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BarbaraAlmeidadeCarv\Downloads\"/>
    </mc:Choice>
  </mc:AlternateContent>
  <xr:revisionPtr revIDLastSave="19" documentId="8_{64A17A5D-6470-4614-ADCC-919381085025}" xr6:coauthVersionLast="47" xr6:coauthVersionMax="47" xr10:uidLastSave="{AAFC08D6-0C3A-4AC2-993B-B5FC99BA12AB}"/>
  <bookViews>
    <workbookView xWindow="-120" yWindow="-120" windowWidth="29040" windowHeight="15720" tabRatio="793" firstSheet="5" activeTab="5"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6" l="1"/>
  <c r="C55" i="46"/>
  <c r="C55" i="44"/>
  <c r="Z17" i="45"/>
  <c r="AA17" i="45"/>
  <c r="F16" i="45"/>
  <c r="D17" i="45"/>
  <c r="F18" i="45"/>
  <c r="F19" i="45"/>
  <c r="F20" i="45"/>
  <c r="F18" i="2"/>
  <c r="F17" i="2"/>
  <c r="F16" i="2"/>
  <c r="F15" i="45"/>
  <c r="Z20" i="47"/>
  <c r="Z19" i="47"/>
  <c r="Z18" i="47"/>
  <c r="Z17" i="47"/>
  <c r="Z16" i="47"/>
  <c r="AA17" i="47"/>
  <c r="AA20" i="47"/>
  <c r="AA18" i="47"/>
  <c r="AA16" i="47"/>
  <c r="D7" i="47"/>
  <c r="D16" i="47"/>
  <c r="E37" i="45"/>
  <c r="E36" i="45"/>
  <c r="E35" i="45"/>
  <c r="E34" i="45"/>
  <c r="E33" i="45"/>
  <c r="E32" i="45"/>
  <c r="F32" i="45"/>
  <c r="D7" i="45"/>
  <c r="D24" i="45"/>
  <c r="D23" i="45"/>
  <c r="F21" i="45"/>
  <c r="D18" i="45"/>
  <c r="D19" i="45"/>
  <c r="D20" i="45"/>
  <c r="C53" i="1"/>
  <c r="J41" i="49" l="1"/>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37" i="47"/>
  <c r="J36" i="47"/>
  <c r="J35" i="47"/>
  <c r="J34" i="47"/>
  <c r="J33" i="47"/>
  <c r="J32" i="47"/>
  <c r="I37" i="47"/>
  <c r="I36" i="47"/>
  <c r="I35" i="47"/>
  <c r="I34" i="47"/>
  <c r="I33" i="47"/>
  <c r="I32" i="47"/>
  <c r="H37" i="47"/>
  <c r="H36" i="47"/>
  <c r="H35" i="47"/>
  <c r="H34" i="47"/>
  <c r="H33" i="47"/>
  <c r="H32" i="47"/>
  <c r="G37" i="47"/>
  <c r="G36" i="47"/>
  <c r="G35" i="47"/>
  <c r="G34" i="47"/>
  <c r="G33" i="47"/>
  <c r="G32" i="47"/>
  <c r="F37" i="47"/>
  <c r="F36" i="47"/>
  <c r="F35" i="47"/>
  <c r="F34" i="47"/>
  <c r="F33" i="47"/>
  <c r="F32" i="47"/>
  <c r="E37" i="47"/>
  <c r="E36" i="47"/>
  <c r="E35" i="47"/>
  <c r="E34" i="47"/>
  <c r="E33" i="47"/>
  <c r="E32" i="47"/>
  <c r="F15" i="47"/>
  <c r="D24" i="47"/>
  <c r="D23" i="47"/>
  <c r="D20" i="47"/>
  <c r="D19" i="47"/>
  <c r="D18" i="47"/>
  <c r="D17" i="47"/>
  <c r="J37" i="45"/>
  <c r="J36" i="45"/>
  <c r="J35" i="45"/>
  <c r="J34" i="45"/>
  <c r="J33" i="45"/>
  <c r="J32" i="45"/>
  <c r="I37" i="45"/>
  <c r="I36" i="45"/>
  <c r="I35" i="45"/>
  <c r="I34" i="45"/>
  <c r="I33" i="45"/>
  <c r="I32" i="45"/>
  <c r="H37" i="45"/>
  <c r="H36" i="45"/>
  <c r="H35" i="45"/>
  <c r="H34" i="45"/>
  <c r="H33" i="45"/>
  <c r="H32" i="45"/>
  <c r="G37" i="45"/>
  <c r="G36" i="45"/>
  <c r="G35" i="45"/>
  <c r="G34" i="45"/>
  <c r="G33" i="45"/>
  <c r="G32" i="45"/>
  <c r="D32" i="45" s="1"/>
  <c r="F33" i="45"/>
  <c r="D33" i="45" s="1"/>
  <c r="F34" i="45"/>
  <c r="D34" i="45" s="1"/>
  <c r="F35" i="45"/>
  <c r="D35" i="45" s="1"/>
  <c r="F36" i="45"/>
  <c r="D36" i="45" s="1"/>
  <c r="F37" i="45"/>
  <c r="D37" i="45" s="1"/>
  <c r="D22" i="47" l="1"/>
  <c r="E16" i="47" s="1"/>
  <c r="D29" i="45"/>
  <c r="D16" i="45"/>
  <c r="A2" i="35"/>
  <c r="A2" i="48"/>
  <c r="A2" i="44"/>
  <c r="B4" i="35"/>
  <c r="B4" i="48"/>
  <c r="B4" i="46"/>
  <c r="B4" i="44"/>
  <c r="D41" i="49" l="1"/>
  <c r="D40" i="49"/>
  <c r="D39" i="49"/>
  <c r="D38" i="49"/>
  <c r="D37" i="49"/>
  <c r="D36" i="49"/>
  <c r="D35" i="49"/>
  <c r="D34" i="49"/>
  <c r="D33" i="49"/>
  <c r="D32" i="49"/>
  <c r="AA20" i="49" a="1"/>
  <c r="AA20" i="49" s="1"/>
  <c r="Z20" i="49" a="1"/>
  <c r="Z20" i="49" s="1"/>
  <c r="AA19" i="49" a="1"/>
  <c r="AA19" i="49" s="1"/>
  <c r="Z19" i="49" a="1"/>
  <c r="Z19" i="49" s="1"/>
  <c r="AA18" i="49" a="1"/>
  <c r="AA18" i="49" s="1"/>
  <c r="Z18" i="49" a="1"/>
  <c r="Z18" i="49" s="1"/>
  <c r="AA17" i="49" a="1"/>
  <c r="AA17" i="49" s="1"/>
  <c r="Z17" i="49" a="1"/>
  <c r="Z17" i="49" s="1"/>
  <c r="AA16" i="49"/>
  <c r="Z16" i="49"/>
  <c r="D22" i="49"/>
  <c r="E19" i="49" s="1"/>
  <c r="D7" i="49"/>
  <c r="D5" i="49"/>
  <c r="B3" i="49"/>
  <c r="D37" i="47"/>
  <c r="D36" i="47"/>
  <c r="D35" i="47"/>
  <c r="D34" i="47"/>
  <c r="D33" i="47"/>
  <c r="D32" i="47"/>
  <c r="D29" i="47"/>
  <c r="AA19" i="47" a="1"/>
  <c r="AA19" i="47" s="1"/>
  <c r="E20" i="47"/>
  <c r="D5" i="47"/>
  <c r="B3" i="47"/>
  <c r="AA20" i="45" a="1"/>
  <c r="AA20" i="45" s="1"/>
  <c r="Z20" i="45" a="1"/>
  <c r="Z20" i="45" s="1"/>
  <c r="AA19" i="45" a="1"/>
  <c r="AA19" i="45" s="1"/>
  <c r="Z19" i="45" a="1"/>
  <c r="Z19" i="45" s="1"/>
  <c r="AA18" i="45" a="1"/>
  <c r="AA18" i="45" s="1"/>
  <c r="Z18" i="45" a="1"/>
  <c r="Z18" i="45" s="1"/>
  <c r="AA16" i="45"/>
  <c r="Z16" i="45"/>
  <c r="D5" i="45"/>
  <c r="B3" i="45"/>
  <c r="C166" i="48"/>
  <c r="F21" i="49" s="1"/>
  <c r="D5" i="2"/>
  <c r="J32" i="2"/>
  <c r="AB17" i="47" l="1"/>
  <c r="F17" i="47" s="1"/>
  <c r="AB16" i="49"/>
  <c r="F16" i="49" s="1"/>
  <c r="AB18" i="49"/>
  <c r="F18" i="49" s="1"/>
  <c r="AB16" i="45"/>
  <c r="AB18" i="45"/>
  <c r="AB16" i="47"/>
  <c r="F16" i="47" s="1"/>
  <c r="AB18" i="47"/>
  <c r="F18" i="47" s="1"/>
  <c r="AB17" i="45"/>
  <c r="F17" i="45" s="1"/>
  <c r="AB19" i="45"/>
  <c r="AB17" i="49"/>
  <c r="F17" i="49" s="1"/>
  <c r="AB20" i="45"/>
  <c r="AB20" i="49"/>
  <c r="F20" i="49" s="1"/>
  <c r="AB20" i="47"/>
  <c r="F20" i="47" s="1"/>
  <c r="AB19" i="47"/>
  <c r="F19" i="47" s="1"/>
  <c r="E18" i="49"/>
  <c r="E17" i="49"/>
  <c r="AB19" i="49"/>
  <c r="F19" i="49" s="1"/>
  <c r="E16" i="49"/>
  <c r="E20" i="49"/>
  <c r="E17" i="47"/>
  <c r="E18" i="47"/>
  <c r="E19" i="47"/>
  <c r="D22" i="45"/>
  <c r="F15" i="2"/>
  <c r="E20" i="45" l="1"/>
  <c r="F22" i="45"/>
  <c r="E18" i="45"/>
  <c r="E16" i="45"/>
  <c r="E17" i="45"/>
  <c r="E22" i="49"/>
  <c r="E19" i="45"/>
  <c r="F22" i="49"/>
  <c r="G16" i="49" s="1"/>
  <c r="E22" i="47"/>
  <c r="F33" i="2"/>
  <c r="G33" i="2"/>
  <c r="H33" i="2"/>
  <c r="I33" i="2"/>
  <c r="J33" i="2"/>
  <c r="AA16" i="2"/>
  <c r="Z16" i="2"/>
  <c r="Z17" i="2" a="1"/>
  <c r="Z17" i="2" s="1"/>
  <c r="E22" i="45" l="1"/>
  <c r="G19" i="49"/>
  <c r="G17" i="49"/>
  <c r="G15" i="49"/>
  <c r="G21" i="49"/>
  <c r="G18" i="49"/>
  <c r="G20" i="49"/>
  <c r="AB16" i="2"/>
  <c r="AA20" i="2" a="1"/>
  <c r="AA20" i="2" s="1"/>
  <c r="Z20" i="2" a="1"/>
  <c r="Z20" i="2" s="1"/>
  <c r="AA19" i="2" a="1"/>
  <c r="AA19" i="2" s="1"/>
  <c r="Z19" i="2" a="1"/>
  <c r="Z19" i="2" s="1"/>
  <c r="AA18" i="2" a="1"/>
  <c r="AA18" i="2" s="1"/>
  <c r="Z18" i="2" a="1"/>
  <c r="Z18" i="2" s="1"/>
  <c r="AA17" i="2" a="1"/>
  <c r="AA17" i="2" s="1"/>
  <c r="AB17" i="2" s="1"/>
  <c r="G22" i="49" l="1"/>
  <c r="AB18" i="2"/>
  <c r="AB20" i="2"/>
  <c r="AB19" i="2"/>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D29" i="36" s="1"/>
  <c r="E28" i="36"/>
  <c r="E27" i="36"/>
  <c r="D22" i="36"/>
  <c r="E26" i="36"/>
  <c r="E25" i="36"/>
  <c r="D17" i="36"/>
  <c r="D16" i="36"/>
  <c r="D15" i="36"/>
  <c r="D24" i="2"/>
  <c r="D23" i="2"/>
  <c r="D27" i="36" l="1"/>
  <c r="D33" i="36"/>
  <c r="D31" i="36"/>
  <c r="D26" i="36"/>
  <c r="D25" i="36"/>
  <c r="D28" i="36"/>
  <c r="D30" i="36"/>
  <c r="D32" i="36"/>
  <c r="D34" i="36"/>
  <c r="D20" i="2"/>
  <c r="F20" i="2" s="1"/>
  <c r="D19" i="2"/>
  <c r="F19" i="2" s="1"/>
  <c r="D18" i="2"/>
  <c r="D16" i="2"/>
  <c r="D17" i="2"/>
  <c r="D7" i="36"/>
  <c r="B3" i="36"/>
  <c r="G21" i="45" l="1"/>
  <c r="D18" i="36"/>
  <c r="E17" i="36" s="1"/>
  <c r="D7" i="2"/>
  <c r="G18" i="45" l="1"/>
  <c r="G16" i="45"/>
  <c r="G19" i="45"/>
  <c r="G20" i="45"/>
  <c r="G15" i="45"/>
  <c r="G17" i="45"/>
  <c r="G22" i="45" s="1"/>
  <c r="E15" i="36"/>
  <c r="E16" i="36"/>
  <c r="D22" i="2"/>
  <c r="E18" i="2" s="1"/>
  <c r="E18" i="36" l="1"/>
  <c r="E19" i="2"/>
  <c r="E16" i="2"/>
  <c r="E20" i="2"/>
  <c r="E17" i="2"/>
  <c r="E32" i="2"/>
  <c r="G32" i="2"/>
  <c r="H32" i="2"/>
  <c r="I32" i="2"/>
  <c r="G34" i="2"/>
  <c r="H34" i="2"/>
  <c r="I34" i="2"/>
  <c r="J34" i="2"/>
  <c r="G35" i="2"/>
  <c r="H35" i="2"/>
  <c r="I35" i="2"/>
  <c r="J35" i="2"/>
  <c r="G36" i="2"/>
  <c r="H36" i="2"/>
  <c r="I36" i="2"/>
  <c r="J36" i="2"/>
  <c r="G37" i="2"/>
  <c r="H37" i="2"/>
  <c r="I37" i="2"/>
  <c r="J37" i="2"/>
  <c r="F37" i="2"/>
  <c r="F36" i="2"/>
  <c r="F35" i="2"/>
  <c r="F34" i="2"/>
  <c r="F32" i="2"/>
  <c r="E37" i="2"/>
  <c r="D37" i="2" s="1"/>
  <c r="E36" i="2"/>
  <c r="D36" i="2" s="1"/>
  <c r="E35" i="2"/>
  <c r="D35" i="2" s="1"/>
  <c r="E34" i="2"/>
  <c r="D34" i="2" s="1"/>
  <c r="E33" i="2"/>
  <c r="D33" i="2" s="1"/>
  <c r="F21" i="2"/>
  <c r="D29" i="2"/>
  <c r="B3" i="2"/>
  <c r="D32" i="2" l="1"/>
  <c r="F22" i="2"/>
  <c r="G15" i="2" l="1"/>
  <c r="G21" i="2"/>
  <c r="G19" i="2"/>
  <c r="G18" i="2"/>
  <c r="G16" i="2"/>
  <c r="G20" i="2"/>
  <c r="G17" i="2"/>
  <c r="E22" i="2" l="1"/>
  <c r="G22" i="2"/>
  <c r="F21" i="47"/>
  <c r="F22" i="47" s="1"/>
  <c r="G16" i="47" s="1"/>
  <c r="G21" i="47" l="1"/>
  <c r="G19" i="47"/>
  <c r="G15" i="47"/>
  <c r="G17" i="47"/>
  <c r="G18" i="47"/>
  <c r="G20" i="47"/>
  <c r="G22" i="47" l="1"/>
</calcChain>
</file>

<file path=xl/sharedStrings.xml><?xml version="1.0" encoding="utf-8"?>
<sst xmlns="http://schemas.openxmlformats.org/spreadsheetml/2006/main" count="3097" uniqueCount="1082">
  <si>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</si>
  <si>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</si>
  <si>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</si>
  <si>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</si>
  <si>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</si>
  <si>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</si>
  <si>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</si>
  <si>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</si>
  <si>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</si>
  <si>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</si>
  <si>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</si>
  <si>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</si>
  <si>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</si>
  <si>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</si>
  <si>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</si>
  <si>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</si>
  <si>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</si>
  <si>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</si>
  <si>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</si>
  <si>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</si>
  <si>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</si>
  <si>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</si>
  <si>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</si>
  <si>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</si>
  <si>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</si>
  <si>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</si>
  <si>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</si>
  <si>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</si>
  <si>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</si>
  <si>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</si>
  <si>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</si>
  <si>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</si>
  <si>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</si>
  <si>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</si>
  <si>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</si>
  <si>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</si>
  <si>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</si>
  <si>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</si>
  <si>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</si>
  <si>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</si>
  <si>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</si>
  <si>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</si>
  <si>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</si>
  <si>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</si>
  <si>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</si>
  <si>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</si>
  <si>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</si>
  <si>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</si>
  <si>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</si>
  <si>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</si>
  <si>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</si>
  <si>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</si>
  <si>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</si>
  <si>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</si>
  <si>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</si>
  <si>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</si>
  <si>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</si>
  <si>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</si>
  <si>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</si>
  <si>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</si>
  <si>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</si>
  <si>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</si>
  <si>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</si>
  <si>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</si>
  <si>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</si>
  <si>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</si>
  <si>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</si>
  <si>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</si>
  <si>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</si>
  <si>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</si>
  <si>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</si>
  <si>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</si>
  <si>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</si>
  <si>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</si>
  <si>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</si>
  <si>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</si>
  <si>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</si>
  <si>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scheme val="minor"/>
      </rPr>
      <t> </t>
    </r>
  </si>
  <si>
    <r>
      <t>Capacitação</t>
    </r>
    <r>
      <rPr>
        <sz val="12"/>
        <rFont val="Calibri"/>
        <family val="2"/>
        <scheme val="minor"/>
      </rPr>
      <t>: Processo de aprendizagem, que visa contribuir para o desenvolvimento de competências. (Adaptado do PNDP, 2006);</t>
    </r>
    <r>
      <rPr>
        <u/>
        <sz val="12"/>
        <rFont val="Calibri"/>
        <family val="2"/>
        <scheme val="minor"/>
      </rPr>
      <t xml:space="preserve">
Educação ambiental</t>
    </r>
    <r>
      <rPr>
        <sz val="12"/>
        <rFont val="Calibri"/>
        <family val="2"/>
        <scheme val="minor"/>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</si>
  <si>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scheme val="minor"/>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</si>
  <si>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</si>
  <si>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</si>
  <si>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</si>
  <si>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</si>
  <si>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</si>
  <si>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scheme val="minor"/>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</si>
  <si>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</si>
  <si>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</si>
  <si>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</si>
  <si>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</si>
  <si>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</si>
  <si>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</si>
  <si>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</si>
  <si>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</si>
  <si>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</si>
  <si>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t>Manejo in situ</t>
    </r>
    <r>
      <rPr>
        <sz val="12"/>
        <color rgb="FF000000"/>
        <rFont val="Calibri"/>
        <family val="2"/>
        <scheme val="minor"/>
      </rPr>
      <t> </t>
    </r>
  </si>
  <si>
    <t>Intervenção sobre espécimes da fauna em seu habitat natural visando à manutenção e recuperação de populações viáveis (IN ICMBio Nº 5/2021).  </t>
  </si>
  <si>
    <t>Manejo integrado</t>
  </si>
  <si>
    <r>
      <rPr>
        <sz val="12"/>
        <color rgb="FF000000"/>
        <rFont val="Calibri"/>
        <family val="2"/>
      </rPr>
      <t>Toda ação planejada visando à conservação de um táxon, que inclua a movimentação de espécimes em condição</t>
    </r>
    <r>
      <rPr>
        <i/>
        <sz val="12"/>
        <color rgb="FF000000"/>
        <rFont val="Calibri"/>
        <family val="2"/>
      </rPr>
      <t xml:space="preserve"> in situ</t>
    </r>
    <r>
      <rPr>
        <sz val="12"/>
        <color rgb="FF000000"/>
        <rFont val="Calibri"/>
        <family val="2"/>
      </rPr>
      <t xml:space="preserve"> e </t>
    </r>
    <r>
      <rPr>
        <i/>
        <sz val="12"/>
        <color rgb="FF000000"/>
        <rFont val="Calibri"/>
        <family val="2"/>
      </rPr>
      <t>ex situ</t>
    </r>
    <r>
      <rPr>
        <sz val="12"/>
        <color rgb="FF000000"/>
        <rFont val="Calibri"/>
        <family val="2"/>
      </rPr>
      <t>, considerando-os como uma
população integrada (IN ICMBio Nº 5/2021).</t>
    </r>
  </si>
  <si>
    <r>
      <t>Normativas</t>
    </r>
    <r>
      <rPr>
        <sz val="12"/>
        <color rgb="FF000000"/>
        <rFont val="Calibri"/>
        <family val="2"/>
        <scheme val="minor"/>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</si>
  <si>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</si>
  <si>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scheme val="minor"/>
      </rPr>
      <t> </t>
    </r>
  </si>
  <si>
    <t>Estratégias que orientem a priorização das ações necessárias para uma gestão adequada do território (ordenamento territorial, áreas prioritárias, zoneamento urbano)  </t>
  </si>
  <si>
    <r>
      <t>Pesquisa </t>
    </r>
    <r>
      <rPr>
        <sz val="12"/>
        <color rgb="FF000000"/>
        <rFont val="Calibri"/>
        <family val="2"/>
        <scheme val="minor"/>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</si>
  <si>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</si>
  <si>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</si>
  <si>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</si>
  <si>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scheme val="minor"/>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</si>
  <si>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</si>
  <si>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</si>
  <si>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dos Pequenos Felinos - 2 ciclo</t>
  </si>
  <si>
    <t>Objetivo geral do PAN</t>
  </si>
  <si>
    <t>Promover e integrar ações para mitigar as ameaças e ampliar o conhecimento sobre as populações de pequenos felinos, visando reduzir o risco de extinção em cinco anos.</t>
  </si>
  <si>
    <t>Data da monitoria</t>
  </si>
  <si>
    <t>18/12/2023 a 22/12/2023 (presencial)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</si>
  <si>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</si>
  <si>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</si>
  <si>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</si>
  <si>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</si>
  <si>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</si>
  <si>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</si>
  <si>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</si>
  <si>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</si>
  <si>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</si>
  <si>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</si>
  <si>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</si>
  <si>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</si>
  <si>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</si>
  <si>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1. Dimensionamento e mitigação de impactos decorrentes dos atropelamentos em empreendimentos rodoferroviários.</t>
  </si>
  <si>
    <t>1.1</t>
  </si>
  <si>
    <t>Compilar, analisar e sistematizar dados existentes relativos a atropelamentos de pequenos felinos em ferrovias.</t>
  </si>
  <si>
    <t xml:space="preserve">Relatório com informações consolidadas à partir de uma base de dados criada. </t>
  </si>
  <si>
    <t>Quantificar a perda direta de indivíduos em função da operação ferroviária. Subsidiando as ações 1.3 a 1.6.</t>
  </si>
  <si>
    <t>Dec/2024</t>
  </si>
  <si>
    <t>Giuliana Berghella (IBAMA/DILIC)</t>
  </si>
  <si>
    <t>Rubem Dornas (Modelo Ambiental); Filipi Silva (IBAMA/DILIC/COTRA); Cristiane Lopes (IBAMA/DILIC/COTRA); Diogo Ferreira (IBAMA/DILIC/COTRA) ; Tadeu Oliveira (UEMA); Andreas Kindel (UFRGS/NERF); Bibiana Dasoler (UFRGS/NERF); Ingrid Franceschi (UFRGS/NERF); Fernanda Abra (ViaFAUNA).</t>
  </si>
  <si>
    <t>Ferrovias licenciadas pelo IBAMA.</t>
  </si>
  <si>
    <t>Nacional.</t>
  </si>
  <si>
    <r>
      <t>Fonte de dados: estudos e relatórios ambientais protocolados no licenciamento do IBAMA</t>
    </r>
    <r>
      <rPr>
        <sz val="12"/>
        <color rgb="FF000000"/>
        <rFont val="Calibri"/>
        <family val="2"/>
        <scheme val="minor"/>
      </rPr>
      <t>, incluir os dados das OEMAS, publicações científicas (</t>
    </r>
    <r>
      <rPr>
        <i/>
        <sz val="12"/>
        <color rgb="FF000000"/>
        <rFont val="Calibri"/>
        <family val="2"/>
        <scheme val="minor"/>
      </rPr>
      <t>data paper</t>
    </r>
    <r>
      <rPr>
        <sz val="12"/>
        <color rgb="FF000000"/>
        <rFont val="Calibri"/>
        <family val="2"/>
        <scheme val="minor"/>
      </rPr>
      <t xml:space="preserve">). </t>
    </r>
    <r>
      <rPr>
        <sz val="12"/>
        <rFont val="Calibri"/>
        <family val="2"/>
        <scheme val="minor"/>
      </rPr>
      <t>Sugestões: registros em uma planilha padrão a ser utilizada nos próximos licenciamentos; planilha compilada compartilhada.</t>
    </r>
  </si>
  <si>
    <t>x</t>
  </si>
  <si>
    <t>A articuladora da ação não respondeu ao contato para a monitoria.</t>
  </si>
  <si>
    <t>Falta de contado com a articuladora que não deu retorno sobre o andamento da ação.</t>
  </si>
  <si>
    <t>Equipe PAN (ICMBio/CENAP)</t>
  </si>
  <si>
    <t>Marcelo Magioli (ICMBio/CENAP)</t>
  </si>
  <si>
    <t>1.2</t>
  </si>
  <si>
    <t>Compilar, analisar e sistematizar dados existentes relativos a atropelamentos de pequenos felinos em rodovias.</t>
  </si>
  <si>
    <t>Quantificar a perda direta de indivíduos em função da operação rodoviária. Subsidiando as ações 1.3 a 1.6.</t>
  </si>
  <si>
    <t>Rubem Dornas (Modelo Ambiental); Filipi Silva (IBAMA/DILIC/COTRA); Cristiane Lopes (IBAMA/DILIC/COTRA); Diogo Ferreira (IBAMA/DILIC/COTRA); Tadeu Oliveira (UEMA); Andreas Kindel (UFRGS/NERF); Bibiana Dasoler (UFRGS/NERF); Ingrid Franceschi (UFRGS/NERF); Eduardo Lardoza (INEA); Raquel Junger (CRT); Alex Pereira (BioConsultoria Ambiental); Jorge Nascimento (ICMBio/PARNA Serra dos Órgãos); Bruno Saranholi (UFSCar); Fernanda Abra (ViaFAUNA); Mara Marques (Zoo SP); Arnaud Desbiez (INCAB); Micheli Luiz (Instituto Felinos de Aguaí); Tatiane Trigo (SEMA-RS).</t>
  </si>
  <si>
    <t>Sugestão de fonte de dados: estudos e relatórios ambientais protocolados no licenciamento do IBAMA, OEMAs e órgãos estaduais ligados ao setor de transportes, , incluir publicacoes cientificas (data paper). Sugestões: registros em uma planilha padrão a ser utilizada nos próximos licenciamentos; planilha compilada compartilhada.</t>
  </si>
  <si>
    <r>
      <rPr>
        <sz val="12"/>
        <color rgb="FF000000"/>
        <rFont val="Calibri"/>
        <family val="2"/>
        <scheme val="minor"/>
      </rPr>
      <t xml:space="preserve">Desde 2020, O Felinos do Aguaí tem registrado dados relacionados a atropelamentos de pequenos felinos em rodovias do sul de Santa Catarina. Nesse período, foram registrados 17 atropelamentos de duas espécies, </t>
    </r>
    <r>
      <rPr>
        <i/>
        <sz val="12"/>
        <color rgb="FF000000"/>
        <rFont val="Calibri"/>
        <family val="2"/>
        <scheme val="minor"/>
      </rPr>
      <t>Leopardus guttulus</t>
    </r>
    <r>
      <rPr>
        <sz val="12"/>
        <color rgb="FF000000"/>
        <rFont val="Calibri"/>
        <family val="2"/>
        <scheme val="minor"/>
      </rPr>
      <t xml:space="preserve"> e </t>
    </r>
    <r>
      <rPr>
        <i/>
        <sz val="12"/>
        <color rgb="FF000000"/>
        <rFont val="Calibri"/>
        <family val="2"/>
        <scheme val="minor"/>
      </rPr>
      <t>Leopardus wiedii</t>
    </r>
    <r>
      <rPr>
        <sz val="12"/>
        <color rgb="FF000000"/>
        <rFont val="Calibri"/>
        <family val="2"/>
        <scheme val="minor"/>
      </rPr>
      <t xml:space="preserve">, com informações sobre a localidade e a data. A ação continua em andamento.
O Rio Grande do Sul possui uma grande quantidade de dados de atropelamentos de felinos de diferentes pesquisadores. Estes dados precisam ser compilados e organizados, o que está previsto para ser realizado em projeto aprovado via CENAP. Alguns trabalhos mais específicos incluem a avaliação de dados de atropelamentos de </t>
    </r>
    <r>
      <rPr>
        <i/>
        <sz val="12"/>
        <color rgb="FF000000"/>
        <rFont val="Calibri"/>
        <family val="2"/>
        <scheme val="minor"/>
      </rPr>
      <t>L. geoffroyi</t>
    </r>
    <r>
      <rPr>
        <sz val="12"/>
        <color rgb="FF000000"/>
        <rFont val="Calibri"/>
        <family val="2"/>
        <scheme val="minor"/>
      </rPr>
      <t xml:space="preserve"> (Flávia Tirelli) e análises para</t>
    </r>
    <r>
      <rPr>
        <i/>
        <sz val="12"/>
        <color rgb="FF000000"/>
        <rFont val="Calibri"/>
        <family val="2"/>
        <scheme val="minor"/>
      </rPr>
      <t xml:space="preserve"> L. colocola</t>
    </r>
    <r>
      <rPr>
        <sz val="12"/>
        <color rgb="FF000000"/>
        <rFont val="Calibri"/>
        <family val="2"/>
        <scheme val="minor"/>
      </rPr>
      <t xml:space="preserve"> (</t>
    </r>
    <r>
      <rPr>
        <i/>
        <sz val="12"/>
        <color rgb="FF000000"/>
        <rFont val="Calibri"/>
        <family val="2"/>
        <scheme val="minor"/>
      </rPr>
      <t>L. munoai</t>
    </r>
    <r>
      <rPr>
        <sz val="12"/>
        <color rgb="FF000000"/>
        <rFont val="Calibri"/>
        <family val="2"/>
        <scheme val="minor"/>
      </rPr>
      <t>) que estão sendo planejadas dentro do PAT Campanha Sul e Serra do Sudeste.</t>
    </r>
  </si>
  <si>
    <t>Micheli Ribeiro Luiz (Instituto Felinos do Aguaí); Tatiane Trigo (SEMA-RS)</t>
  </si>
  <si>
    <t>Para mitigar os atropelamentos de felinos em rodovias do RS e SC, tem sido realizado atividades de educação ambiental, promovendo a conscientização para a redução da velocidade.</t>
  </si>
  <si>
    <t>Incluir Flávia Tirelli (UFRGS)</t>
  </si>
  <si>
    <t>1.3</t>
  </si>
  <si>
    <t>Pesquisar padrões regionais de uso de passagem de fauna por pequenos felinos.</t>
  </si>
  <si>
    <t>Relatório  técnico</t>
  </si>
  <si>
    <t>Definir tipos de passagens (design, materiais e dimensões) mais adequadas para as espécies.
Subsidiar tomadas de decisão
dos órgão licenciadores a partir dos dados técnicos.</t>
  </si>
  <si>
    <t>Dec/2022</t>
  </si>
  <si>
    <t>Dec/2026</t>
  </si>
  <si>
    <t>Rubem Dornas (Modelo Ambiental)</t>
  </si>
  <si>
    <t>Giuliana Berghella (IBAMA/DILIC); Filipi Silva (IBAMA/DILIC/COTRA); Cristiane Lopes (IBAMA/DILIC/COTRA); Diogo Ferreira (IBAMA/DILIC/COTRA); Tadeu Oliveira (UEMA); Andreas Kindel (UFRGS/NERF); Bibiana Dasoler (UFRGS/NERF); Ingrid Franceschi (UFRGS/NERF); Lilian Almeida (ICMBio/CENAP); Eduardo Lardoza (INEA); Raquel Junger (CRT); Alex Pereira (BioConsultoria Ambiental); Jorge Nascimento (ICMBio/PARNA Serra dos Órgãos); Fernanda Abra (ViaFAUNA); Carolina Vanin (Conservare Wild Consulting).</t>
  </si>
  <si>
    <t>RS, SP, MT, MS, PA, BA.</t>
  </si>
  <si>
    <t>Buscar dados com ferrovia, concessionárias, IBAMA e OEMAs. Articular com pesquisas similares nos PANs Grandes Felinos e Canídeos.
Articular para ver a possibilidade de monitorar passagens de fauna na Fiol (Bahia).
Definir tipos de passagens (design, materiais e dimensões) mais adequadas para as espécies.</t>
  </si>
  <si>
    <t>Ação excluída na Monitoria Anual 1.</t>
  </si>
  <si>
    <t>Não há informações de execução desta ação. O GAT entendeu que já existem diretrizes para passagem de fauna estabelecidas, e não é necessário criar novas diretrizes para as espécies do PAN.</t>
  </si>
  <si>
    <t>1.4</t>
  </si>
  <si>
    <t>Articular com órgãos estaduais a utilização do PRIM-IVT para verificar áreas mais propícias para medidas mitigadoras ou áreas para expansão de rodovias.</t>
  </si>
  <si>
    <t>Registro das reuniões realizadas.</t>
  </si>
  <si>
    <t>Disponibilização de informações para tomadas de decisão.</t>
  </si>
  <si>
    <t>Daniel Raíces (ICMBio/COESP)</t>
  </si>
  <si>
    <t>Anna Carolina Lins (WWF-Brasil); Jefferson Moreira (SEMA-AM); Caroline Yoshida (SEMA-AM); Luthiana Carbonell (IMA-SC); Sara Alves (INEMA-BA); Felipe Bastos (SEMA-BA); Claudia Wolff (FEPAM-RS); Leonardo Urruth (SEMA-RS); Carolina Born (SIMA-SP); Nívia Pereira (IDEFLOR-PA); Oscar Vitorino (NATURATINS-TO); Tatiane Trigo (SEMA-RS); Tathiana Bagatini (IBAMA-SP);  Renata Ramos Mendonça (CETESB-SP).</t>
  </si>
  <si>
    <t>MA, BA, PA, AM, TO, GO, SC, PR, RS, MG, SP, RJ, ES.</t>
  </si>
  <si>
    <t>Estados do Pró-Espécies.</t>
  </si>
  <si>
    <t>Sem atividades executadas dentro desta ação.</t>
  </si>
  <si>
    <t>Não houve resposta do articulador da ação.</t>
  </si>
  <si>
    <t>Tatiane Trigo (SEMA-RS)</t>
  </si>
  <si>
    <t>1.5</t>
  </si>
  <si>
    <t>Ampliar a divulgação do impacto dos atropelamentos para a população geral.</t>
  </si>
  <si>
    <t>Produção de materiais educativos,  notícias na mídia e outras formas de divulgação.</t>
  </si>
  <si>
    <t>Fernanda Abra (ViaFAUNA)</t>
  </si>
  <si>
    <t>Rubem Dornas (Modelo Ambiental); Anna Carolina Lins (WWF-Brasil); Raquel Junger (CRT); Hugo Ferreira (UECE); Giuliana Berghella (IBAMA/DILIC); Alex Pereira (BioConsultoria Ambiental); Mozart Freitas (PCMC); Michelle Granato (SAAMA/Cumari).</t>
  </si>
  <si>
    <t>FLONA Carajás/PA; PARNA Serra dos Órgãos/RJ; PARNA Veadeiros/GO; PARNA Serra da Capivara/PI; UCs de ocorrência das espécies. BR 174 Manaus/AM - Boa Vista/RR.</t>
  </si>
  <si>
    <t xml:space="preserve">Áreas de ocorrência das espécies. </t>
  </si>
  <si>
    <t>Divulgação em pedágios de rodovias, blitz, palestras, eventos científicos e inserções em mídia.</t>
  </si>
  <si>
    <r>
      <t xml:space="preserve">Instalação de placas educativas com imagens da fauna e frases sensibilizadoras para condutores que trafegam pelo trecho de 4 km que corta o Parque Nacional da Furna Feia (Baraúna e Mossoró, Rio Grande do Norte). Parceria com a Via fauna (link: https://www.instagram.com/p/CYoYdwoL5EI/?igshid=MzRlODBiNWFlZA==). Produção de material de divulgação sobre impacto de atropelamentos para </t>
    </r>
    <r>
      <rPr>
        <i/>
        <sz val="12"/>
        <color rgb="FF000000"/>
        <rFont val="Calibri"/>
        <family val="2"/>
        <scheme val="minor"/>
      </rPr>
      <t>L. colocola</t>
    </r>
    <r>
      <rPr>
        <sz val="12"/>
        <color rgb="FF000000"/>
        <rFont val="Calibri"/>
        <family val="2"/>
        <scheme val="minor"/>
      </rPr>
      <t xml:space="preserve"> dentro do PAT Campanha Sul e Serra do Sudeste.
</t>
    </r>
  </si>
  <si>
    <t>[URL] Instalação de placas educativas no Parque Nacional da Furna Feia.
Instalação de outdoor (Santana do Livramento - RS, na BR-293) e 3 placas de sinalização em rodovias (Candiota-RS) iniciativa do GCWG (coordenado pela Flávia Tirelli) envolvendo projeto Felinos do Pampa e Projeto Gatos do Mato-RS/PRAAS.
[PDF] Campanha 7 vidas não bastam para encarar a estrada.</t>
  </si>
  <si>
    <t>Paulo Marinho (UFRN); Tatiane Trigo (SEMA-RS), Flávia Tirelli (UFRGS)</t>
  </si>
  <si>
    <t>Inserir: Fernando Lima (Algorítmo - Ciência e Tecnologia Ltda); Flávia Tirelli (UFRGS); Tatiane Trigo (SEMA-RS); Paulo Marinho (UFRN)
Excluir: Giuliana Berghella (IBAMA/DILIC)</t>
  </si>
  <si>
    <t>1.6</t>
  </si>
  <si>
    <t>Elaborar manifestação técnica para sugestão de regulamentação da implantação de passagem de fauna em empreendimentos rodoferroviários.</t>
  </si>
  <si>
    <t>Manifestação técnica conjunta IBAMA e ICMBio e REET (Rede de Especialistas em Ecologia de Transportes) para implantação de passagem de fauna em empreendimentos rodoferroviários.</t>
  </si>
  <si>
    <t>Definição de diretrizes oficiais para a implantação de passagens de fauna em empreendimentos rodoferroviários.</t>
  </si>
  <si>
    <t>André Gonçalves (INPA); Lilian Almeida (ICMBio/CENAP); Eduardo Lardoza (INEA); Renata Ramos Mendonça (CETESB-SP).</t>
  </si>
  <si>
    <t>Buscar instituições parceiras interessadas.</t>
  </si>
  <si>
    <t xml:space="preserve">Lilian Almeida (ICMBio/CENAP); </t>
  </si>
  <si>
    <t>Incluir Selma Ribeiro (ICMBio/CENAP)</t>
  </si>
  <si>
    <t>2. Dimensionamento e mitigação de impactos decorrentes do abate retaliatório e preventivo de pequenos felinos e da pressão de caça de suas presas.</t>
  </si>
  <si>
    <t>2.1</t>
  </si>
  <si>
    <t>Elaborar protocolo de entrevista para investigação dos impactos de conflitos entre  produtores rurais e pequenos felinos.</t>
  </si>
  <si>
    <t>Protocolo elaborado.</t>
  </si>
  <si>
    <t>Padronização de metodologia a ser replicada em todo o país.</t>
  </si>
  <si>
    <t>Oct/2025</t>
  </si>
  <si>
    <t>Hugo Fernandes (UECE)</t>
  </si>
  <si>
    <t>Paulo Henrique Marinho (UFRN); André Gonçalves (INPA); Mozart Freitas (PCMC); Whaldener Endo (UFRR); Paulo Amaral (ICMBio/CENAP), Elildo Carvalho Jr. (ICMBio/CENAP).</t>
  </si>
  <si>
    <t>Usar como referência o protocolo do CENAP.
Custo estimado para editoração e diagramação do protocolo.</t>
  </si>
  <si>
    <t>A criação do protocolo foi iniciada no Laboratório de Conservação de Vertebrados Terrestres da UECE em janeiro de 2023 e será concluída como monografia de graduação em 2024.</t>
  </si>
  <si>
    <t>[DOCX] Questionário Gatos Silvestres</t>
  </si>
  <si>
    <t>Falta de alinhamento com os outros colaboradores. Período pandêmico impediu período de entrevistas.</t>
  </si>
  <si>
    <t>Inserir: Flávia Tirelli (UFRGS)</t>
  </si>
  <si>
    <t>2.2</t>
  </si>
  <si>
    <t>Avaliar o impacto do abate retaliatório  e preventivo sobre os pequenos felinos a partir da aplicação do protocolo estabelecido na ação 2.1.</t>
  </si>
  <si>
    <t>Relatório sistematizado.</t>
  </si>
  <si>
    <t>Identificar causas, efeitos e abrangência dos conflitos.</t>
  </si>
  <si>
    <t>Paulo Henrique Marinho (UFRN); André Gonçalves (INPA); Mozart Freitas (PCMC); Whaldener Endo (UFRR); Clarice Cardoso (Furnas); Tadeu Oliveira (UEMA); Micheli Luiz (Instituto Felinos do Aguaí); Flávia Tirelli (UFRGS); Fernando Tortato (Panthera); Roberto Fusco-Costa (UFPR/IPeC); Marcos Tortato (Caipora Cooperativa); Elildo Carvalho Jr. (ICMBio/CENAP); Michelle Granato (SAAMA / Cumari); Henrique Concone (IPC).</t>
  </si>
  <si>
    <t>CE, RN, SC, RS, GO, AM, PI, RR, MG, SP, RJ, MA, PR, MT, MS.</t>
  </si>
  <si>
    <t>O protocolo será distribuido para cada colaborador, que irá aplicá-lo em suas regiões.
Articular com gestores de UCs.
Memória de cálculo: R$ 5.000,00/estado.</t>
  </si>
  <si>
    <t>A execução dessa ação depende da conclusão da anterior, portanto, não foi iniciada.</t>
  </si>
  <si>
    <t>Apsesar de terem ocorridos reuniões e debates, a implementação da ação ficou estagnada, principalmente devido à falta de retorno das informações por parte dos colaboradores.</t>
  </si>
  <si>
    <t>Áreas estratégicas do PAN.</t>
  </si>
  <si>
    <t>2.3</t>
  </si>
  <si>
    <t>Elaborar e distribuir guia sobre a convivência entre produtores rurais e pequenos felinos.</t>
  </si>
  <si>
    <t>Guia de boas práticas (impresso ou audiovisual) elaborado e distribuído.</t>
  </si>
  <si>
    <t>Redução do conflito entre  produtores e pequenos felinos.</t>
  </si>
  <si>
    <t>Dec/2023</t>
  </si>
  <si>
    <t>Dec/2025</t>
  </si>
  <si>
    <t>Marcos Tortato (Caipora Cooperativa)</t>
  </si>
  <si>
    <t>Hugo Fernandes (UECE); Paulo Henrique Marinho (UFRN); André Gonçalves (INPA); Mozart Freitas (PCMC); Whaldener Endo (UFRR); Alex Pereira (BioConsultoria Ambiental); Jorge Nascimento (ICMBio/PARNA Serra dos Órgãos); Ricardo Mello Filho (Prefeitura de Teresópolis); Rogério Cunha de Paula (ICMBio/CENAP); Michelle Granato (SAAMA / Cumari).</t>
  </si>
  <si>
    <t>Área de ocorrência das espécies.</t>
  </si>
  <si>
    <t>Guia: 3000 cópias impresssas x R$ 20,00.
Usar como referência o protocolo do CENAP.</t>
  </si>
  <si>
    <t>Um vídeo sobre convivência  curto  (elaborado por Flávia Tirelli, Marina Favarini e Felipe Peters) pra compartilhamento em whastapp foi elaborado como primeira etapa de execução desta ação.
Uma reunião liderada por Fernando Lima chegou a ser conduzida para tentar alinhar essa ações, mas a ação encontra-se descontinuada no momento.</t>
  </si>
  <si>
    <t xml:space="preserve">
[MP4] Vídeo Convivência Produtores Rurais e Pequenos Felinos
 (https://drive.google.com/file/d/1cPPGpVJSDgiODMyvdHCWH7MgLPf7H37k/view?usp=drivesdk)</t>
  </si>
  <si>
    <t>Flávia Tirelli (UFRGS); Marcos Tortato (Caipora Cooperativa)</t>
  </si>
  <si>
    <t>Surgiram ações independentes dentro e fora da equipe do PAN Pequenos Felinos.
1) Manter o grupo ativo no Whatsapp;
2) Criar uma agenda de trabalho;
3) Ter um padrão de diagramação semelhante ao do PAN Canídeos;
4) O material audiovisual seja baseado em um case de sucesso, por exemplo, o GCWG;</t>
  </si>
  <si>
    <t>Fernando Lima (Algorítmo - Ciência e Tecnologia Ltda)</t>
  </si>
  <si>
    <t>Inserir Marcos Tortato (Caipora Cooperativa); Felipe Peters (Área de Vida Consultoria); Marina Favarini (UFRGS); Micheli Ribeiro Luiz (Instituto Felinos do Aguaí); Catia Maacagnan (Prefeitura de Mairiporã)</t>
  </si>
  <si>
    <t>2.4</t>
  </si>
  <si>
    <t>Capacitar agentes ambientais e fiscais em resolução de situações de conflito humano-fauna que envolvam pequenos felinos.</t>
  </si>
  <si>
    <t>Lista de agentes capacitados.</t>
  </si>
  <si>
    <t>Diminuição de conflitos.</t>
  </si>
  <si>
    <t>Paulo Henrique Marinho (UFRN)</t>
  </si>
  <si>
    <t>Hugo Fernandes (UECE);  André Gonçalves (INPA); Mozart Freitas (PCMC); Whaldener Endo (UFRR); Carolina Vanin (Conservare Wild Consulting);  Claudia B. Campos (ICMBio/Parna APA Boqueirão da Onça/Revis APA Ararinha-azul); Tatiane Trigo (SEMA-RS); Fernando Tortato (Panthera); Marcos Tortato (Caipora Cooperativa); Paulo Amaral (ICMBio/CENAP).</t>
  </si>
  <si>
    <t xml:space="preserve">Área de atuação dos colaboradores </t>
  </si>
  <si>
    <t>Considerar o contexto local com relação à caça de presas no Nordeste.</t>
  </si>
  <si>
    <t>O planejamento e articulação para desenvolvimento da ação foi iniciado em pelo menos um estado, junto ao órgão ambiental do RN (IDEMA), com uma oficina planejada para acontecer em formato presencial ou híbrido até o fim de 2024. 
O CENAP está organizando a implementação de um curso online na plataforma AVA, previsto para 2024.</t>
  </si>
  <si>
    <t>Ainda não há produto.</t>
  </si>
  <si>
    <t>Paulo Marinho (UFRN); Rogério Cunha de Paula (ICMBio/CENAP)</t>
  </si>
  <si>
    <t xml:space="preserve">É preciso dedicar mais tempo e maior articulação para executar esta ação. </t>
  </si>
  <si>
    <t>Rogério Cunha (ICMBio/CENAP)</t>
  </si>
  <si>
    <t>Os cursos devem priorizar os agentes e fiscais com atuação nas áreas estratégicas do PAN.</t>
  </si>
  <si>
    <t>2.5</t>
  </si>
  <si>
    <t xml:space="preserve">Disseminar produtos audiovisuais para sensibilização sobre o abate de pequenos felinos e caça de suas presas em mídias de massa (rádio, televisão e internet). </t>
  </si>
  <si>
    <t xml:space="preserve">Matérias e programas veiculadas. </t>
  </si>
  <si>
    <t>Melhoria da percepção social sobre os impactos e consequencias do abate de pequenos felinos e redução do abate de pequenos felinos.</t>
  </si>
  <si>
    <t>Hugo Fernandes (UECE);  Paulo Henrique Marinho (UFRN); André Gonçalves (INPA); Mozart Freitas (PCMC); Whaldener Endo (UFRR); Flávia Tirelli (UFRGS); Carolina Franco Esteves (Instituto Pró-Carnívoros/Programa Amigos da Onça); Micheli Luiz (Instituto Felinos do Aguaí); Fernando Lima (Algorítmo - Ciência e Tecnologia Ltda); Fernando Tortato (Panthera); Mara Marques (AZAB); Marcos Tortato (Caipora Cooperativa); Rodrigo Teixeira (Prefeitura de Sorocaba); Anna Carolina Lins (WWF-Brasil); Henrique Concone (IPC).</t>
  </si>
  <si>
    <t>CE; RN, GO; MS; SP; BA; MG.</t>
  </si>
  <si>
    <t>Áreas de ocorrência de conflitos com pequenos felinos.</t>
  </si>
  <si>
    <t xml:space="preserve">Público-alvo (rádio local); identificar programas para diferentes públicos; já existe subprodutos. </t>
  </si>
  <si>
    <t>A ação não foi iniciada.</t>
  </si>
  <si>
    <t>Falta articulação entre os responsáveis pela ação. Não foram realizadas entrevistas voltadas para este tema, ou materiais desenvolvidos para estas mídias.</t>
  </si>
  <si>
    <t xml:space="preserve">Disseminar produtos audiovisuais para sensibilização  em mídias de massa (rádio, televisão e internet) sobre o abate de pequenos felinos. </t>
  </si>
  <si>
    <t>Excluir observação.</t>
  </si>
  <si>
    <t>2.6</t>
  </si>
  <si>
    <t>Elaborar nota técnica para propor a realização de ações estratégicas de fiscalização a fim de coibir ou diminuir o abate de pequenos felinos e a caça de suas presas.</t>
  </si>
  <si>
    <t>Nota técnica e ofício encaminhado aos órgãos competentes.</t>
  </si>
  <si>
    <t>Redução do abate de pequenos felinos e de suas presas.</t>
  </si>
  <si>
    <t>Rogério Cunha de Paula (ICMBio/CENAP)</t>
  </si>
  <si>
    <t>0,00</t>
  </si>
  <si>
    <t>Hugo Fernandes (UECE); Paulo Henrique Marinho (UFRN); André Gonçalves (INPA); Mozart Freitas (PCMC); Whaldener Endo (UFRR); Carolina Vanin (Conservare Wild Consulting); Marcelo Garcia (IPAAM-AM).</t>
  </si>
  <si>
    <t>O CENAP só vai enviar o ofício, mas o documento que vai subsidiar deve ser elaborado pelos colaboradores.
Subsidiado pelos resultados da ação 2.2.</t>
  </si>
  <si>
    <r>
      <t xml:space="preserve">O abate das espécies deste PAN estão mais relacionados com retaliação do que com a caça </t>
    </r>
    <r>
      <rPr>
        <i/>
        <sz val="12"/>
        <color rgb="FF000000"/>
        <rFont val="Calibri"/>
        <family val="2"/>
        <scheme val="minor"/>
      </rPr>
      <t>strictu senso</t>
    </r>
    <r>
      <rPr>
        <sz val="12"/>
        <color rgb="FF000000"/>
        <rFont val="Calibri"/>
        <family val="2"/>
        <scheme val="minor"/>
      </rPr>
      <t>.
O grupo não vê uma nota técnica como a ferramenta efetiva para tratar este tema com as unidades de conservação e órgãos fiscalizadores.</t>
    </r>
  </si>
  <si>
    <t>3. Redução da remoção indevida de indivíduos vivos in situ e melhoramento dos procedimentos de recebimento, manutenção e destinação destes animais.</t>
  </si>
  <si>
    <t>3.1</t>
  </si>
  <si>
    <t>Capacitar agentes públicos para minimizar a retirada indevida de indivíduos de pequenos felinos in situ durante atendimento a ocorrências.</t>
  </si>
  <si>
    <t xml:space="preserve">Lista de agentes capacitados. </t>
  </si>
  <si>
    <t>Reduzir o manejo inadequado de pequenos felinos do ambiente.</t>
  </si>
  <si>
    <t>Mozart Freitas (PCMC)</t>
  </si>
  <si>
    <t>Hugo Fernandes (UECE);  André Gonçalves (INPA); Paulo Henrique Marinho (UFRN); Whaldener Endo (UFRR); Carolina Vanin (Conservare Wild Consulting); Tatiane Trigo (SEMA-RS); Claudia B. Campos (ICMBio/Parna APA Boqueirão da Onça/Revis APA Ararinha-azul); Paulo Amaral (ICMBio/CENAP); Alex Pereira (BioConsultoria Ambiental); Jorge Nascimento (ICMBio/PARNASO); Eduardo Lardoza (INEA-RJ); Fernando Tortato (Panthera); Marcos Tortato (Caipora Cooperativa); Michelle Granato (SAAMA/Cumari); Douglas Dias (UFS).</t>
  </si>
  <si>
    <t>CE, RN, RR, SP, RS, BA, RJ, SC, GO, SE.</t>
  </si>
  <si>
    <t>Ação conjunta à ação 2.4.</t>
  </si>
  <si>
    <t>Atualizações 08/12: Buscamos por informações por meio do email ''mozart-bio@outlook.com'' nos dias 21 e 27 de novembro e por último no dia 06 de dezembro de 2023. Não obtivemos notícias deste articulador.
Esta ação está vinculada com o curso que está sendo desenvolvido pelo CENAP para o ano de 2024 (ação 2.4).</t>
  </si>
  <si>
    <t>Micheli Ribeiro Luiz (Instituto Felinos do Aguaí)</t>
  </si>
  <si>
    <t>3.2</t>
  </si>
  <si>
    <t>Elaborar e distribuir protocolo de recebimento, manutenção e destinação adequada de pequenos felinos retirados da natureza. para  instituições ambientais (Lista de instituições ação 3.3).</t>
  </si>
  <si>
    <t>Protocolo (escrito e audiovisual) elaborado e distribuído.</t>
  </si>
  <si>
    <t>Destinação adequada.</t>
  </si>
  <si>
    <t>Mirella D'Ellia (UFMG)</t>
  </si>
  <si>
    <t>Hugo Fernandes (UECE);  André Gonçalves (INPA); Mozart Freitas (PCMC); Carolina Vanin (Conservare Wild Consulting); Flávia Tirelli (UFRGS); Tatiane Trigo (SEMA-RS); Rose Morato (ICMBio/CENAP); Bruno Saranholi (UFSCAR); Marcos Tortato (Caipora Cooperativa); Paulo Marinho (UFRN); Michelle Granato (SAAMA /Cumari).</t>
  </si>
  <si>
    <t>Nacional</t>
  </si>
  <si>
    <t xml:space="preserve">Ideia: usar um QR code.
Os protocolos de recebimento devem incluir : informações sobre a biologia da espécie, manejo alimentar,  cuidados neonatais, profilaxia, cuidados no transporte, lista de instituições aptas a receber, orientações sobre a importância e da necessidade da coleta de amostra biológica. </t>
  </si>
  <si>
    <t>X</t>
  </si>
  <si>
    <t>Atualização 08/12: A ação deve ser executada em 3 etapas: 
- Primeira etapa: Estabelecer lista de instituições, que realizam o recebimento, manutenção e destinação de pequenos felinos.
- Segunda etapa: Enviar o formulário elaborado a essas instituições com vistas a identificar a aptidão, sinergias e interesse em contribuir com a produção e aplicação do protocolo (identificar parceiros).
- Terceira etapa: Envio, a esses parceiros identificados, de um formulário para levantamento de informações sobre os dados de animais recebidos e destinados, bem como identificar os principais gargalos na reabilitação e soltura (definir período de avaliação - um mês, um ano...). A partir da incorporação do protocolo, monitorar e avaliar os dados para identificar o efeito no recebimento, manutenção, reabilitação e soltura.
Ponto de atenção: *definir quem irá iniciar a elaboração do protocolo (Instituições parceiras, articuladora e colaboradores?)
O formulário para identificação de parceiros (segundo produto parcial) pode ser acessado clicando aqui e deverá ser aplicado assim que houver uma lista de instituições que realizam o recebimento (primeiro produto parcial).</t>
  </si>
  <si>
    <t>[URL] Fomulário para levantamento primário de potenciais parceiros: https://docs.google.com/forms/d/e/1FAIpQLSerepRuTvfFqjlWYhecHPvkhtM2mvExdOzP8IzC7PUa4OrCPg/viewform?pli=1</t>
  </si>
  <si>
    <t>Julia Lima (Conservare Wild Consulting)</t>
  </si>
  <si>
    <t>Importante dar prioridade a lista que está sendo elaborada na ação 3.3 para que o projeto piloto possa ser lançado, entretanto, o formulário pode continuar sendo trabalhado e revisado até esse momento de teste.</t>
  </si>
  <si>
    <t>Criação de uma rede de contato entre demandantes de destino e empreendimentos aptos ao recebimento, bem como aumentar a taxa de sucesso de reabilitação e soltura de pequenos felinos.</t>
  </si>
  <si>
    <t>3.3</t>
  </si>
  <si>
    <t>Elaborar e divulgar listas de instituições aptas a receber espécimes apreendidos e amostras biológicas.</t>
  </si>
  <si>
    <t>Listas elaboradas (aptas para receber espécimes e para receber amostras biológicas) e divulgadas.</t>
  </si>
  <si>
    <t>Correta destinação de animais e amostras biológicas.</t>
  </si>
  <si>
    <t>André Gonçalves (INPA)</t>
  </si>
  <si>
    <t>Hugo Fernandes (UECE); Mozart Freitas (PCMC); Whaldener Endo (UFRR); Carolina Vanin (Conservare Wild Consulting); Flávia Tirelli (UFRGS); Claudia B. Campos (ICMBio/Parna APA Boqueirão da Onça/Revis APA Ararinha-azul); Rose Morato (ICMBio/CENAP); Fernado Tortato (Panthera); Tatiane Trigo (SEMA-RS); Marcos Tortato (Caipora Cooperativa); Paulo Marinho (UFRN); Henrique Concone (IPC).</t>
  </si>
  <si>
    <t>Sugere-se elaborar lista por estados; verificar requisitos legais das instituições. Incluir essas informações na ação 3.2.</t>
  </si>
  <si>
    <t xml:space="preserve">Buscamos por informações por meio do email ''sousa.alg@gmail.com'' nos dias 21 e 27 de novembro e por último no dia 06 de dezembro de 2023. Não obtivemos notícias deste articulador. Entretanto, entendemos que a ação 3.2, articulada pela Mirella D'Ellia (UFMG), apresentou um avanço que possui muita sinergia com essa ação. </t>
  </si>
  <si>
    <t xml:space="preserve">No Rio Grande do Sul, a destinação de animais vivos é de responsabilidade da Divisão de Fauna da SEMA-RS. Este setor possui uma lista de instituições aptas a receber o animal e qualquer destinação deve passar por este, não sei se divulgar a lista seria adequado. Um lista de instituições aptas a receber material biológico poderia ser elaborada. </t>
  </si>
  <si>
    <t>Tatiane Trigo (SEMA-RS); Julia Lima (Conservare Wild Consulting)</t>
  </si>
  <si>
    <t>Carolina Vanin (Conservare Wild Consulting)</t>
  </si>
  <si>
    <t xml:space="preserve">Inserir André Gonçalves (INPA) </t>
  </si>
  <si>
    <t>3.4</t>
  </si>
  <si>
    <t xml:space="preserve">Disseminar produtos audiovisuais de sensibilização sobre remoção indevida de indivíduos de pequenos felinos em mídias de massa (rádio, televisão e internet). </t>
  </si>
  <si>
    <t>Matérias e programas veiculadas.</t>
  </si>
  <si>
    <t xml:space="preserve">Melhoria da percepção social sobre os impactos da remoção indevida de pequenos felinos. </t>
  </si>
  <si>
    <t>André Gonçalves (INPA); Mozart Freitas (PCMC); Whaldener Endo (UFRR); Flávia Tirelli (UFRGS); Claudia B. Campos (ICMBio/Parna APA Boqueirão da Onça/Revis APA Ararinha-azul); Carolina Franco Esteves (Instituto Pró-Carnívoros/Programa Amigos da Onça); Anna Carolina Lins (WWF); Fernando Tortato (Panthera); Micheli Luiz (Instituto Felinos do Aguaí); Fernando Lima (IPÊ); Mara Marques (AZAB); Paulo Marinho (UFRN); Henrique Concone (IPC).</t>
  </si>
  <si>
    <t>Público-alvo: rádio local; identificar programas para diferentes públicos; já existe subprodutos;
Ação conjunta à ação 2.5.</t>
  </si>
  <si>
    <t xml:space="preserve"> Hugo Fernandes(UECE) enviou material produzido por um dos colaboradores, Fernando Lima (Algorítmo - Ciência e Tecnologia Ltda), "#84-Encontrei um filhote no mato! E agora? O que fazer? - Podcast Desabraçando Árvores".  Informou também que busca por um material veículado por ele em canais de grandes mídias, mas que ainda não conseguiu encontrar.</t>
  </si>
  <si>
    <t>#084 – Encontrei um filhote no mato! E agora? O que fazer? - Ciência e Conservação - DesAbraçando Árvores | Podcast on Spotify
(https://open.spotify.com/episode/3fsPjvIyi0pOwgJvV98t9q?si=tdC9U9A4THqCT8zIID03rA&amp;nd=1&amp;dlsi=fa296471a413448d)</t>
  </si>
  <si>
    <t>Julia Lima (Conservare Wild Consulting); Fernando Lima (Algorítmo - Ciência e Tecnologia Ltda)</t>
  </si>
  <si>
    <t>O articulador reportou dificuldade de contato com os colaboradores.</t>
  </si>
  <si>
    <t>Recomenda-se replicar a campanha todos os anos no verão, época de nascimento de filhotes.</t>
  </si>
  <si>
    <t>4. Investigação, prevenção e redução dos efeitos das interações negativas entre espécies de pequenos felinos silvestres e animais domésticos e exóticos.</t>
  </si>
  <si>
    <t>4.1</t>
  </si>
  <si>
    <t>Cadastrar e castrar, de acordo com a legislação vigente, animais domésticos no entorno de UCs.</t>
  </si>
  <si>
    <t>Relatório com n° animais cadastrados e castrados.</t>
  </si>
  <si>
    <t>Controle populacional de animais domésticos no entorno de UCS.</t>
  </si>
  <si>
    <t>Sep/2022</t>
  </si>
  <si>
    <t>Micheli Luiz (Instituto Felinos do Aguaí)</t>
  </si>
  <si>
    <t>Guilherme Souza (UNIBAVE); Lívia  Valente (UNIBAVE);  Mariah Marques (AMREC); José Guidi Neto (Prefeitura de Siderópolis);  Jéssica Destro (Prefeitura de Siderópolis);  Juliano Dal Molin (Fundação do Meio Ambiente de Nova Veneza); Tatiane Trigo (SEMA-RS); Hélia Maria Piedade (SIMA/DEFAU-SP).</t>
  </si>
  <si>
    <t>REBIO do Aguaí (Nova Veneza-SC, Siderópolis-SC e Treviso-SC).</t>
  </si>
  <si>
    <t>UCs de SC e RS.</t>
  </si>
  <si>
    <t xml:space="preserve">Custo estimado por R$ 30.000,00 por ano para SC. Programa estadual de espécies invasoras em RS (Tatiane Trigo).
A ação será realizada em forma de projeto com a Universidade, não será campanha pública. A possibilidade de microchipar dependerá se serão disponibilizados chips pela Universidade. </t>
  </si>
  <si>
    <r>
      <t>Instituto Felinos do Aguaí: Programa de saúde ecológica abrangendo três municípios que compreendem a Reserva Biológica Estadual do Aguaí (Treviso, Siderópolis e Nova Veneza), disponibilizando serviços gratuitos de castração e vacinação. Entre os três municípios foram contabilizadas 288 castrações e 119 animais imunizados contra diversas doenças. Informações fornecidas no relatório anual de 2022 encaminhado em anexo. Além disso, os animais domésticos do entorno estão sendo cadastrados. Para a área de Treviso, já foram cadastrados 470 cães e 183 gatos. Em Nova Veneza foram 555 cães e 399 gatos. Em Siderópolis foram 542 cães e 276 gatos cadastrados.
Rio Grande do Sul: ações de castração sendo encaminhadas em duas localidades, 1) entorno da unidade de conservação de proteção integral Refúgio de Vida Silvestre Banhado dos Pachecos (RVSBP); 2) área rural em Candiota. No RVSBP ainda estão sendo realizadas vacinações de cães e gatos.</t>
    </r>
    <r>
      <rPr>
        <strike/>
        <sz val="12"/>
        <color rgb="FF000000"/>
        <rFont val="Calibri"/>
        <family val="2"/>
        <scheme val="minor"/>
      </rPr>
      <t xml:space="preserve"> 
</t>
    </r>
    <r>
      <rPr>
        <sz val="12"/>
        <color rgb="FF000000"/>
        <rFont val="Calibri"/>
        <family val="2"/>
        <scheme val="minor"/>
      </rPr>
      <t>No entorno do Arroio dos Pachecos 10 gatos domésticos foram vacinados e testados para FIV/FELV e 10 foram vacinados para raiva. 77 cães foram vacinados para V8 e raiva. Projeto GCWG-Brasil e Felinos do Pampa. No entorno do Arroio dos Pachecos foram castrados 9 cães.
Maranhão: Parque Estadual do Mirador. Ações de castração e vacinação de cães e gatos no entorno do Parque estão sendo conduzidas. Dados detalhados com Tadeu Oliveira (UEMA).</t>
    </r>
  </si>
  <si>
    <t>[PDF] Relatório Felinos do Aguaí
[JPG] Informativo Felinos do Aguaí
[XLSX] Felinos do Aguaí - Animais castrados - Nova Veneza - SC 2022
[XLSX] Felinos do Aguaí - Animais castrados - Sideropolis - SC 2022
[XLSX] Felinos do Aguaí - Animais castrados - Treviso - SC 2022
[XLSX] Felinos do Aguaí - Campanha de Prevenção as Doençãs Zoonóticas 2020
[XLSX] Felinos do Aguaí - Campanha de Prevenção as Doençãs Zoonóticas 2021
[XLSX] Felinos do Aguaí - Campanha de Prevenção as Doençãs Zoonóticas 2022</t>
  </si>
  <si>
    <t>Micheli Luiz (Instituto Felinos do Aguaí); Flávia Tirelli (UFRGS); Tatiane Trigo (SEMA-RS)</t>
  </si>
  <si>
    <t>Trocar instituição da Hélia Maria Piedade (SEMIL-SP)
Incluir: Irys Gonzalez (SEMIL/SP);</t>
  </si>
  <si>
    <t>Contabilizar o número de imunizações dos animais, de modo a contribuir para a mensuração do indicador 4.1</t>
  </si>
  <si>
    <t>4.2</t>
  </si>
  <si>
    <t>Avaliar efeito de javalis e de gado sobre populações de pequenos felinos.</t>
  </si>
  <si>
    <t>Documentos técnico-científicos.</t>
  </si>
  <si>
    <t>Subsidiar medidas de mitigação dos impactos avaliados.</t>
  </si>
  <si>
    <t>Flávia Tirelli (UFRGS)</t>
  </si>
  <si>
    <t>Micheli Luiz (Instituto Felinos do Aguaí); Marcos Tortato (Caipora Coorperativa); Mariella Butti (ICMBio/CENAP); Lilian Almeida (ICMBio/CENAP); Monicque Silva Pereira (SIMA-SP/CFB/DGR/CTR1); Henrique Concone (IPC).</t>
  </si>
  <si>
    <t>SC, RS, SP e MS.</t>
  </si>
  <si>
    <t>Calculo para cada região (R$ 30.000,00 financiamento projeto + R$ 36.000,00 bolsa de mestrado + R$ 4.000,00) x 3.</t>
  </si>
  <si>
    <r>
      <rPr>
        <b/>
        <sz val="11"/>
        <color rgb="FF000000"/>
        <rFont val="Calibri"/>
        <family val="2"/>
        <scheme val="minor"/>
      </rPr>
      <t>1)</t>
    </r>
    <r>
      <rPr>
        <sz val="11"/>
        <color rgb="FF000000"/>
        <rFont val="Calibri"/>
        <family val="2"/>
        <scheme val="minor"/>
      </rPr>
      <t xml:space="preserve">	Área de estudo: paisagem antropizada situada principamente no estado de SP, mas também MG, abrangendo desde a Serra do Mar até a Serra da Mantiqueira. Colaborador responsável: Lilian Almeida. Trabalho executado em tese de doutorado, em algumas porções da área estudada foi detectada a presença do javali, não foi conduzida nenhuma análise mas colaboradora relata que poderia fazer algo neste sentido.
</t>
    </r>
    <r>
      <rPr>
        <b/>
        <sz val="11"/>
        <color rgb="FF000000"/>
        <rFont val="Calibri"/>
        <family val="2"/>
        <scheme val="minor"/>
      </rPr>
      <t>2)</t>
    </r>
    <r>
      <rPr>
        <sz val="11"/>
        <color rgb="FF000000"/>
        <rFont val="Calibri"/>
        <family val="2"/>
        <scheme val="minor"/>
      </rPr>
      <t xml:space="preserve">	Área de trabalho: Serra dos Macacos, municípios de Tobias Barreto, Simão Dias e Poço Verde, Sergipe. Colaborador responsável: Douglas Dias. Será avaliada a frequência relativa dos felinos e das espécies exóticas, bem como a sobreposição espaço-temporal através da análise de padrão de atividade e ocupação. Espécies exóticas presentes na área: bois, ovelhas, cabras, cavalos e jumentos. Projeto em andamento.
</t>
    </r>
    <r>
      <rPr>
        <b/>
        <sz val="11"/>
        <color rgb="FF000000"/>
        <rFont val="Calibri"/>
        <family val="2"/>
        <scheme val="minor"/>
      </rPr>
      <t>3)</t>
    </r>
    <r>
      <rPr>
        <sz val="11"/>
        <color rgb="FF000000"/>
        <rFont val="Calibri"/>
        <family val="2"/>
        <scheme val="minor"/>
      </rPr>
      <t xml:space="preserve">	Área de trabalho: APA e REVIS Ararinha-azul (Curaçá, Bahia). Colaborador responsável: Paulo Henrique Marinho. Estudo sobre efeito da abundância de gado (bovino, caprino e ovino) na ocupação de mamíferos silvestres da Caatinga. Espécies exóticas presentes na área: Canis familiaris, Felis catus, Capra hircus, Ovis aires, Bos taurus. Foi avaliado o efeito da abundância de gado na ocupação de mamíferos silvestres. Não foi encontrado nenhum efeito na comunidade investigada, sugerindo uma presença crônica dos animais domésticos e que, pelo menos, as espécies silvestres remanescentes mais abundantes devem conviver em algum nível com esse impacto, que pode ser melhor manejado para melhorar a qualidade da paisagem. Capítulo de tese de doutorado de Paulo Marinho defendida em 2020 (anexo 4.2.1).
</t>
    </r>
    <r>
      <rPr>
        <b/>
        <sz val="11"/>
        <color rgb="FF000000"/>
        <rFont val="Calibri"/>
        <family val="2"/>
        <scheme val="minor"/>
      </rPr>
      <t>4)</t>
    </r>
    <r>
      <rPr>
        <sz val="11"/>
        <color rgb="FF000000"/>
        <rFont val="Calibri"/>
        <family val="2"/>
        <scheme val="minor"/>
      </rPr>
      <t xml:space="preserve">	Área de trabalho: Bioma Pampa (Rio Grande do Sul). Colaborador responsável: Flávia Tirelli. Várias áreas do Bioma Pampa, existem 2 projetos de doutorado com análise de densidade e padrão de atividade de L. geoffroyi e L. wiedii em que o javali vai entrar como uma variável. Bioma Mata Atlântica (RS): estudo de densidade e padrão de atividade de L. guttulus incluindo javali como variável. Além disso, projeto na região de ecótono entre mata atlântica e pampa com as 6 espécies de pequenos felídeos comparando a ocupação e padrão de atividade entre elas, incluindo javalis.
</t>
    </r>
    <r>
      <rPr>
        <b/>
        <sz val="11"/>
        <color rgb="FF000000"/>
        <rFont val="Calibri"/>
        <family val="2"/>
        <scheme val="minor"/>
      </rPr>
      <t>5)</t>
    </r>
    <r>
      <rPr>
        <sz val="11"/>
        <color rgb="FF000000"/>
        <rFont val="Calibri"/>
        <family val="2"/>
        <scheme val="minor"/>
      </rPr>
      <t xml:space="preserve">	Área de trabalho: Refúgio de Vida Silvestre Banhado dos Pachecos, RPPNE Barba Negra e Banhado Amarelo/Cânion Josafaz (Rio Grande do Sul). Colaborador responsável: Tatiane Trigo. Levantamentos por armadilhas fotográficas foram realizados nestas áreas onde foram identificadas a ocorrência de gado bovino e javalis. Análises dos dados serão realizadas procurando avaliar efeitos na ocupação ou atividade temporal das espécies de pequenos felinos.
</t>
    </r>
    <r>
      <rPr>
        <b/>
        <sz val="11"/>
        <color rgb="FF000000"/>
        <rFont val="Calibri"/>
        <family val="2"/>
        <scheme val="minor"/>
      </rPr>
      <t>6)</t>
    </r>
    <r>
      <rPr>
        <sz val="11"/>
        <color rgb="FF000000"/>
        <rFont val="Calibri"/>
        <family val="2"/>
        <scheme val="minor"/>
      </rPr>
      <t xml:space="preserve">  O Mosaico de Unidades de Conservação da Mantiqueira, está elaborando o plano de controle do javali (Servidores a frente: Fernando - APA Pararaíba do Sul e Juliana - NGI Mantiqueira) . No PN Itatiaia, integrante do Mosaico Mantiqueira,  vem sendo realizado o monitoramento de javalis que iniciou em 2023, porém ainda os dados não foram analisados. Informação dada por Marcelo Souza Motta - PNI
</t>
    </r>
    <r>
      <rPr>
        <b/>
        <sz val="11"/>
        <color rgb="FF000000"/>
        <rFont val="Calibri"/>
        <family val="2"/>
        <scheme val="minor"/>
      </rPr>
      <t>Atividades complementares:</t>
    </r>
    <r>
      <rPr>
        <sz val="11"/>
        <color rgb="FF000000"/>
        <rFont val="Calibri"/>
        <family val="2"/>
        <scheme val="minor"/>
      </rPr>
      <t xml:space="preserve"> Revisão Bibliográfica – artigos publicados no tema da ação (4.2.2, 4.2.3, 4.2.4, 4.2.5).</t>
    </r>
  </si>
  <si>
    <t xml:space="preserve">4.2.1 - Tese de doutorado de Paulo Marinho defendida em 2020.
4.2.2 - Silveira de Oliveira, Ê., Ludwig da Fontoura Rodrigues, M., Machado Severo, M., Gomes dos Santos, T., &amp; Kasper, C. B. (2020). Who’s afraid of the big bad boar? Assessing the effect of wild boar presence on the occurrence and activity patterns of other mammals. Plos one, 15(7), e0235312.
4.2.3 - Dias, D. D. M., Lima Massara, R., de Campos, C. B., &amp; Henrique Guimarães Rodrigues, F. (2019). Human activities influence the occupancy probability of mammalian carnivores in the Brazilian Caatinga. Biotropica, 51(2), 253-265. 
4.2.4 - Marinho, P. H., Bezerra, D., Antongiovanni, M., Fonseca, C. R., &amp; Venticinque, E. M. (2018). Estimating occupancy of the Vulnerable northern tiger cat Leopardus tigrinus in Caatinga drylands. Mammal Research, 63, 33-42. 
4.2.5 - Hegel, C. G. Z., Santos, L. R., Marinho, J. R., &amp; Marini, M. Â. (2019). Is the wild pig the real “big bad wolf”? Negative effects of wild pig on Atlantic Forest mammals. Biological Invasions, 21, 3561-3574.
</t>
  </si>
  <si>
    <t>Lilian Almeida (ICMBio/CENAP); Douglas Dias (UFS); Paulo Henrique Marinho (UFRN); Flávia Tirelli (UFRGS); Tatiane Trigo (SEMA-RS)</t>
  </si>
  <si>
    <t>Incluir: Paulo Henrique Marinho (UFRN); Douglas Dias (UFS)</t>
  </si>
  <si>
    <t>4.3</t>
  </si>
  <si>
    <t xml:space="preserve">Identificar as áreas de coocorrência e quantificar a abundância relativa de animais domésticos e pequenos felinos em UCs. </t>
  </si>
  <si>
    <t>Documento técnico-científico com mapa; conjunto de dados.</t>
  </si>
  <si>
    <t>Subsidiar medidas de controle e manejo de animais domésticos.</t>
  </si>
  <si>
    <t>Flavia Tirelli (UFRGS); Roberto Fusco-Costa (UFPR/IPeC); Fernando Tortato (Panthera); Tatiane Trigo (SEMA-RS); Michele Luiz (Instituto Felinos do Aguaí); Paulo Marinho (UFRN); Carolina Vanin (Conservare Wild Consulting); Lilian Almeida (ICMBio/CENAP); Tadeu Oliveira (UEMA); Katyucha Kossel (PARNA Tijuca); Douglas Dias (UFS); Hugo Fernandes (UECE).</t>
  </si>
  <si>
    <t>SC, RS, SP, MS, RN, PR e CE.</t>
  </si>
  <si>
    <t>A abundância relativa dependerá da disponibilidade de dados.</t>
  </si>
  <si>
    <r>
      <t xml:space="preserve">A ação apresenta ligação com outras duas ações vinculadas ao objetivo 6: 6.1 Elaborar, atualizar e integrar dados de registros de ocorrência de pequenos felinos; e 6.2 Avaliar a representatividade de ocorrência das espécies nas UCs e terras indígenas. Dados obtidos nestas ações permitirão um panorama maior da ocorrência ds espécies em UCs em todo o Brasil. Os dados poderão ser cruzados com a base de dados publicada no artigo: </t>
    </r>
    <r>
      <rPr>
        <u/>
        <sz val="12"/>
        <rFont val="Calibri"/>
        <family val="2"/>
        <scheme val="minor"/>
      </rPr>
      <t>Rosa, C. A. D., Ribeiro, B. R., Bejarano, V., Puertas, F. H., Bocchiglieri, A., Barbosa, A. L. D. S., ... &amp; Carvalho, D. R. (2020). Neotropical alien mammals: a data set of occurrence and abundance of alien mammals in the Neotropics.</t>
    </r>
    <r>
      <rPr>
        <sz val="12"/>
        <rFont val="Calibri"/>
        <family val="2"/>
        <scheme val="minor"/>
      </rPr>
      <t xml:space="preserve"> Este possui mais de 9000 registros de cães e 1600 de gatos domésticos em diferentes áreas do Brasil.
No entanto, a obtenção de estimativas de abundância não estará disponível a partir destas bases de dados, então, sugerimos algumas unidades de conservação onde há estudos vinculados a alguns colaboradores de outras ações, que poderiam contribuir com estes dados. A lista encontra-se no arquivo texto enviado.
O script desenvolvido para as ações 6.1 e 6.2 já está disponível no github e contempla esta ação com alguns ajustes.</t>
    </r>
  </si>
  <si>
    <t>Tatiane Trigo (SEMA-RS); Fernando Lima (Algorítmo - Ciência e Tecnologia Ltda)</t>
  </si>
  <si>
    <t>Retirar Carolina Vanin, substituir por Celina Yoshihara (Conservare Wild Consulting)
Incluir Rita Bianchi (UNESP-Jaboticabal); Isabele Manzo (UNESP-Jaboticabal)</t>
  </si>
  <si>
    <t>4.4</t>
  </si>
  <si>
    <t>Articular junto aos órgãos competentes e outras instituições interessadas municipais e estaduais o uso do mapa gerado na ação 4.3. para fins de manejo dos animais domésticos.</t>
  </si>
  <si>
    <t>Memórias de reuniões; documento técnico; ofícios.</t>
  </si>
  <si>
    <t>Flavia Tirelli (UFRGS); Roberto Fusco-Costa (UFPR/IPeC); Fernando Tortato (Panthera); Michele Luiz (Instituto Felinos do Aguaí); Paulo Marinho (UFRN); Lilian Almeida (ICMBio/CENAP); Tadeu Oliveira (UEMA); Rogério Cunha (ICMBio/CENAP); Douglas Dias (UFS).</t>
  </si>
  <si>
    <t>SP.</t>
  </si>
  <si>
    <t>O produto parcial (ofício e documento com o mapa) será desenvolvido pelos colaboradores.</t>
  </si>
  <si>
    <t>4.5</t>
  </si>
  <si>
    <t>Avaliar o efeito da presença de cães e gatos domésticos sobre populações de pequenos felinos.</t>
  </si>
  <si>
    <t xml:space="preserve">Subsidiar medidas de mitigação dos impactos avaliados. </t>
  </si>
  <si>
    <t>Micheli Luiz (Instituto Felinos do Aguaí); Flávia Tirelli (UFRGS); Marcos Tortato (Caipora Cooperativa); Roberto Fusco-Costa (UFPR/IPeC); Hugo Fernandes (UECE); Gabriel Aguiar (UFC); Tadeu Oliveira (UEMA); Lilian Almeida (ICMBio/CENAP); Paulo Marinho (UFRN); Douglas Dias (UFS); Henrique Concone (IPC).</t>
  </si>
  <si>
    <t>SC, RS , SP, MS, RN e PR.</t>
  </si>
  <si>
    <t>Calculo para cada região (R$ 30.000,00 financiamento projeto + R$ 36.000,00 bolsa de mestrado + R$ 4.000,00) x 3. Efeitos: ocorrência, predação, diminuição de presas, patógenos, etc.</t>
  </si>
  <si>
    <t xml:space="preserve">1)  Área de estudo: paisagem antropizada situada principamente no estado de SP, mas também MG, abrangendo desde a Serra do Mar até a Serra da Mantiqueira. Colaborador responsável: Lilian Almeida.
2)Área de estudo: Parque Estadual Furnas do Bom Jesus, Pedregulho/SP. Colaborador responsável: Rita Bianchi.
3)Área de trabalho: Serra dos Macacos, municípios de Tobias Barreto, Simão Dias e Poço Verde, Sergipe. Colaborador responsável: Douglas Dias.
4) Parque Nacional da Furna Feia (Mossoró e Baraúna, RN), Monumento Natural Caverna de Martins (Martins, RN), RPPN Refúgio Jamacaii (Equador, RN). Colaborador responsável: Paulo Henrique Marinho.
5) Floresta Nacional da Açu (Assú, Rio Grande do Norte). Colaborador responsável: Paulo Henrique Marinho.
6) Parque Nacional da Furna Feia (Mossoró e Baraúna, RN), Monumento Natural Caverna de Martins (Martins, RN), RPPN Refúgio Jamacaii (Equador, RN). Colaborador responsável: Paulo Henrique Marinho.
7) Mosaico de UCs da Serra do Mar do Estado do Paraná e sul de São Paulo: Parques Nacionais Guaricana e Saint Hilaire Lange, APA de Guaraqueçaba, REBIO Bom Jesus, Parques Estaduais: Lauraceas, Palmito, Roberto Ribas Lange, Marumbi, PETAR, Carlos Botelho, Intervales, Jurupará, APA de Guaratuba, APA Serra do Mar, RPPN Salto Morato, Reserva Natural Guaricica, entre outras... Colaborador responsável: Roberto Fusco Costa.
8)Refúgio de Vida Silvestre Banhado dos Pachecos, Rio Grande do Sul.
9) APA do Ibirapuitã (Bioma Pampa); outras áreas no sul da Mata Atlântica (ecótono), sul da Mata Atlântica  e Pampa. Flávia Tirelli.
10) Área no corredor Cantareira-Mantiqueira. Fernando Lima.
Colaborador responsável: Tatiane Trigo.
Informações mais detalhadas no arquivo texto envido.
</t>
  </si>
  <si>
    <t>SANTOS, Raul dos. Nesse mato tem cachorro: sobrepondo o padrão de atividade de mamíferos silvestres com cães domésticos em uma unidade de conservação periurbana da Caatinga. 2019. Trabalho de Conclusão de Curso. Universidade Federal do Rio Grande do Norte.</t>
  </si>
  <si>
    <t>Lilian Almeida (ICMBio/CENAP); Douglas Dias (UFS); Paulo Henrique Marinho (UFRN); Roberto Fusco (UFPR/IPeC); Rita Bianchi (UNESP-Jaboticabal); Tatiane Trigo (SEMA-RS)</t>
  </si>
  <si>
    <t>Excluir: Gabriel Aguiar (UECE)
Incluir: Fernando Lima (Algorítimo - Ciência e Tecnologia Ltda)</t>
  </si>
  <si>
    <t>4.6</t>
  </si>
  <si>
    <r>
      <t xml:space="preserve">Compilar informações provenientes da literatura científica, sobre as relações sanitárias </t>
    </r>
    <r>
      <rPr>
        <i/>
        <sz val="12"/>
        <color rgb="FF000000"/>
        <rFont val="Calibri"/>
        <family val="2"/>
        <scheme val="minor"/>
      </rPr>
      <t>in situ</t>
    </r>
    <r>
      <rPr>
        <sz val="12"/>
        <color rgb="FF000000"/>
        <rFont val="Calibri"/>
        <family val="2"/>
        <scheme val="minor"/>
      </rPr>
      <t xml:space="preserve"> e </t>
    </r>
    <r>
      <rPr>
        <i/>
        <sz val="12"/>
        <color rgb="FF000000"/>
        <rFont val="Calibri"/>
        <family val="2"/>
        <scheme val="minor"/>
      </rPr>
      <t>ex situ</t>
    </r>
    <r>
      <rPr>
        <sz val="12"/>
        <color rgb="FF000000"/>
        <rFont val="Calibri"/>
        <family val="2"/>
        <scheme val="minor"/>
      </rPr>
      <t xml:space="preserve"> entre as espécies alvo do PAN e animais domésticos.</t>
    </r>
  </si>
  <si>
    <t>Documento técnico-científico relatando o conhecimento atual existente e banco com artigos científicos existentes sobre o assunto.</t>
  </si>
  <si>
    <t>Informações para obtenção de relação zoosanitárias publicadas entre as espécies alvo do PAN e animais domésticos.</t>
  </si>
  <si>
    <t>Hélia Maria Piedade (SIMA/DEFAU-SP)</t>
  </si>
  <si>
    <t>Tatiane Trigo (SEMA-RS); Micheli Luiz (Instituto Felinos do Aguaí); Mara Marques (AZAB).</t>
  </si>
  <si>
    <t>SC, RS, SP.</t>
  </si>
  <si>
    <t>Dados da AZAB para localidades.
A ação é sobre as espécies alvo do PAN.</t>
  </si>
  <si>
    <r>
      <rPr>
        <sz val="12"/>
        <color rgb="FF000000"/>
        <rFont val="Calibri"/>
        <family val="2"/>
        <scheme val="minor"/>
      </rPr>
      <t>1) Através do Programa de Pesquisa e Monitoramento do Instituto Felinos do Aguaí, foram realizadas capturas de felinos silvestres para a colocação de rádio colares. Durante essa oportunidade, também foram coletadas amostras de sangue para avaliar o estado de saúde. Além disso, o Instituto Felinos do Aguaí possui um criadouro científico para fins de conservação, e os felinos que têm sido recebidos estão em boas condições de saúde. Nenhum dos exames apresentou doenças zoonóticas. 
2)</t>
    </r>
    <r>
      <rPr>
        <sz val="12"/>
        <rFont val="Calibri"/>
        <family val="2"/>
        <scheme val="minor"/>
      </rPr>
      <t xml:space="preserve"> Início da construção de um banco de dados em Excel com as bibliografias constantes em meu banco pessoal. No momento, são 33 artigos científicos cadastrados. </t>
    </r>
  </si>
  <si>
    <t>Micheli Ribeiro Luiz (Instuto Felinos do Aguaí); Tatiane Trigo (SEMA-RS)</t>
  </si>
  <si>
    <t>As avaliações continuam sendo feitas sempre que possível e quando temos recursos financeiros disponíveis para as avaliações laboratoriais.</t>
  </si>
  <si>
    <t>Incluir: Hélia Maria Piedade (SEMIL/SP); Gabriela Brasil (ICMBio/CENAP-Universidade Anhembi Morumbi)</t>
  </si>
  <si>
    <t>4.7</t>
  </si>
  <si>
    <t>Recomendar o uso do "Guia de Orientação e Manejo de Espécies Exóticas e Invasoras em Ucs" do ICMBio em UCs estaduais e municipais.</t>
  </si>
  <si>
    <t>Lista das UCs ou órgãos gestores  contatados.</t>
  </si>
  <si>
    <t>Manejo mais adequados das espécies exóticas.</t>
  </si>
  <si>
    <t>Lilian Almeida (ICMBio/CENAP)</t>
  </si>
  <si>
    <t>Carolina Vanin (Conservare Wild Consulting); Jorge Nascimento (ICMBio/PARNA Serra dos Órgãos); Paulo Marinho (UFRN); Tatiane Trigo (SEMA-RS); Micheli Luiz (Instituto Felinos do Aguaí); André Gonçalves (INPA); Tainah Guimarães (ICMBio/CBC); Anna Carolina Lins (WWF-Brasil).</t>
  </si>
  <si>
    <t>Recomendar no uso do guia nos cursos de capacitação da ação 2.4.
Guia apenas em versão digital e não foi encaminhado para os estados. Custo estimado para impressão e postagem.</t>
  </si>
  <si>
    <t>A articuladora da ação não deu seguimento devido às diversas demandas institucionais que está enfrentando, mas se comprometeu a realizá-la até dezembro de 2024.</t>
  </si>
  <si>
    <t>Recomendar o uso do "Guia de Orientação e Manejo de Espécies Exóticas e Invasoras em Ucs" do ICMBio em UCs estaduais e municipais nas áreas estratégicas do PAN</t>
  </si>
  <si>
    <t>Excluir Carolina Vanin (Conservare Wild Consulting)</t>
  </si>
  <si>
    <t>5. Fortalecimento dos mecanismos e ferramentas institucionais para a manutenção e ampliação da conectividade da paisagem e da melhoria da qualidade do habitat.</t>
  </si>
  <si>
    <t>5.1</t>
  </si>
  <si>
    <t>Elaborar e distribuir diretrizes  de identificação, monitoramento e mitigação de impactos de empreendimentos eólicos e solares sobre pequenos felinos.</t>
  </si>
  <si>
    <t>Recomendações elaboradas e encaminhadas aos órgãos licenciadores.</t>
  </si>
  <si>
    <t>Utilização destas diretrizes pelos tomadores de decisão de mitigação de impactos e/ou conservação.</t>
  </si>
  <si>
    <t>Paulo Marinho (UFRN)</t>
  </si>
  <si>
    <t>Hugo Fernandes (UECE); Alex Pereira (BioConsultoria Ambiental); Carolina Franco Esteves (Instituto Pró-Carnívoros/Programa Amigos da Onça); Douglas Dias (UFS); Mozart Lauxen (IBAMA-RS).</t>
  </si>
  <si>
    <t>Nordeste do Brasil.</t>
  </si>
  <si>
    <t>Nordeste e Sul do Brasil.</t>
  </si>
  <si>
    <t xml:space="preserve">Ação ligada ao PAN grandes felinos. </t>
  </si>
  <si>
    <t xml:space="preserve">A articulação e o planejamento para realização desta ação iniciaram desde 2022. Ao longo deste tempo realizamos duas reuniões e criamos um grupo de Whatsapp para discutir e planejar o tema, tendo com principal parceiro o Programa Amigos da Onça que atua na Caatinga da Bahia. O rpotocolo ainda não foi elaborado, mas textos que discutem o tema têm sido escritos e divulgados na mídia pelo grupo de forma direta (como autores) e indireta (através de entrevistas) fomentando o debate que deve culminar com a elaboração e divulgação dos protocolos de mitigação de impactos dos empreendimentos de energias renováveis nos pequenos felinos e mamíferos da Caatnga no geral. A previsão é que o documento seja desenvolvido ao longo deste próximo 1 ano e meio (até 2024). </t>
  </si>
  <si>
    <t>Textos debatendo o tema divulgados na mídia ambiental: 
MARINHO, Paulo Henrique et al. O vento levará nossa biodiversidade? ((o)) eco, 1 de setembro de 2021. Disponível em: https://oeco.org.br/analises/o-vento-levara-nossa-biodiversidade/. Acesso em: 20 de dezembro de 2023.
MARINHO, Paulo Henrique. Para onde irão as onças da Caatinga quando a última serra for ocupada por parques eólicos? ((o)) eco, 3 de agosto de 2023. Disponível em: https://oeco.org.br/analises/para-onde-irao-as-oncas-da-caatinga-quando-a-ultima-serra-for-ocupada-por-parques-eolicos/. Acesso em: 10 de dezembro de 2023.
 (produto parcial)</t>
  </si>
  <si>
    <t xml:space="preserve">Será necessário mais tempo e articulação para realizar esta ação. </t>
  </si>
  <si>
    <t>5.2</t>
  </si>
  <si>
    <t>Mapear áreas para a manutenção ou implantação de corredores de fauna para a conservação de pequenos felinos e divulgar resultados para instituições públicas e privadas.</t>
  </si>
  <si>
    <t>Mapas e relatórios.</t>
  </si>
  <si>
    <t>Utilização destes mapas pelos tomadores de decisão de mitigação de impactos e/ou conservação.</t>
  </si>
  <si>
    <t>Alex Pereira (BioConsultoria Ambiental)</t>
  </si>
  <si>
    <t>Tadeu Oliveira (UEMA); Lander Alves (BioConsultoria Ambiental); Eduardo Lardoza (INEA); Tatiane Trigo (SEMA-RS); Flávia Tirelli (UFRGS); Giuliana Berghella (IBAMA/DILIC).</t>
  </si>
  <si>
    <t>BA, SP, MA, RS.</t>
  </si>
  <si>
    <t>Será realizado mapa piloto na Bahia (Alex Pereira); Mapas de adequabilidade do PAN validados podem servir como subsídio. As 'Diretrizes para a Conservação e Restauração da Biodiversidade do Estado de São Paulo' (Biota FAPESP) pode ser utilizado como referência para construção do mapa.
Agregar com informações de iniciativas existentes (ex: CAR); Memória de Calculo: estimado R$ 25.000,00 por estado.</t>
  </si>
  <si>
    <r>
      <t>Trabalho desenvolvido com a definição de áreas prioritárias e desenho de corredores para Leopardus guttulus na Mata Atântica. Possuímos mapas gerados que estão incluídos no artigo: Prioritizing conservation areas to mitigate connectivity loss and local extinction risk of a small carnivore (</t>
    </r>
    <r>
      <rPr>
        <i/>
        <sz val="12"/>
        <color rgb="FF222222"/>
        <rFont val="Calibri"/>
        <family val="2"/>
        <scheme val="minor"/>
      </rPr>
      <t>Leopardus guttulus</t>
    </r>
    <r>
      <rPr>
        <sz val="12"/>
        <color rgb="FF222222"/>
        <rFont val="Calibri"/>
        <family val="2"/>
        <scheme val="minor"/>
      </rPr>
      <t>) in South America, que encontra-se em revisão em periódico científico. 
Lilian Almeida está desenvolvendo um trabalho de conclusão de curso que vai contribuir para a execução desta ação, na região litorânea do estado de SP (entre a Serra do Mar e a Mantiqueira), e, assim, vai assumir a articulação da ação.</t>
    </r>
  </si>
  <si>
    <t>Dificulde do articulador de acionar a rede de colaboradores para dar andamento à ação.</t>
  </si>
  <si>
    <t>Excluir: Giuliana Berghella (IBAMA/DILIC)</t>
  </si>
  <si>
    <t>Áreas estratégicas do PAN</t>
  </si>
  <si>
    <t>5.3</t>
  </si>
  <si>
    <t>Avaliar a efetividade de conexão em paisagens fragmentadas.</t>
  </si>
  <si>
    <t>Documento técnico-científico.</t>
  </si>
  <si>
    <t xml:space="preserve">Definição de composição e configuração de paisagens para a conectividade de populações de felinos e comunicação a órgãos interessados. </t>
  </si>
  <si>
    <t>Lilian Almeida (ICMBio/CENAP); Flávia Tirelli (UFRGS); Micheli Luiz (Instituto Felinos do Aguaí); Marcos Tortato (Caipora Cooperativa); Tatiane Trigo (SEMA-RS).</t>
  </si>
  <si>
    <t xml:space="preserve">Compilar informações sobre áreas de corredores implantados ou naturais.
Considerado no custo estimado uma bolsa de doutorado. </t>
  </si>
  <si>
    <t>Já existe mapeamento para SP desenvolvido pelo Laboratório de Ecologia Espacial e Conservação (UNESP - Rio Claro); saiu um compilado de dados para a Mata Atlântica;
Alguns grupos estão fazendo avaliações relacionadas a esta ação (2 artigos submetidos), com viés para a Mata Atlântica.
2) Flávia Tirelli está trabalhando junto ao Instituto Curicaca, desenhando um corredor na região do Parque Estadual do Turvo, terra indígena Nonoai e Guarita.</t>
  </si>
  <si>
    <t>ATLANTIC SPATIAL: a dataset of landscape, topographic, hydrologic and anthropogenic metrics for the Atlantic Forest https://doi.org/10.32942/X26P58
The future of the wild felines under climate and landscape changes in the Atlantic Forest. Em revisão na Perspectives in Ecology and Conservation
Under pressure: suitable areas for Neotropical cats within an under-protected biodiversity hotspot. Aprovado para publicação na Remote Sensing Applications: Society and Environment</t>
  </si>
  <si>
    <t>5.4</t>
  </si>
  <si>
    <t>Divulgar a agenda do PAN em reuniões conjuntas entre Unidades de Conservação em regiões com registro de Pequenos Felinos.</t>
  </si>
  <si>
    <t>Registro de reuniões e atividades realizadas em conjunto.</t>
  </si>
  <si>
    <t>Ações de PAN sejam incorporadas em atividades das Unidades de Conservação.</t>
  </si>
  <si>
    <t>Jorge Nascimento (ICMBio/PARNA Serra dos Órgãos)</t>
  </si>
  <si>
    <t>Breno Coelho (ICMBio/PARNASO); Anna Carolina Lins (WWF-Brasil); Ernesto Castro (ICMBio/Caminhos da Mata Atlântica); Roberto Fusco-Costa (UFPR/IPeC); Fernando Tortato (Panthera); Carolina Vanin (Conservare Wild Consulting); Rogério de Paula (ICMBio/CENAP); Danilo Perina (ICMBio/COPAN)</t>
  </si>
  <si>
    <t>Buscar UCs envolvidas nas reuniões que aconteceram em julho de 2019.</t>
  </si>
  <si>
    <t>O grupo entendeu que esta ação não contribui efetivamente para o atingimento do objetivo, sendo uma atividade que deve ser corriqueira dos parceiros do PAN.</t>
  </si>
  <si>
    <t>5.5</t>
  </si>
  <si>
    <t>Manter atualizados os modelos de adequabilidade ambiental para cada espécie.</t>
  </si>
  <si>
    <t>Mapas de adequabilidade atualizados.</t>
  </si>
  <si>
    <t>Melhorar conhecimento sobre a distribuição das espécies.</t>
  </si>
  <si>
    <t>Katia Ferraz (USP/ESALQ)</t>
  </si>
  <si>
    <t>André Gonçalves (INPA); Paulo Marinho (UFRN); Hugo Fernandes (UECE); Alex Pereira (BioConsultoria Ambiental); Tadeu Oliveira (UEMA); Mozart Freitas (PCMC).</t>
  </si>
  <si>
    <t>Dados atualizados de presença das espécies precisam ser compilados e enviados para o articulador da ação pelo CENAP.</t>
  </si>
  <si>
    <t>A ação não foi iniciada.
Os modelos foram feitos no final do 2º ciclo do PAN, porém não estão sendo atualizados.</t>
  </si>
  <si>
    <t>A articuladora foi contatada, porém informou que os dados atualizados (shapefiles) devem ser enviados, para que a modelagem possa se manter atualizada.</t>
  </si>
  <si>
    <t>6. Produção, integração e difusão de conhecimento para a conservação das espécies.</t>
  </si>
  <si>
    <t>6.1</t>
  </si>
  <si>
    <t>Elaborar, atualizar e integrar dados de registros de ocorrência de pequenos felinos.</t>
  </si>
  <si>
    <t xml:space="preserve">Banco de dados; mapa de pontos de ocorrência; url. </t>
  </si>
  <si>
    <t>Divulgar um conjunto de dados confiável e integrado em relação a distribuição geográfica para a conservação das espécies.</t>
  </si>
  <si>
    <t>Rubem Dornas (Modelo Ambiental); Bruno Saranholi (UFSCar); Tatiane Trigo (SEMA-RS); Rogério de Paula (ICMBio/CENAP)</t>
  </si>
  <si>
    <t>Amazônia e Cerrado.</t>
  </si>
  <si>
    <t>Verificar possibilidade de utilizar pontos do SALVE.</t>
  </si>
  <si>
    <t>1) Fernando Lima compilou dados de ocorrência das espécies no Brasil, porém o mapa ainda requer ajustes. 
2) O Rio Grande do Sul possui uma grande quantidade de registros de felinos obtidos por diferentes pesquisadores e instituições. Estes dados apenas precisam ser compilados e organizados, e no momento, estamos trabalhando nisto. Esta base de dados poderá ser incorporada aos dados de outros locais do Brasil (datasets, artigos publicados e planilhas).
O script está disponível no github.</t>
  </si>
  <si>
    <r>
      <t>Artigo Paula Ribeiro-Souza e colab. "</t>
    </r>
    <r>
      <rPr>
        <i/>
        <sz val="12"/>
        <color rgb="FF000000"/>
        <rFont val="Calibri"/>
        <family val="2"/>
      </rPr>
      <t>Under pressure: suitable areas for Neotropical cats within an under-protected biodiversity hotspot</t>
    </r>
    <r>
      <rPr>
        <sz val="12"/>
        <color rgb="FF000000"/>
        <rFont val="Calibri"/>
        <family val="2"/>
      </rPr>
      <t>" (Remote Sensing Applications: Society and Environment, em revisão)</t>
    </r>
  </si>
  <si>
    <t>Fernando Lima (Algorítimo - Ciência e Tecnologia Ltda); Tatiane Trigo (SEMA-RS);  Flávia Tirelli (UFRGS)</t>
  </si>
  <si>
    <t>6.2</t>
  </si>
  <si>
    <t xml:space="preserve">Avaliar a representatividade de ocorrência das espécies nas UCs e terras indígenas. </t>
  </si>
  <si>
    <t>Documento técnico; shapefile; conjunto de dados.</t>
  </si>
  <si>
    <t>Identificar lacunas de estudo e ocorrência das espécies para a gestão.</t>
  </si>
  <si>
    <t>FernandoTortato (Panthera)</t>
  </si>
  <si>
    <t>Rubem Dornas (Modelo Ambiental); Lilian Almeida (ICMBio/CENAP); Paula Valdujo (WWF-Brasil); Tatiane Trigo (SEMA-RS).</t>
  </si>
  <si>
    <t>Cálculo R$ 1.000,00 por ano com base na ação 6.1.</t>
  </si>
  <si>
    <t>1) Iniciando, foi criada uma tabela inicial das áreas protegidas e indígenas, com dados de municípios, etc, e com dados de ocorrência esperada e confirmada, no momento da consulta com o articulador (Fernando Tortato), ele trabalharia nesses dados e entrará em contato com os outros colaboradores. 
2) Estamos elaborando um questionário a ser enviado aos gestores das unidades de conservação do Estado do Rio Grande do Sul para obtenção de informações sobre a existência de dados sobre ocorrência de pequenos felinos, espécies exóticas, e dados de abundância. Os dados permitirão a construção de um painel do conhecimento atual da gestão das UCs no Estado sobre a problemática vinculada à ação. Responsável: Tatiane Trigo e Flávia Tirelli.</t>
  </si>
  <si>
    <t>-</t>
  </si>
  <si>
    <t>Fernando Tortatto (Panthera); Tatiane Trigo (SEMA-RS);</t>
  </si>
  <si>
    <t xml:space="preserve">Tempo prar organizar os dados dentro da rotina tanto do articulador, como dos colaboradores, sugere algum bolsista pra realização. 
Fernado Tortato gostaria de procurar por um aluno de graduação ou mestrado para fazer essas inserções na tabela.  Ele quer procurar por recursos para uma bolsa para essa execução dessa ação. Flavia Tirelli em conversa com Fernando Tortatto sugere que o o CENAP terá um bolsista pelo projeto "Análise e mitigação de conflitos que afetam pequenos felinos no Pampa" e ele poderia ajudar com essa parte, mas o bolsista terá outras atribuições. Outra alternativa que Flávia sugere é  pegar as ocorrências organizadas pela ação 6.1 e incluir em mapa com polígonos das UCs e extrair as espécies em cada UC e terra indígena. </t>
  </si>
  <si>
    <t>6.3</t>
  </si>
  <si>
    <t>Avaliar o impacto de defensivos agrícolas em pequenos felinos.</t>
  </si>
  <si>
    <t xml:space="preserve"> Documento técnico-científico.</t>
  </si>
  <si>
    <t>Carla Mariane Costa Pozzi (IBAMA/DIQUA); Cristiane Oliveira da Silva Dias Saretto (IBAMA/DIQUA); Henrique Concone (IPC).</t>
  </si>
  <si>
    <t>Participação do articulador na Avaliação de Risco Ambiental do Uso de Agrotóxicos.</t>
  </si>
  <si>
    <t>Marcelo Magioli informou que o manual está sendo elaborado e vai sair em breve.
Agora há apenas a informação em planilha de ocorrência de mamíferos em áreas agrícolas. A avaliação de risco está prevista para 2024.</t>
  </si>
  <si>
    <t xml:space="preserve">Segundo Marcelo Magioli, ele já  havia falando com o pessoal na época da oficina que talvez as informações não ficassem disponíveis a tempo, e que eram indiretas, pois a avaliação foi somente para consumidores diretos de recursos de áreas agrícolas.
</t>
  </si>
  <si>
    <t>6.4</t>
  </si>
  <si>
    <r>
      <t>Elucidar questões filogenéticas, taxonômicas e de distribuição geográfica do complexo</t>
    </r>
    <r>
      <rPr>
        <i/>
        <sz val="12"/>
        <color rgb="FF000000"/>
        <rFont val="Calibri"/>
        <family val="2"/>
        <scheme val="minor"/>
      </rPr>
      <t xml:space="preserve"> tigrinus.</t>
    </r>
  </si>
  <si>
    <t>Artigo; documento técnico-científico.</t>
  </si>
  <si>
    <t>Definir as espécies de ocorrência no Brasil e sua distribuição geográfica.</t>
  </si>
  <si>
    <t>Tadeu Oliveira (UEMA)</t>
  </si>
  <si>
    <t>Tatiane Trigo (SEMA-RS); Eduardo Eizirik (PUC-RS).</t>
  </si>
  <si>
    <t>Norte, Nordeste e região central.</t>
  </si>
  <si>
    <t>Áreas de distribuição das espécies alvo. Norte, Nordeste e região central.</t>
  </si>
  <si>
    <t> </t>
  </si>
  <si>
    <r>
      <t xml:space="preserve">
Eduardo Eizirik (PUCRS) está fazendo a genômica do complexo </t>
    </r>
    <r>
      <rPr>
        <i/>
        <sz val="12"/>
        <rFont val="Calibri"/>
        <family val="2"/>
        <scheme val="minor"/>
      </rPr>
      <t>tigrinus</t>
    </r>
    <r>
      <rPr>
        <sz val="12"/>
        <rFont val="Calibri"/>
        <family val="2"/>
        <scheme val="minor"/>
      </rPr>
      <t xml:space="preserve">. Será o segundo artigo de um doutorando que ele orienta e ele já tem todos os dados, inclusive os dados das Guianas. Foram gerados os genomas das Guianas e da Venezuela, que são a mesma unidade geográfica;
Será o primeiro trabalho com o genoma completo da população das Guianas. Devemos ter o complexo totalmente resolvido em breve.
Segundo Tadeu Oliveira, atividade está sendo executada. Além disso, ele está trabalhando em dois artigos de resolução taxonômica do complexo </t>
    </r>
    <r>
      <rPr>
        <i/>
        <sz val="12"/>
        <rFont val="Calibri"/>
        <family val="2"/>
        <scheme val="minor"/>
      </rPr>
      <t>tigrinus</t>
    </r>
    <r>
      <rPr>
        <sz val="12"/>
        <rFont val="Calibri"/>
        <family val="2"/>
        <scheme val="minor"/>
      </rPr>
      <t xml:space="preserve">, e pode ser que o foco seja mais nas população dos Andes. </t>
    </r>
  </si>
  <si>
    <t>Segundo Tadeu Oliveira, todos os aspectos foram cobertos: filogenéticos, taxonômicos e de distribuição</t>
  </si>
  <si>
    <t>6.5</t>
  </si>
  <si>
    <r>
      <t xml:space="preserve">Elucidar questões filogenéticas de </t>
    </r>
    <r>
      <rPr>
        <i/>
        <sz val="12"/>
        <color rgb="FF000000"/>
        <rFont val="Calibri"/>
        <family val="2"/>
        <scheme val="minor"/>
      </rPr>
      <t>L. colocola</t>
    </r>
    <r>
      <rPr>
        <sz val="12"/>
        <color rgb="FF000000"/>
        <rFont val="Calibri"/>
        <family val="2"/>
        <scheme val="minor"/>
      </rPr>
      <t>.</t>
    </r>
  </si>
  <si>
    <t>Artigo; documento técnico-científico</t>
  </si>
  <si>
    <t>Definir existência de espécies, subespécies ou subpopulações no Brasil.</t>
  </si>
  <si>
    <t>Eduardo Eizirik (PUC-RS); Fabio Nascimento (USP/MUSP); Henrique Concone (IPC).</t>
  </si>
  <si>
    <t>Cerrado, Pantanal e Pampa.</t>
  </si>
  <si>
    <t>Áreas de distribuição das espécies alvo. Cerrado, Pantanal e Pampa.</t>
  </si>
  <si>
    <r>
      <t xml:space="preserve">Existe um artigo publicado com a separação do complexo em cinco espécies, duas para o Brasil. Exite um outro estudo em andamento com microssatelites da Caroline Sartor, Tatiane Trigo e Eduardo Eizirik.
Está sendo feito um trabalho com genômica de </t>
    </r>
    <r>
      <rPr>
        <i/>
        <sz val="12"/>
        <color rgb="FF000000"/>
        <rFont val="Calibri"/>
        <family val="2"/>
        <scheme val="minor"/>
      </rPr>
      <t>L. colocola</t>
    </r>
    <r>
      <rPr>
        <sz val="12"/>
        <color rgb="FF000000"/>
        <rFont val="Calibri"/>
        <family val="2"/>
        <scheme val="minor"/>
      </rPr>
      <t xml:space="preserve"> (terceiro artigo do doutorado do Jonas). A ideia é sequenciar genomas completos de pelo menos 2 indivíduos de cada unidade do complexo. As análises devem ser feitas no final do ano.</t>
    </r>
  </si>
  <si>
    <t>NASCIMENTO, Fabio Oliveira Do; CHENG, Jilong; FEIJÓ, Anderson. Taxonomic revision of the pampas cat Leopardus colocola complex (Carnivora: Felidae): an integrative approach. Zoological Journal of the Linnean Society, v. 191, n. 2, p. 575-611, 2021.</t>
  </si>
  <si>
    <t>Tatiane Trigo (SELMA-RS); Tadeu Oliveira (UEMA); Flávia Tirelli (UFRGS)</t>
  </si>
  <si>
    <t>Existem pesquisadores que não concordam com a separação, espécies ainda não foram validada pela IUCN</t>
  </si>
  <si>
    <t>6.6</t>
  </si>
  <si>
    <t>Elaborar e encaminhar materiais educativos sobre as espécies de pequenos felinos e suas ameaças.</t>
  </si>
  <si>
    <t>Materiais educativos elaborados; ofício.</t>
  </si>
  <si>
    <t>Orientar sobre as espécies e suas ameaças.</t>
  </si>
  <si>
    <t>Mara Marques (AZAB)</t>
  </si>
  <si>
    <t>Flávia Tirelli (UFRGS); Micheli Luiz (Intituto Felinos do Aguaí).</t>
  </si>
  <si>
    <t xml:space="preserve">SP, RS e SC. </t>
  </si>
  <si>
    <t xml:space="preserve">Encaminhar cartilha para órgãos ambientais e competentes; pedágios; concessionarias de rodovias.
Material será de espécies que ocorrem em todo o Brasil, apesar da restrição de localidades. </t>
  </si>
  <si>
    <t xml:space="preserve">Existem diversos projetos desenvolvendo materiais educativos, um do Geoffroy's Cat Working Group, um livro infantil escrito por Flávia Tirelli, existem adesivos para colar em carros pra envolver a população pra evitar atropelamentos, futuramente terá uma  história em quadrinhos.
</t>
  </si>
  <si>
    <t xml:space="preserve">[URL] Material educativo e de divulgação (Livro infantil, desenhos de colorir, jogos de memória,  máscaras das espécies, jogo de tabuleiro do gato-do-mato grande editavel pra outras espécies).
http://geoffroyscatwg.org/producao-de-material-educativo-e-de-divulgacao-acoes  </t>
  </si>
  <si>
    <t>Mara Marques (AZAB); Flávia Tirelli (UFRGS)</t>
  </si>
  <si>
    <t>Foram elaborados vários materiais para esta ação, e ela poderia ser considerada como concluída. Porém, o grupo entendeu que ela deve continuar a ser executada, e o prazo da ação foi reprogramado para o final do PAN.</t>
  </si>
  <si>
    <t>Excluir: Flávia Tirelli (UFRGS).</t>
  </si>
  <si>
    <t>6.7</t>
  </si>
  <si>
    <t>Produzir e divulgar série de vídeos sobre cada espécie de felino ameaçado no Brasil para redes sociais.</t>
  </si>
  <si>
    <t>Arquivo de vídeo; url.</t>
  </si>
  <si>
    <t>Conhecimento e sensibilização com relação ao pequenos felinos.</t>
  </si>
  <si>
    <t>Fernando Lima (Algorítmo - Ciência e Tecnologia Ltda); Mara Marques (AZAB); Flávia Tirelli (UFRGS); Roberto Fusco-Costa (UFPR/IPEC); Micheli Luiz (Instituto Felinos do Aguaí); Tadeu Oliveira (UEMA); Lilian Almeida (ICMBio/CENAP); Anna Carolina Lins (WWF-Brasil).</t>
  </si>
  <si>
    <t xml:space="preserve">CE, SP, RS, SC e MA. </t>
  </si>
  <si>
    <t xml:space="preserve">Material será de espécies que ocorrem em todo o Brasil, apesar da restrição de localidades. </t>
  </si>
  <si>
    <t>Existe verba para isso pelo PAN. 
Foi sugerido pensar em ideias de roteiro e buscar por imagens e informações de cada espécie e posteriormente contratar a empresa para  criar o material, no entanto a parte burocrática é grande.</t>
  </si>
  <si>
    <t>6.8</t>
  </si>
  <si>
    <t>Criar rede de articulação para promover engajamento relacionado às ações do PAN em eventos/reuniões com a sociedade civil.</t>
  </si>
  <si>
    <t>Relatório; memórias de reuniões.</t>
  </si>
  <si>
    <t>Promover a difusão do conhecimento e participação na elaboração de políticas públicas.</t>
  </si>
  <si>
    <t>Alex Pereira (BioConsultoria Ambiental); Clarice Cardoso (Furnas); Carolina Vanin (Conservare Wild Consulting); Flávia Tirelli (UFRGS);  Fernando Lima (Algorítmo - Ciência e Tecnologia Ltda); Paulo  Marinho (UFRN); Tadeu Oliveira (UEMA); Tatiane Trigo (SEMA-RS); Fernando Tortato (Panthera); Rubem Dornas (Modelo Ambiental); André Gonçalves (INPA); Bruno Saranholi (UFSCAR); Roberto Fusco-Costa (UFPR/IPEC); Marcos Tortato (Caipora Cooperativa); Hugo Fernandes (UECE); Jorge Nascimento (PARNA Serra Órgãos); Anna Carolina Lins (WWF-Brasil); Giuliana Berghella (IBAMA/DILIC); Mara  Marques (AZAB); Whaldener Endo (UFRR); Micheli Luiz (Instituto Felinos do Aguaí); Marcelo Magioli (ICMBio/CENAP); Lílian Bonjorne (ICMBio/CENAP).</t>
  </si>
  <si>
    <t>Sudeste, Sul e Nordeste.</t>
  </si>
  <si>
    <t>Através da rede de pesquisadores locais, os mesmos estão sempre informando ao Instituto Felinos do Aguaí ocorrências de atropelamentos e conflitos entre felinos e animais de criação. Documentos encaminhados para Mara Marques.</t>
  </si>
  <si>
    <t>O grupo entendeu que esta ação já é contemplada pelo conjunto das demais ações do PAN no que diz respeito à articulação de informações.</t>
  </si>
  <si>
    <t>Micheli Ribeiro Luiz (Instituto Felinos do Aguaí); Mara C. Marques (AZAB); Tatiane Trigo (SEMA-RS)</t>
  </si>
  <si>
    <t xml:space="preserve">A articulação tem sido um importante instrumento para as ações relacionadas ao PAN, pois permite que o Instituto Felinos do Aguaí possa manter um banco de dados, realizar ações de manejo da vida silvestre e intensificar as atividades de educação ambiental. Atualização dos contatos, sendo que tivemos a informação que um colaborados deixou a área e retomar esforços.  </t>
  </si>
  <si>
    <t>6.9</t>
  </si>
  <si>
    <t>Promover a síntese de conhecimento para cada espécie no contexto geográfico e temático que visem a melhoria da avaliação de seus estados de conservação.</t>
  </si>
  <si>
    <t>Documentos técnicos-científicos.</t>
  </si>
  <si>
    <t>Identificar o conhecimento consolidado e as lacunas para direcionar/priorizar ações de pesquisa e identificar o status de conservação.</t>
  </si>
  <si>
    <t>Tadeu Gomes de Oliveira (UEMA); Paulo Marinho (UFRN); Douglas Dias (UFS); Henrique Concone (IPC); Mariella Butti (ICMBio/CENAP).</t>
  </si>
  <si>
    <t>Áreas de distribuição das espécies alvo.</t>
  </si>
  <si>
    <t>Temático = dieta,  parâmetros demográficos; densidade, genética populacional; longevidade reprodução etc. Memória de Calculo: R$ 18.000,00 (publicação para cada especie: 3.000 x 6)+ R$ 36.000,00 (bolsa mestrado)).</t>
  </si>
  <si>
    <t>André Gonçalves (articulador) não respondeu email.</t>
  </si>
  <si>
    <t>Apesar de a ação ter sido iniciada, não houve continuidade por parte do articulador. No entanto, Fernando Lima e Flávia Tirelli estão dando prosseguimento.</t>
  </si>
  <si>
    <t>Flavia Tirelli (UFRGS)</t>
  </si>
  <si>
    <t>Excluir os colaboradores anteriores
Incluir Flávia Tirelli (UFRGS); Geovanni Marques (UECE)</t>
  </si>
  <si>
    <t>6.10</t>
  </si>
  <si>
    <t>Elaborar e divulgar protocolo mínimo para monitoramento de pequenos felinos como subsídio para órgãos licenciadores.</t>
  </si>
  <si>
    <t>Protocolo Mínimo elaborado e encaminhado aos órgãos licenciadores.</t>
  </si>
  <si>
    <t>Inclusão do protocolo mínimo nos Termos de Referência  e nos Planos Básico Ambiental do licenciamento ambiental.</t>
  </si>
  <si>
    <t>Cecília Cronemberger (ICMBio/PARNA Serra dos Orgãos); Roberto Fusco-Costa (UFPR/IPeC); Marcos Tortato (Caipora Cooperação); André Golçalves (INPA); Paulo Marinho (UFRN); Tadeu Oliveira (UEMA); Alex Pereira (BioConsultoria Ambiental); Fernando Lima (Algorítmo - Ciência e Tecnologia Ltda); Claudia Terdiman Schaalmann (CETESB-SP); Henrique Concone (IPC).</t>
  </si>
  <si>
    <t>Protocolo Mínimo: Orientações de Indicadores Necessários. Calculo estimado: realização de um workshop para elaborar protocolo.</t>
  </si>
  <si>
    <t>A proposta era realizar uma oficina junto ao IBAMA e especialistas para estabelecer o protocolo. No entanto, devido à falta de recursos, a ação não foi executada.</t>
  </si>
  <si>
    <t>Segundo Lilian Almeida, pensaram  em realizar um workshop para definir esse protocolo. Por enquanto não há recurso para isso, mas ela acha que pode mobilizar os colaboradores para uma reunião virtual agora no segundo semestre, pra avaliar a necessidade da oficina presencial.</t>
  </si>
  <si>
    <t>Incluir: Felipe Peters (Área de Vida Consultoria); Celina Yoshihara (Conservare Wild Consulting); Mateus Melo (Concremat Consultoria Ambiental)</t>
  </si>
  <si>
    <t>PLANEJAMENTO DE NOVAS AÇÕES</t>
  </si>
  <si>
    <t>NOVAS AÇÕES:</t>
  </si>
  <si>
    <t>OBJETIVO ESPECÍFICO</t>
  </si>
  <si>
    <t>Área de relevância</t>
  </si>
  <si>
    <t>6.11</t>
  </si>
  <si>
    <t>Promover o fortalecimento da divulgação em plataformas online sobre as espécies e ações do PAN</t>
  </si>
  <si>
    <t>Produtos audiovisuais publicados em redes sociais</t>
  </si>
  <si>
    <t>Maior conhecimento e sensibilização social sobre as espécies do PAN</t>
  </si>
  <si>
    <t>Fernando Lima (Algorítimo - Ciência e Tecnologia Ltda)</t>
  </si>
  <si>
    <t>Marina Favarini (UFRGS), Flávia Tirelli (UFRGS), Hugo Fernandes (UECE), Gabriela Schmaedecke (ICMBio/CENAP)</t>
  </si>
  <si>
    <t>As postagens devem utilizar a mesma hashtag (#gatodomato) nas redes sociais para facilitar a localização dos produtos.</t>
  </si>
  <si>
    <t>INSERIR O NOME DO OBJETIVO ESPECÍFICO</t>
  </si>
  <si>
    <t>OBJETIVO</t>
  </si>
  <si>
    <t>Objetivo Geral do PAN</t>
  </si>
  <si>
    <t>PAINEL DE GESTÃO DO PAN</t>
  </si>
  <si>
    <t>RESUMO DA SITUAÇÃO DAS AÇÕES DO PAN</t>
  </si>
  <si>
    <t>SITUAÇÃO ATUAL DAS AÇÕES - 1ª MONITORIA (2023)</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</si>
  <si>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</si>
  <si>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</si>
  <si>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</si>
  <si>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</si>
  <si>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</si>
  <si>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</si>
  <si>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</si>
  <si>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</si>
  <si>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</si>
  <si>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</si>
  <si>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</si>
  <si>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</si>
  <si>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</si>
  <si>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</si>
  <si>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</si>
  <si>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</si>
  <si>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</si>
  <si>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</si>
  <si>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</si>
  <si>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</si>
  <si>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</si>
  <si>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</si>
  <si>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</si>
  <si>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</si>
  <si>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10/09/2024 a 12/09/2024 (virtual)</t>
  </si>
  <si>
    <t>Bibiana Terra Dasoler (ICMBio/CENAP) informou que o IBAMA está com uma proposta de criação e ampliação unificada das informações disponibilizadas pelas empresas que estão disponíveis no SEI deles, porém é de difícil acesso. Giovanni Marques (UFC) informou que há baixo impacto de ferrovias para Pequenos Felinos. 
Rogério pediu que busque informações com o PCMC com os monitoramentos em Goiás.​</t>
  </si>
  <si>
    <t>Disponibilização das informações, dificuldade de articulação da ação e a maior parte das informações dos data papers está como não especificadas.</t>
  </si>
  <si>
    <t>Selma Ribeiro (ICMBio/CENAP); Flávia Tirelli (UFRGS); Bibiana Terra Dasoler (ICMBio/CENAP); Rogério Cunha de Paula (ICMBio/CENAP); Giovanni Marques (UFC) .</t>
  </si>
  <si>
    <t>Rubem Dornas (Modelo Ambiental); Filipi Silva (IBAMA/DILIC/COTRA); Cristiane Lopes (IBAMA/DILIC/COTRA); Diogo Ferreira (IBAMA/DILIC/COTRA); Tadeu Oliveira (UEMA); Andreas Kindel (UFRGS/NERF); Bibiana Dasoler (UFRGS/NERF); Ingrid Franceschi (UFRGS/NERF); Eduardo Lardoza (INEA); Raquel Junger (CRT); Alex Pereira (BioConsultoria Ambiental); Jorge Nascimento (ICMBio/PARNA Serra dos Órgãos); Bruno Saranholi (UFSCar); Fernanda Abra (ViaFAUNA); Mara Marques (Zoo SP); Arnaud Desbiez (INCAB); Micheli Luiz (Instituto Felinos de Aguaí); Tatiane Trigo (SEMA-RS); Flávia Tirelli (UFRGS).</t>
  </si>
  <si>
    <r>
      <rPr>
        <sz val="11"/>
        <color rgb="FF000000"/>
        <rFont val="Calibri"/>
        <scheme val="minor"/>
      </rPr>
      <t xml:space="preserve">Bibiana Terra Dasoler de Oliveira, bolsita do ICMBio/CENAP no RS, em conjunto com equipe de pesquisas Felinos do Pampa, está sistematizando informações a obtidos por pesquisadores parceiros do projeto (equipe do projeto Felinos do Pampa), foram compilados na planilha os registros de pequenos felinos das seguintes espécies: </t>
    </r>
    <r>
      <rPr>
        <i/>
        <sz val="11"/>
        <color rgb="FF000000"/>
        <rFont val="Calibri"/>
        <scheme val="minor"/>
      </rPr>
      <t>Herpailurus yagouaroundi, Leopardus geoffroyi, L. guttulus, L. munoai, L. pardalis e L. wiedii</t>
    </r>
    <r>
      <rPr>
        <sz val="11"/>
        <color rgb="FF000000"/>
        <rFont val="Calibri"/>
        <scheme val="minor"/>
      </rPr>
      <t>. Além disso, foram compilados também os dados recebidos por ciência cidadã e os dados disponíveis em "</t>
    </r>
    <r>
      <rPr>
        <i/>
        <sz val="11"/>
        <color rgb="FF000000"/>
        <rFont val="Calibri"/>
        <scheme val="minor"/>
      </rPr>
      <t>BRAZIL ROAD‐KILL: a data set of wildlife terrestrial vertebrate road‐kills"</t>
    </r>
    <r>
      <rPr>
        <sz val="11"/>
        <color rgb="FF000000"/>
        <rFont val="Calibri"/>
        <scheme val="minor"/>
      </rPr>
      <t xml:space="preserve"> (Grilo </t>
    </r>
    <r>
      <rPr>
        <i/>
        <sz val="11"/>
        <color rgb="FF000000"/>
        <rFont val="Calibri"/>
        <scheme val="minor"/>
      </rPr>
      <t>et al</t>
    </r>
    <r>
      <rPr>
        <sz val="11"/>
        <color rgb="FF000000"/>
        <rFont val="Calibri"/>
        <scheme val="minor"/>
      </rPr>
      <t>., 2018). Embora o projeto seja relacionado ao Pampa, foram compilados todos os registros disponíveis para o estado do Rio Grande do Sul. Até o momento, foram compilados 652 registros de atropelamento das espécies supramencionadas em todo o estado. A partir desses dados, foi submetido e aprovado para o 12º Congresso Brasileiro de Mastozoologia entitulado: "Identificação de zonas de agregação de atropelamentos de pequenos felinos no Pampa”. Bibiana informou que um novo data paper de Carla Grilo está para sair com ampla abrangência, porém com maior concentração de informações dentro do RS.​</t>
    </r>
  </si>
  <si>
    <t>Relatório Técnico - Bibiana Terra Dasoler de Oliveira (ICMBio/CENAP)</t>
  </si>
  <si>
    <t>Esforços estão concentrados no RS, é necessário verificar se em outras regiões esse tipo de estudo vem sendo realizado.</t>
  </si>
  <si>
    <t>Selma Ribeiro (ICMBio/CENAP); Bibiana Terra Dasoler (ICMBio/CENAP).</t>
  </si>
  <si>
    <t>Alterar para: Áreas estratégicas</t>
  </si>
  <si>
    <t>Excluída na Monitoria Anual 1.</t>
  </si>
  <si>
    <t>Não houve avanço com a articulação os Órgãos Estaduais. A intenção era realizar ações juntos com o PRIM IVT, porém não foram realizadas. Entretanto, o Ministério dos Transportes publicou a portaria Nº 622/2024 para estabelecer diretrizes de alocação de, no mínimo, 1% da receita bruta de contratos de concessões rodoviárias federais para o desenvolvimento de infraestrutura sustentável. Depois dessa publicação, o Ministério dos Transportes passou a utilizar o PRIM IVT para mitigar os impactos causados pelas rodovias, inclusive sendo utilizado em licitações, embora não seja focado nos Pequenos Felinos, respalda todas as espécies impactadas. 
Poucos Órgãos Estaduais tem utilizado o PRIM IVT no licenciamento (por exemplo: DF e MA). Falta uma articulação para a sua implementação com esses órgãos de licenciamento.</t>
  </si>
  <si>
    <t>Portaria MT nº622/2024 (https://www.in.gov.br/en/web/dou/-/portaria-n-622-de-28-de-junho-de-2024-569046197)</t>
  </si>
  <si>
    <t>Rubem Dornas (Modelo Ambiental); Anna Carolina Lins (WWF-Brasil); Raquel Junger (CRT); Hugo Ferreira (UECE); Alex Pereira (BioConsultoria Ambiental); Mozart Freitas (PCMC); Michelle Granato (SAAMA/Cumari); Fernando Lima (Algorítmo - Ciência e Tecnologia Ltda); Flávia Tirelli (UFRGS); Tatiane Trigo (SEMA-RS); Paulo Marinho (UFRN).</t>
  </si>
  <si>
    <t>Dentro do PAT Campanha Sul e Serra do Sudeste e juntamente com a gestão da APA do Ibirapuitã, estamos auxiliando na divulgação do impacto dos atropelamentos. Adesivos, cartilhas, etc. A ação tem sido executada por diversos parceiros, porém não tem a identificação dos parceiros e a sistematização das informações.​</t>
  </si>
  <si>
    <t>Dificuldade em sistematizar os parceiros e informações e articulação da ação.</t>
  </si>
  <si>
    <t>Flávia Tirelli (UFRGS); Selma Ribeiro (ICMBio/CENAP)</t>
  </si>
  <si>
    <t>Os membros do GAT irão tentar encontrar um novo articulador/colaborador para essa ação no 12° Congresso Brasileiro de Mastozoologia</t>
  </si>
  <si>
    <t>André Gonçalves (INPA); Lilian Almeida (ICMBio/CENAP); Eduardo Lardoza (INEA); Renata Ramos Mendonça (CETESB-SP); Selma Ribeiro (ICMBio/CENAP).</t>
  </si>
  <si>
    <t>Ação cujo início planejado é posterior ao período monitorado. Dentro do PAT Campanha Sul e Serra do Sudeste, no RS, estamos criando um documento técnico baseado num estudo de monitoramento de atropelados realizado pela nossa equipe e estamos sobrepondo com os dados espaciais dos bueiros existentes para fazer essa solicitação junto ao DNIT, na rodovia 293 em trecho entre Candiota a Dom Pedrito.
Essa ação pode ser melhor respondida junto a ação do PRIM IVT -ação 1.4. A elaboração de uma nota técnica não siginfica que os eempreendedores irão cumprir, já que não é uma condicionante.</t>
  </si>
  <si>
    <t xml:space="preserve">O GAT entende que essa ação já é atendida pela ação 1.4 e por isso será excluída. </t>
  </si>
  <si>
    <t>O protocolo foi iniciado por uma aluna de graduação do Hugo Fernandes (UECE), Lyandra Barbosa,  porém depois que formou não deu encaminhamento para o protocolo ser testado. Fernando Lima (Algorítmo - Ciência e Tecnologia Ltda) informou que diversos alunos da Kátia Ferraz (USP) aplicaram o questionário na Serra da Mantiqueira e Cantareira que podem integrar e validar essas informações.​</t>
  </si>
  <si>
    <t>Hugo Fernandes (UECE); Fernando Lima (Algorítmo - Ciência e Tecnologia Ltda).</t>
  </si>
  <si>
    <t>Hugo Fernandes entrará em contato com a Katia Ferraz para verificar a validação dos questionários aplicados pelos alunos dela.</t>
  </si>
  <si>
    <t>Ação cujo início planejado é posterior ao período monitorado. Paulo Marinho tem uma proposta de projeto de pós doc na UECE, sob orientação de Hugo Fernandes, que, uma vez aprovado, contemplará a ação.</t>
  </si>
  <si>
    <t>Hugo Fernandes (UECE); Paulo Henrique Marinho (UFRN); André Gonçalves (INPA); Mozart Freitas (PCMC); Whaldener Endo (UFRR); Alex Pereira (BioConsultoria Ambiental); Jorge Nascimento (ICMBio/PARNA Serra dos Órgãos); Ricardo Mello Filho (Prefeitura de Teresópolis); Rogério Cunha de Paula (ICMBio/CENAP); Michelle Granato (SAAMA / Cumari); Inserir Marcos Tortato (Caipora Cooperativa); Felipe Peters (Área de Vida Consultoria); Marina Favarini (UFRGS); Micheli Ribeiro Luiz (Instituto Felinos do Aguaí); Catia Maacagnan (Prefeitura de Mairiporã).</t>
  </si>
  <si>
    <t>Realizado vídeo pra distribuição por Whatsapp apresentado no primeiro ano de monitoria. Flávia Tirelli (UFRGS) informou que pretendem refazer o folder sobre galinheiros, porém nada muito elaborado. Não houve alteração desde a última monitoria. Rogério Cunha de Paula (ICMBio/CENAP) informou que o material produzido voltado para cana-de-açúcar está parado porque o artista ficou incomunicável por motivos de saúde e o arquivo está corrompido, mas que irá entrar em contato com ele novamente. Além disso, com a aprovação do projeto da Katia Ferraz (USP), Biota coexiste, provavelmente terá novos materiais.​</t>
  </si>
  <si>
    <t>Plano de Convivência Humano-Fauna, municípios Morrinhos, Marco e Santana do Acaraú/ CE; Protocolo para a resolução de conflitos FELINOS / PECUÁRIA.</t>
  </si>
  <si>
    <t>Flávia Tirelli (UFRGS); Rogério Cunha de Paula (ICMBio/CENAP); Hugo Fernandes (UECE); Fernando Lima (Algorítmo - Ciência e Tecnologia Ltda).</t>
  </si>
  <si>
    <t>Recomenda-se procurar micro-influenciadores do agro/agricultura familiar para divulgação do material desenvolvida.</t>
  </si>
  <si>
    <t>Considerar o contexto local com relação à caça de presas no Nordeste. Os cursos devem priorizar os agentes e fiscais com atuação nas áreas estratégicas do PAN.</t>
  </si>
  <si>
    <t>O curso previsto para ser realizado pelo CENAP/ICMBio, utilizando a plataforma AVA está estruturado. Porém, continua parado por não ter um servidor responsável destacado para isso. Entretanto, o ICMBio/CENAP terá uma nova servidora que assumirá a pasta de conflitas e poderá contribuir com essa ação. Paulo Marinho continua com uma conversa com o OEMA, porém assim que o pos doc for aprovado, o projeto será continuado.</t>
  </si>
  <si>
    <t xml:space="preserve">Falta de servidores no CENAP para dar andamento da implementação do curso na plataforma AVA do ICMBio. </t>
  </si>
  <si>
    <t>Rogério Cunha de Paula (ICMBio/CENAP); Hugo Fernandes (UECE).</t>
  </si>
  <si>
    <t xml:space="preserve">Houveram ações antes do início do período do PAN, porém não houve novas articulações. </t>
  </si>
  <si>
    <t>Falta de articulação.</t>
  </si>
  <si>
    <t>Com o material da ação 2.3 seria possível realizar uma campanha única entre vários veículos de comunicação .</t>
  </si>
  <si>
    <t>Insterir: rádio , televisao e internet 
Retirar: rádio local</t>
  </si>
  <si>
    <t>Ação dependente da ação 2.4. O curso na plataforma AVA está estruturado, porém continua parado por não ter um responsável por isso. Entretanto, o ICMBio/CENAP terá uma nova servidora que assumirá a pasta de conflitas e poderá contribuir com essa ação. Paulo Marinho continua com uma conversa com o OEMA, porém assim que o pos doc for aprovado, o projeto será continuado.</t>
  </si>
  <si>
    <t>Carolina Vanin (Conservare Wild Consulting); Selma Ribeiro (ICMBio/CENAP)</t>
  </si>
  <si>
    <t>Hugo Fernandes (UECE);  André Gonçalves (INPA); Mozart Freitas (PCMC); Carolina Vanin (Conservare Wild Consulting); Flávia Tirelli (UFRGS); Tatiane Trigo (FZB-RS); Rose Morato (ICMBio/CENAP); Bruno Saranholi (UFSCAR); Marcos Tortato (Caipora Cooperativa); Paulo Marinho (UFRN); Michelle Granato (SAAMA /Cumari).</t>
  </si>
  <si>
    <t>Inicio etapa diagnóstico: e-mail encaminhado em 15/02/2024 para OEMAS e IBAMA solicitando informações sobre empreendimentos que recebem e/ou destinam espécies ameaçadas do PAN com as seguintes perguntas norteadoras:
- Nome da instituição;
- Nome do representante (se possível);
- Localidade (município/estado);
- Qual a categoria de empreendimento ex situ (Zoológico, CETRAS, Criador Comercial, Criador Conservacionista, Criador Cientifico, Mantenedor de Fauna, Abatedouro, Frigorifico, Estabelecimento Comercial)
- contato (e-mail e/ou telefone se possível)
- Quais espécies o empreendimento está autorizado a manejar.
Recebemos 4 respostas sendo:
- SEMIL/SP
- IBRAM/DF
- SUSPE IBAMA GO
- SUSPE IBAMA RJ
(Histórico com as solicitações para IBAMA e SMA) 
A divisão de fauna da SEMA-RS tem a lista com o contato de mantenedores e que talvez o contato da responsável dentro do setor auxiliaria bastante a conseguir informações para o RS.​</t>
  </si>
  <si>
    <t>Lista elaborada: Etapa diagnóstico_3.2_LISTAGEM DOS EMPREENDIMENTOS COMPILADO 2024   https://docs.google.com/spreadsheets/d/130xUgxH_6DFbdSVZaUK-d7JYblcAnICxli6bD3fpijQ/edit?usp=sharing</t>
  </si>
  <si>
    <t>Informações encaminhadas para articuladora porém, a mesma informou que por questões de mudança de trabalho no último ano, não conseguiu priorizar a atividade. Porém está agendada reunião presencial entre articuladora e Carolina Vanin (Conservare Wild Consulting) para dar andamento nesta ação.</t>
  </si>
  <si>
    <t>Hugo Fernandes (UECE); Mozart Freitas (PCMC); Whaldener Endo (UFRR); Flávia Tirelli (UFRGS); Claudia B. Campos (ICMBio/Parna APA Boqueirão da Onça/Revis APA Ararinha-azul); Rose Morato (ICMBio/CENAP); Fernado Tortato (Panthera); Tatiane Trigo (SEMA-RS); Marcos Tortato (Caipora Cooperativa); Paulo Marinho (UFRN); Henrique Concone (IPC); André Gonçalves (INPA).</t>
  </si>
  <si>
    <t>Solicitada informação para COFAP/DBFLO e SEMIL/SP devido a gestão dos sistemas SISFAUNA e GEFAU, sobre empreendimentos com autorizações emitidas com as espécies-alvo do PAN (independente de seu staus - pois este é variável conforme tempo). As respostas foram obtidas e planilha elaborada</t>
  </si>
  <si>
    <t xml:space="preserve">Lista elaborada: Compilado empreendimentos de fauna_pan pequenos felinos.xlsx </t>
  </si>
  <si>
    <t>Não priorização da demanda após o encaminhamento da informação, desta forma os dados não foram trabalhados ou divulgados até o presente momento.</t>
  </si>
  <si>
    <t>Focar no uso da lista de empreendimentos aptos a receber os animais, devido à dificuldade de assegurar a confiabilidade das informações das espécies. Acrescentar instituições aptas para receber amostras biológicas, sugere-se entrar em contato primeiramente com a Lilian Almeida (ICMBio/CENAP) devido ao trabalho no GBB. O público alvo seria CETAS, Polícia, concessionárias, por exemplo.</t>
  </si>
  <si>
    <t>André Gonçalves (INPA); Mozart Freitas (PCMC); Whaldener Endo (UFRR); Flávia Tirelli (UFRGS); Claudia B. Campos (ICMBio/Parna APA Boqueirão da Onça/Revis APA Ararinha-azul); Carolina Franco Esteves (Instituto Pró-Carnívoros/Programa Amigos da Onça); Anna Carolina Lins (WWF); Fernando Tortato (Panthera); Micheli Luiz (Instituto Felinos do Aguaí); Fernando Lima (Fernando Lima (Algorítmo - Ciência e Tecnologia Ltda); Mara Marques (AZAB); Paulo Marinho (UFRN); Henrique Concone (IPC).</t>
  </si>
  <si>
    <t>Público-alvo: rádio local; identificar programas para diferentes públicos; já existe subprodutos;
Ação conjunta à ação 2.5.
Recomenda-se replicar a campanha todos os anos no verão, época de nascimento de filhotes.</t>
  </si>
  <si>
    <t>Houveram ações antes do início do período do PAN, porém não houve novas articulações.  Dentro do ICMBio/CENAP tem a intenção de criar conteúdo para ampla divulgação, porém não tem recurso humano. ​
​
Hugo Fernandes (UECE) irá tentar incentivar influenciadores a criar conteúdo relevante sobre o tema.</t>
  </si>
  <si>
    <t>Hugo Fernandes (UECE); Selma Ribeiro (ICMBio/CENAP)</t>
  </si>
  <si>
    <t>Necessário a estruturação de uma estratégia de comunicação com diferentes produtos. É um movimento que requer coordenação e financiamento. Entretanto, é importante fazer a divulgação do material no período reprodutivo dos animais (primavera) nas redes que forem possíveis. Sugestão de convidar 3 ou mais influenciadores para auxiliar na divulgação.</t>
  </si>
  <si>
    <t>Guilherme Souza (UNIBAVE); Lívia  Valente (UNIBAVE);  Mariah Marques (AMREC); José Guidi Neto (Prefeitura de Siderópolis);  Jéssica Destro (Prefeitura de Siderópolis);  Juliano Dal Molin (Fundação do Meio Ambiente de Nova Veneza); Tatiane Trigo (SEMA-RS); Hélia Maria Piedade (SEMIL-SP); Irys Gonzalez (SEMIL/SP).</t>
  </si>
  <si>
    <t>Custo estimado por R$ 30.000,00 por ano para SC. Programa estadual de espécies invasoras em RS (Tatiane Trigo).
A ação será realizada em forma de projeto com a Universidade, não será campanha pública. A possibilidade de microchipar dependerá se serão disponibilizados chips pela Universidade.
Contabilizar o número de imunizações dos animais, de modo a contribuir para a mensuração do indicador 4.1.</t>
  </si>
  <si>
    <t>RS: Foram castrados 34 cães e 7 gatos no entorno do Refúgio de Vida Silvestre Banhado dos Pachecos e previsão para mais 6 animais no próximo mês. As castrações ocorrem através de uma parceria informal com uma médica veterinária local e dessa forma não gera um cadastro. As castrações são realizadas dentro da APA do Banhando Grande, que entorna a REVIS do Banhado dos Pachecos.​
SC: 388 castrações e 169 animais imunizados (REBIO do Aguaí). Micheli Luiz (Instituto Felinos do Aguaí) não contatou outros parceiros.</t>
  </si>
  <si>
    <t>Flávia Tirelli (UFRGS); Tatiane Trigo (SEMA-RS); Micheli Luiz (Instituto Felinos do Aguaí).</t>
  </si>
  <si>
    <t>Tatiane Trigo (SEMA-RS) irá verificar possíveis informações com o Instituto Curicaca e com o Tadeu Oliveira (UEMA).</t>
  </si>
  <si>
    <t>Micheli Luiz (Instituto Felinos do Aguaí); Marcos Tortato (Caipora Coorperativa); Mariella Butti (ICMBio/CENAP); Lilian Almeida (ICMBio/CENAP); Monicque Silva Pereira (SIMA-SP/CFB/DGR/CTR1); Henrique Concone (IPC); Paulo Henrique Marinho (UFRN); Douglas Dias (UFS).</t>
  </si>
  <si>
    <r>
      <rPr>
        <sz val="11"/>
        <color rgb="FF000000"/>
        <rFont val="Calibri"/>
        <family val="2"/>
        <scheme val="minor"/>
      </rPr>
      <t>De acordo com informações da DIMEII, constam 20 projetos de manejo de javali nas UCs Federais.​
Quatro áreas estavam previstas na primeira monitoria: 
1 ) Serra do Mar até a Serra da Mantiqueira (Lilian Almeida) - ver com ela se será possível realizar a análise; ​
2) Serra dos Macacos (Douglas Dias), informa que não foi detectado javali na área, pretende analisar efeito do gado bovino, mas ainda não conduziu análises; ​
3) Pampa (Flávia Tirelli), análies serão incluídas nos doutorados da Marina Favarini e Felipe Peters, além de bolsista de mestrado; ​
4) RPPN Barba Negra e Banhado Amarelo/Cânion Josafaz (Tatiane Trigo), dados já coletados, mas análises ainda não realizadas.​
5) Serra da Cantareira/Mantiqueira: Fenando tem 83 pontos de amostragem, com detecção de javalis em mais de 70 pontos. Como o trabalho é realizado fora de Ucs, é difícil determinar a relação de impacto com os pequenos felinos.
Maria Eduarda Alberti, orientada de mestrado da Flávia Tirelli (UFGRS) e Tatiane Trigo (SEMA-RS), está trabalhando com a temática de densidade de</t>
    </r>
    <r>
      <rPr>
        <i/>
        <sz val="11"/>
        <color rgb="FF000000"/>
        <rFont val="Calibri"/>
        <family val="2"/>
        <scheme val="minor"/>
      </rPr>
      <t xml:space="preserve"> L. guttulus</t>
    </r>
    <r>
      <rPr>
        <sz val="11"/>
        <color rgb="FF000000"/>
        <rFont val="Calibri"/>
        <family val="2"/>
        <scheme val="minor"/>
      </rPr>
      <t xml:space="preserve">, porém javalis ficaram de fora das análises. Entretanto, as análises dos doutorados da Marina Favarini e Felipe Peters poderão ser realizadas, por amostrarem no Pampa, apesar da possibilidade de não apresentar o melhor modelo.​
Há o mestrado do Mateus Zimer com o impacto dos javalis aos </t>
    </r>
    <r>
      <rPr>
        <i/>
        <sz val="11"/>
        <color rgb="FF000000"/>
        <rFont val="Calibri"/>
        <family val="2"/>
        <scheme val="minor"/>
      </rPr>
      <t>Mazama sp</t>
    </r>
    <r>
      <rPr>
        <sz val="11"/>
        <color rgb="FF000000"/>
        <rFont val="Calibri"/>
        <family val="2"/>
        <scheme val="minor"/>
      </rPr>
      <t>. e capivaras, porém não inclui os pequenos felinos.​
Há um projeto Pro APA, coordenado pela Alianza del Pastizal com parceria com APA do Ibirapuitã.​</t>
    </r>
  </si>
  <si>
    <r>
      <t xml:space="preserve">Planilha com projetos autorizados pela DIMEII até agosto de 2024;
de Almeida, L. B. </t>
    </r>
    <r>
      <rPr>
        <i/>
        <sz val="11"/>
        <rFont val="Calibri"/>
        <family val="2"/>
        <scheme val="minor"/>
      </rPr>
      <t>Drivers of Mammalian Communities in Remnant Forests: a Case Study in the Atlantic Forest, Southeastern Brazil</t>
    </r>
    <r>
      <rPr>
        <sz val="11"/>
        <rFont val="Calibri"/>
        <family val="2"/>
        <scheme val="minor"/>
      </rPr>
      <t xml:space="preserve"> (Doctoral dissertation, College of Environmental Science).</t>
    </r>
  </si>
  <si>
    <t>Poucas áreas e colaboradores se prontificaram a conduzir análises neste sentido. Nestas áreas, colaboradores relatam que tentarão fazer as análises que não são o foco principal dos trabalhos que estão desenvolvendo, e estas dependerão da quantidade e qualidade dos dados obtidos. Talvez unir à ação 4.5.</t>
  </si>
  <si>
    <t>Selma Ribeiro (ICMBio/CENAP); Tatiane Trigo (SEMA-RS); Flávia Tirelli (UFRGS); Douglas Dias (UFS).</t>
  </si>
  <si>
    <t xml:space="preserve">Recomenda-se verificar quem está a frente dos projetos de manejo de javali nas UCs Federais DIMEII para utilizar os dados na avaliação. </t>
  </si>
  <si>
    <t>Flavia Tirelli (UFRGS); Roberto Fusco-Costa (UFPR/IPeC); Fernando Tortato (Panthera); Tatiane Trigo (SEMA-RS); Michele Luiz (Instituto Felinos do Aguaí); Paulo Marinho (UFRN); Lilian Almeida (ICMBio/CENAP); Tadeu Oliveira (UEMA); Katyucha Kossel (PARNA Tijuca); Douglas Dias (UFS); Hugo Fernandes (UECE); Celina Yoshihara (Conservare Wild Consulting); Rita Bianchi (UNESP-Jaboticabal); Isabele Manzo (UNESP-Jaboticabal).</t>
  </si>
  <si>
    <r>
      <t xml:space="preserve">Bibiana Terra Dasoler de Oliveira, bolsita do ICMBio/CENAP, está trabalhando nesses dados para o RS.
Levantamento de dados disponíveis em Planos de Manejo, publicações e informações pessoais dos gestores das Ucs Estaduais Rio Grande do Sul:66% das Ucs estaduais com ocorrência confirmada de alguma espécie de pequeno felídeo, cães confirmados em 24% das UCs e gatos domésticos em 17%. Os dados serão ainda aprimorados.
Dados de abundância: 
1) Serra dos Macacos - aguardando.
2) Parque Estadual Furnas do Bom Jesus - sem atualizações.
3)Reserva Biológica do Aguaí - sem atualizações.
4) Áreas Paulo Marinho - sem atualizações
5) Áreas Flávia Tirelli (verificar na oficina)
6) RVSBP: </t>
    </r>
    <r>
      <rPr>
        <i/>
        <sz val="11"/>
        <rFont val="Calibri"/>
        <family val="2"/>
        <scheme val="minor"/>
      </rPr>
      <t xml:space="preserve">Leopardus guttulus </t>
    </r>
    <r>
      <rPr>
        <sz val="11"/>
        <rFont val="Calibri"/>
        <family val="2"/>
        <scheme val="minor"/>
      </rPr>
      <t xml:space="preserve"> (IAR 1,30), </t>
    </r>
    <r>
      <rPr>
        <i/>
        <sz val="11"/>
        <rFont val="Calibri"/>
        <family val="2"/>
        <scheme val="minor"/>
      </rPr>
      <t>Leopardus wieidii (</t>
    </r>
    <r>
      <rPr>
        <sz val="11"/>
        <rFont val="Calibri"/>
        <family val="2"/>
        <scheme val="minor"/>
      </rPr>
      <t xml:space="preserve">IAR 0,49), cães (IAR 2,52),gatos (IAR 0,33). Parque Estadual de Itapuã: monitoramento 2018-2023, com IAR (índice de abundância relativa por ano) - </t>
    </r>
    <r>
      <rPr>
        <i/>
        <sz val="11"/>
        <rFont val="Calibri"/>
        <family val="2"/>
        <scheme val="minor"/>
      </rPr>
      <t>Leopardus wiedii</t>
    </r>
    <r>
      <rPr>
        <sz val="11"/>
        <rFont val="Calibri"/>
        <family val="2"/>
        <scheme val="minor"/>
      </rPr>
      <t xml:space="preserve">: IAR1 - 1,75; IAR2 - 1,53; IAR3 - 2,02; IAR4 - 1,35; IAR5 - 2,38. </t>
    </r>
    <r>
      <rPr>
        <i/>
        <sz val="11"/>
        <rFont val="Calibri"/>
        <family val="2"/>
        <scheme val="minor"/>
      </rPr>
      <t>Leopardus guttulus</t>
    </r>
    <r>
      <rPr>
        <sz val="11"/>
        <rFont val="Calibri"/>
        <family val="2"/>
        <scheme val="minor"/>
      </rPr>
      <t xml:space="preserve">: IAR1 - 0,69; IAR2 - 0,37; IAR3 - 0,25; IAR4 - 0,15; IAR5 - 0,56. </t>
    </r>
    <r>
      <rPr>
        <i/>
        <sz val="11"/>
        <rFont val="Calibri"/>
        <family val="2"/>
        <scheme val="minor"/>
      </rPr>
      <t>Canis familiaris</t>
    </r>
    <r>
      <rPr>
        <sz val="11"/>
        <rFont val="Calibri"/>
        <family val="2"/>
        <scheme val="minor"/>
      </rPr>
      <t>: IAR1 - 0,35; IAR2 - 0,22; IAR3 - 0,06; IAR4 - 0,05; IAR5 - 0,53.</t>
    </r>
    <r>
      <rPr>
        <i/>
        <sz val="11"/>
        <rFont val="Calibri"/>
        <family val="2"/>
        <scheme val="minor"/>
      </rPr>
      <t xml:space="preserve"> Felis catus</t>
    </r>
    <r>
      <rPr>
        <sz val="11"/>
        <rFont val="Calibri"/>
        <family val="2"/>
        <scheme val="minor"/>
      </rPr>
      <t>: IAR1 - 0,00, IAR2 - 0,00; IAR3 - 0,06; IAR4 - 0,00; IAR5 - 0,00. 
Mestrado da Sabrina Becker está verificando densidade de cães e o mestrado da Maria Eduarda Alberti está verificando a densidade de</t>
    </r>
    <r>
      <rPr>
        <i/>
        <sz val="11"/>
        <rFont val="Calibri"/>
        <family val="2"/>
        <scheme val="minor"/>
      </rPr>
      <t xml:space="preserve"> L. Guttulus</t>
    </r>
    <r>
      <rPr>
        <sz val="11"/>
        <rFont val="Calibri"/>
        <family val="2"/>
        <scheme val="minor"/>
      </rPr>
      <t xml:space="preserve"> em Itapeva, porém são trabalhos distintos.​
Ficou como encaminhamento o articulador explorar os dados já disponibilizados, junto com as informações do Programa Monitora/ICMBio e o MonitoraBio de SP.</t>
    </r>
  </si>
  <si>
    <t>Análise Parcial da abundância relativa de animais domésticos e pequenos felinos em UCs; Planilha com os dados de abundância.</t>
  </si>
  <si>
    <t>Os dados não serão suficientes para as análises de abundância, pois muitas áreas não tem esforço amostral suficiente.​</t>
  </si>
  <si>
    <t xml:space="preserve">Flávia Tirelli (UFRGS); Tatiane Trigo (SEMA-RS); </t>
  </si>
  <si>
    <t>Incluir nas análises os dados do data paper (https://www.researchgate.net/publication/343161562_NEOTROPICAL_ALIEN_MAMMALS_a_data_set_of_occurrence_and_abundance_of_alien_mammals_in_the_Neotropics) junto com as informações do mapa formulado na Ação 6.1 e com as informações da Bibiana Terra Dasoler (ICMBio/CENAP) e Giovanni Marques (UFC). Sugestão utilizar os dados do Programa Monitora que possui informações sobre cães e gatos e animais silvestres. Sugestão de procurar um voluntário para a compilação das informações do Programa Monitora.​</t>
  </si>
  <si>
    <t>Alterar abundância com frequencia relativa.</t>
  </si>
  <si>
    <t>Micheli Luiz (Instituto Felinos do Aguaí); Flávia Tirelli (UFRGS); Marcos Tortato (Caipora Cooperativa); Roberto Fusco-Costa (UFPR/IPeC); Hugo Fernandes (UECE); Tadeu Oliveira (UEMA); Lilian Almeida (ICMBio/CENAP); Paulo Marinho (UFRN); Douglas Dias (UFS); Henrique Concone (IPC); Fernando Lima (Algorítimo - Ciência e Tecnologia Ltda).</t>
  </si>
  <si>
    <r>
      <t>Cães e gatos entrarão com variáveis para estudos de densidade populacional de</t>
    </r>
    <r>
      <rPr>
        <i/>
        <sz val="11"/>
        <color theme="1"/>
        <rFont val="Calibri"/>
        <family val="2"/>
        <scheme val="minor"/>
      </rPr>
      <t xml:space="preserve"> L. guttulus, L. wierddi </t>
    </r>
    <r>
      <rPr>
        <sz val="11"/>
        <color theme="1"/>
        <rFont val="Calibri"/>
        <family val="2"/>
        <scheme val="minor"/>
      </rPr>
      <t xml:space="preserve">e </t>
    </r>
    <r>
      <rPr>
        <i/>
        <sz val="11"/>
        <color theme="1"/>
        <rFont val="Calibri"/>
        <family val="2"/>
        <scheme val="minor"/>
      </rPr>
      <t>L. geoffory</t>
    </r>
    <r>
      <rPr>
        <sz val="11"/>
        <color theme="1"/>
        <rFont val="Calibri"/>
        <family val="2"/>
        <scheme val="minor"/>
      </rPr>
      <t xml:space="preserve">i no RS. Estudos de orientados de  Flávia Tirelli (UFRGS).
1) SP/MG Serra do Mar até a Serra da Mantiqueira. Colaborador: Lilian Almeida. Trabalho já finalizado, consta na Tese de doutorado.
2) Parque Estadual Furnas do Bom Jesus, Pedregulho/SP. Colaborador: Rita Bianchi. Sem atualizações (análises ainda não desenvolvidas).
3) Serra dos Macacos. Colaborador: Douglas Dias. Sem atualizações (análises ainda não desenvolvidas)
4) Parque Nacional da Furna Feia (Mossoró e Baraúna, RN). Colaborador: Paulo Marinho. Sem atualizações (análises ainda não desenvolvidas)
5) Mosaico de UCs da Serra do Mar do Estado do Paraná e sul de São Paulo. Colaborador: Roberto Fusco Costa. Sem atualizações (análises ainda não desenvolvidas).
6) Refúgio de Vida Silvestre Banhado dos Pachecos, Rio Grande do Sul
Colaborador: Tatiane Trigo. O efeito da presença de cães foi testado apenas na atividade circadiana de </t>
    </r>
    <r>
      <rPr>
        <i/>
        <sz val="11"/>
        <color theme="1"/>
        <rFont val="Calibri"/>
        <family val="2"/>
        <scheme val="minor"/>
      </rPr>
      <t>Leopardus guttulus</t>
    </r>
    <r>
      <rPr>
        <sz val="11"/>
        <color theme="1"/>
        <rFont val="Calibri"/>
        <family val="2"/>
        <scheme val="minor"/>
      </rPr>
      <t xml:space="preserve">. Houve desvio de atividade da espécie para um padrão mais noturno na presença do cão doméstico. Para </t>
    </r>
    <r>
      <rPr>
        <i/>
        <sz val="11"/>
        <color theme="1"/>
        <rFont val="Calibri"/>
        <family val="2"/>
        <scheme val="minor"/>
      </rPr>
      <t>Leopardus wiedii</t>
    </r>
    <r>
      <rPr>
        <sz val="11"/>
        <color theme="1"/>
        <rFont val="Calibri"/>
        <family val="2"/>
        <scheme val="minor"/>
      </rPr>
      <t xml:space="preserve"> não foi possível conduzir análise devido ao baixo tamanho amostral obtido. Haverá tentativa de avaliação da influência do cão na ocupação de</t>
    </r>
    <r>
      <rPr>
        <i/>
        <sz val="11"/>
        <color theme="1"/>
        <rFont val="Calibri"/>
        <family val="2"/>
        <scheme val="minor"/>
      </rPr>
      <t xml:space="preserve"> L. guttulus</t>
    </r>
    <r>
      <rPr>
        <sz val="11"/>
        <color theme="1"/>
        <rFont val="Calibri"/>
        <family val="2"/>
        <scheme val="minor"/>
      </rPr>
      <t>. 
7) Pampa, Rio Grande do Sul, Flávia Tirelli, em uma análise previa o modelo da Maria Eduarda indicou o aumento da probabilidade de ocupação de cães tem um efeito negative na ocupação de L. guttulus, porém as análises serão rodadas novamente. Os resultados prévios serão apresentados no congresso brasileiro de Mastozoologia.​
8) Serra da Cantareira/Mantiqueira: Fernando Lima, possui 83 pontos de amostragens e todas detectaram a presença de cães, porém análises ainda não foram desenvolvidas.</t>
    </r>
  </si>
  <si>
    <t>de Almeida, L. B. Drivers of Mammalian Communities in Remnant Forests: a Case Study in the Atlantic Forest, Southeastern Brazil (Doctoral dissertation, College of Environmental Science).</t>
  </si>
  <si>
    <t>A maioria dos trabalhos ainda se encontram em fase inicial e não puderam ser analisados.</t>
  </si>
  <si>
    <r>
      <t xml:space="preserve">Compilar informações provenientes da literatura científica, sobre as relações sanitárias </t>
    </r>
    <r>
      <rPr>
        <i/>
        <sz val="12"/>
        <rFont val="Calibri"/>
        <family val="2"/>
        <scheme val="minor"/>
      </rPr>
      <t>in situ</t>
    </r>
    <r>
      <rPr>
        <sz val="12"/>
        <rFont val="Calibri"/>
        <family val="2"/>
        <scheme val="minor"/>
      </rPr>
      <t xml:space="preserve"> e </t>
    </r>
    <r>
      <rPr>
        <i/>
        <sz val="12"/>
        <rFont val="Calibri"/>
        <family val="2"/>
        <scheme val="minor"/>
      </rPr>
      <t>ex situ</t>
    </r>
    <r>
      <rPr>
        <sz val="12"/>
        <rFont val="Calibri"/>
        <family val="2"/>
        <scheme val="minor"/>
      </rPr>
      <t xml:space="preserve"> entre as espécies alvo do PAN e animais domésticos.</t>
    </r>
  </si>
  <si>
    <t>Tatiane Trigo (SEMA-RS); Micheli Luiz (Instituto Felinos do Aguaí); Mara Marques (AZAB); Hélia Maria Piedade (SEMIL/SP).</t>
  </si>
  <si>
    <t>Dados da AZAB para localidades.
A ação é sobre as espécies alvo do PAN.</t>
  </si>
  <si>
    <t>Base de dados construída com auxílio da voluntária do ICMBio/CENAP, Gabriela Ramos Brasil, conta, no momento, com 58 artigos compilados. Além disso, Gabriela está se organizando para começar a escrita de um documento técnico parcial com as informações coletadas.</t>
  </si>
  <si>
    <t>Planilha com artigos atualizada.</t>
  </si>
  <si>
    <t>Tatiane Trigo (SEMA-RS); Pedro Antunes (ICMBio/CENAP)</t>
  </si>
  <si>
    <t>Jorge Nascimento (ICMBio/PARNA Serra dos Órgãos); Paulo Marinho (UFRN); Tatiane Trigo (SEMA-RS); Micheli Luiz (Instituto Felinos do Aguaí); André Gonçalves (INPA); Tainah Guimarães (ICMBio/CBC); Anna Carolina Lins (WWF-Brasil).</t>
  </si>
  <si>
    <t>Recomendar no uso do guia nos cursos de capacitação da ação 2.4.
Guia apenas em versão digital e não foi encaminhado para os estados. Custo estimado para impressão e postagem.</t>
  </si>
  <si>
    <t>E-mail encaminhando o Guia de Orientação para Manejo de Espécies Exóticas Invasoras em UCs (v. 3) aos órgãos estaduais de meio ambiente em 27/08/2024 (link: https://www.icmbio.gov.br/cbc/images/stories/Publica%C3%A7%C3%B5es/EEI/Guia_de_Manejo_de_EEI_em_UC_v3.pdf).</t>
  </si>
  <si>
    <t>Lista das UCs ou órgãos gestores  contatados</t>
  </si>
  <si>
    <t>Não teve novas atualizações em relação a 1ª Monitoria Anual, entretanto o articulador continua com a agenda.</t>
  </si>
  <si>
    <t>O articulador não acionou os colaboradores para apoiar na execução da ação.</t>
  </si>
  <si>
    <t>Principalmente ações como essa, que envolvem órgãos públicos, é importante o envolvimento dos colaboradores. Recomenda-se que o articulador seja pressionado para a ação desenvolver, caso contrário deverá ser pensado um novo articulador para a ação.</t>
  </si>
  <si>
    <t>Tadeu Oliveira (UEMA); Lander Alves (BioConsultoria Ambiental); Eduardo Lardoza (INEA); Tatiane Trigo (SEMA-RS); Flávia Tirelli (UFRGS).</t>
  </si>
  <si>
    <r>
      <t xml:space="preserve">Não iniciada. Início previsto para janeiro de 2025. Artigo da Caroline Charão Sartor fez esse estudo para </t>
    </r>
    <r>
      <rPr>
        <i/>
        <sz val="11"/>
        <color theme="1"/>
        <rFont val="Calibri"/>
        <family val="2"/>
        <scheme val="minor"/>
      </rPr>
      <t>L. guttulus (Prioritizing conservation areas to mitigate connectivity loss and local extinction risk of a small carnivore (Leopardus guttulus) in South America)</t>
    </r>
    <r>
      <rPr>
        <sz val="11"/>
        <color theme="1"/>
        <rFont val="Calibri"/>
        <family val="2"/>
        <scheme val="minor"/>
      </rPr>
      <t xml:space="preserve">. Além disso, ela está fazendo o mesmo estudo para </t>
    </r>
    <r>
      <rPr>
        <i/>
        <sz val="11"/>
        <color theme="1"/>
        <rFont val="Calibri"/>
        <family val="2"/>
        <scheme val="minor"/>
      </rPr>
      <t>P31:X44</t>
    </r>
    <r>
      <rPr>
        <sz val="11"/>
        <color theme="1"/>
        <rFont val="Calibri"/>
        <family val="2"/>
        <scheme val="minor"/>
      </rPr>
      <t xml:space="preserve"> e Vitória Santiago está fazendo o mestrado com desenho de corredores para Gato-maracajá (</t>
    </r>
    <r>
      <rPr>
        <i/>
        <sz val="11"/>
        <color theme="1"/>
        <rFont val="Calibri"/>
        <family val="2"/>
        <scheme val="minor"/>
      </rPr>
      <t>L. wiedii</t>
    </r>
    <r>
      <rPr>
        <sz val="11"/>
        <color theme="1"/>
        <rFont val="Calibri"/>
        <family val="2"/>
        <scheme val="minor"/>
      </rPr>
      <t xml:space="preserve">)  para a Mata Atlântica. </t>
    </r>
  </si>
  <si>
    <r>
      <t>Sartor, C. C., Cushman, S. A., Wan, H. Y., Tirelli, F. P., Althoff, S. L., Eizirik, E., ... &amp; de Freitas, T. R. O. (2024). Prioritizing conservation areas to mitigate connectivity loss and local extinction risk of a small carnivore (Leopardus guttulus) in South America. </t>
    </r>
    <r>
      <rPr>
        <i/>
        <sz val="10"/>
        <color rgb="FF222222"/>
        <rFont val="Arial"/>
        <family val="2"/>
      </rPr>
      <t>Biodiversity and Conservation</t>
    </r>
    <r>
      <rPr>
        <sz val="10"/>
        <color rgb="FF222222"/>
        <rFont val="Arial"/>
        <family val="2"/>
      </rPr>
      <t>, </t>
    </r>
    <r>
      <rPr>
        <i/>
        <sz val="10"/>
        <color rgb="FF222222"/>
        <rFont val="Arial"/>
        <family val="2"/>
      </rPr>
      <t>33</t>
    </r>
    <r>
      <rPr>
        <sz val="10"/>
        <color rgb="FF222222"/>
        <rFont val="Arial"/>
        <family val="2"/>
      </rPr>
      <t>(5), 1605-1622. (DOI:10.1007/s10531-024-02817-w)</t>
    </r>
  </si>
  <si>
    <t>A articuladora está enfrentando alta demanda de trabalho esse ano devido aos diversos projetos que estão sendo implementados/desenvolvidos pelo ICMBio/CENAP. Entretanto, pretende marcar uma reunião virtual com os colaboradores (setembro ou outubro) para que a ação possa ter continuidade.</t>
  </si>
  <si>
    <t>Lilian Almeida (ICMBio/CENAP); Tatiane Trigo (SEMA-RS)</t>
  </si>
  <si>
    <t>Tatiane Trigo (SEMA-RS) irá verificar a possibilidade da Caroline disponibilizar os mapas do trabalho.</t>
  </si>
  <si>
    <t xml:space="preserve">Compilar informações sobre áreas de corredores implantados ou naturais.
Considerado no custo estimado uma bolsa de doutorado. </t>
  </si>
  <si>
    <r>
      <t>Artigo da Caroline Charão Sartor fez esse estudo para</t>
    </r>
    <r>
      <rPr>
        <i/>
        <sz val="11"/>
        <color theme="1"/>
        <rFont val="Calibri"/>
        <family val="2"/>
        <scheme val="minor"/>
      </rPr>
      <t xml:space="preserve"> L. guttulus (Prioritizing conservation areas to mitigate connectivity loss and local extinction risk of a small carnivore (Leopardus guttulus) in South America)</t>
    </r>
    <r>
      <rPr>
        <sz val="11"/>
        <color theme="1"/>
        <rFont val="Calibri"/>
        <family val="2"/>
        <scheme val="minor"/>
      </rPr>
      <t>.​
​Um projeto de modelos de ocupação será desenvolvido pelo Vinícios de Morais, aluno da Flávia Tirelli (UFRGS), quando entrar no mestrado.</t>
    </r>
  </si>
  <si>
    <t>Relatório Veracell, Pró Carnivoros: A importância dos pequenos remanescentes florestais para a persistência dos mamíferos em paisagens fragmentadas do sul da Bahia. 
Sartor, C. C., Cushman, S. A., Wan, H. Y., Tirelli, F. P., Althoff, S. L., Eizirik, E., ... &amp; de Freitas, T. R. O. (2024). Prioritizing conservation areas to mitigate connectivity loss and local extinction risk of a small carnivore (Leopardus guttulus) in South America. Biodiversity and Conservation, 33(5), 1605-1622. (DOI:10.1007/s10531-024-02817-w)</t>
  </si>
  <si>
    <t>Dificuldade para a compilação das bases de fragmentos tomam tempo que é escasso.</t>
  </si>
  <si>
    <t>Marcelo Magioli (ICMBio/CENAP); Fernando Lima (Algorítmo - Ciência e Tecnologia Ltda); Flávia Tirelli (UFRGS).</t>
  </si>
  <si>
    <t>Segue um descritivo dos resultados:
- A base de pontos enviada continha 8392 pontos. 
- Apliquei o primeiro filtro baseado na precisão das coordenadas (os dados não precisos não foram utilizados). Do total, 7662 são pontos com coordenadas exatas.
- Apliquei o segundo filtro baseado no ano. Como os modelos aceitos foram gerados em dezembro de 2018, selecionei os pontos a partir de 2019 para fazer a validação dos modelos. Do total de 7662, restaram apenas 111 pontos para validação, sendo 63 para Guttulus, 5 para Wiedii, 1 para Tigrinus, 1 para Geoffroyi, 40 para Braccatus e 1 para Yagouaroundi.
- Para Guttulus: dos 63 pontos, apenas um ponto não foi previsto. Este ponto está em área totalmente urbanizada. Seguem duas imagens do ponto (destacado na cor azul). 
- Para Wiedii: dos 5 pontos, apenas 1 ponto foi previsto. Dos quatro não previstos, três estão na Amazônia e 1 está na Mata Atlântica. Não temos modelo para a Amazônia, apenas para a Mata Atlântica e Pampa. Segue imagem com pontos não previstos (destacados na cor azul)
- Para Tigrinus: o único ponto foi corretamente previsto.
- Para Geoffroyi: o único ponto foi corretamente previsto.
- Para Braccatus: os 40 pontos foram sobrepostos ao modelo de Colocola aceito em 2018 para o bioma cerrado. Dos 40, 38 pontos foram corretamente previstos e 2 não foram previstos. Segue imagem com os dois pontos não previstos (destacados na cor azul).
- Para Yagouaroundi: não foi possível fazer a validação, pois não houve um modelo aceito em 2018.
Baseado nestes resultados, minha sugestão é:
- gerar modelo para Yagouaroundi e submetê-lo à validação dos especialistas
- redefinir o gspace para Braccatus, gerar modelo e submetê-lo à validação dos especialistas
- obter mais pontos com coordenadas exatas para todas as espécies para que uma melhor validação possa ser feita (as bases para validação tem muito poucos pontos para a maioria das espécies)</t>
  </si>
  <si>
    <t>Também podem ser utilizados os dados da ação 6.1 para serem encaminhados para Kátia Ferraz Katia Ferraz (USP/ESALQ).  O Articulador irá se reunir com a Kátia para verificar os modelos gerados.</t>
  </si>
  <si>
    <t>Alterar para Rogério cunha Paula (ICMBio/CENAp)</t>
  </si>
  <si>
    <t xml:space="preserve">Incluir: Katia Ferraz (USP/ESALQ) </t>
  </si>
  <si>
    <t xml:space="preserve">Fernado Lima (Algorítmo - Ciência e Tecnologia Ltda) continua catalogando e juntando os pontos de ocorrência das espécies de pequenos felinos e a Bibiana Terra Dasoler de Oliveira, bolsita do ICMBio/CENAP, está catalogando os pontos do RS, com detalhes, como o tipo de registro,  pra entrar na plataforma do SALVE.
A intenção é criar um mapa interativo, a partir de um processo automatizado, onde toda a população poderá contribuir com a validação dos pontos. O script está sincronizado no GitHub. Giovanni Marques (UFC) também está construindo mapas  parecidos, de modo que podem ser unidos esforços para que os mapas se complementem. 
</t>
  </si>
  <si>
    <t>https://www.arcgis.com/apps/dashboards/886d9f66743648068254064eeeaf80cc</t>
  </si>
  <si>
    <t>Fernando Lima (Algorítmo - Ciência e Tecnologia Ltda); Flávia Tirelli (UFRGS).</t>
  </si>
  <si>
    <t>A catalogação das ocorrências está sendo realizada pelo Fernado Lima (Algorítmo - Ciência e Tecnologia Ltda). Flávia Tirelli (UFRGS) também contatou Fernando Tortato (Panthera) que iniciu a catalogar os dados do Centro-Oeste e a Bibiana Terra Dasoler (bolsista ICMBio/CENAP projeto voltado para felinos pampeanos) está catalogando os do Rio Grande do Sul. Essa ação já está em andamento, pois tendo essa base de dados já se é possível sobrepor sobre os polígonos de UC e áreas indígenas e se ter uma noção da representatividade.</t>
  </si>
  <si>
    <t>Fernando Lima (Algorítmo - Ciência e Tecnologia Ltda); Flávia Tirelli (UFRGS); Bibiana Terra Dasoler de Oliveira (ICMBio/CENAP); Giovanni Marques (UFC); Hugo Fernandes (UECE)</t>
  </si>
  <si>
    <t>Integrar ações especialmente entre a Bibiana Terra Dasoler de Oliveira (ICMBio/CENAP) e Giovanni Marques (UFC), para somar esforços. Verificar com o Tortato para complementar o que vem sendo por ele. A ferramenta seria o centro de todo o esforço desse OE</t>
  </si>
  <si>
    <t>Alterar para Fernando Lima (Algorítmo - Ciência e Tecnologia Ltda)</t>
  </si>
  <si>
    <t xml:space="preserve"> Retirar: Rubem Dornas (Modelo Ambiental)
Incluir: Flávia Tirelli (UFRGS); Fernando Tortato (Panthera); Giovanni Marques (UFC); Hugo Fernandes (UECE); Bibiana Terra Dasoler de Oliveira (ICMBio/CENAP)</t>
  </si>
  <si>
    <r>
      <t xml:space="preserve">Marcelo Magioli (ICMBio/CENAP) participiu do workshop sobre o impacto dos agrotóxicos na fauna, segundo ele, neste evento disseram que deveria ser publicado um livro da avaliação dos agrotóxicos nos consumidores diretos. O efeito sobre os felinos seria indireto. Além disso, Flavia Tirelli (UFRGS) está em contato com pesquisadores que estão trabalhando com metais pesados e microbióticos em </t>
    </r>
    <r>
      <rPr>
        <i/>
        <sz val="11"/>
        <color theme="1"/>
        <rFont val="Calibri"/>
        <family val="2"/>
        <scheme val="minor"/>
      </rPr>
      <t>Leopardus geoffroyi</t>
    </r>
    <r>
      <rPr>
        <sz val="11"/>
        <color theme="1"/>
        <rFont val="Calibri"/>
        <family val="2"/>
        <scheme val="minor"/>
      </rPr>
      <t xml:space="preserve"> (Toigo 2024). No estudo publicado (Oliveira de Araújo et al. 2020), os autores avaliaram a presença de genes de tolerância ao arsênio, mercúrio e cobre (pela técnica de PCR) em cepas de enterococos isoladas de suabes retais de </t>
    </r>
    <r>
      <rPr>
        <i/>
        <sz val="11"/>
        <color theme="1"/>
        <rFont val="Calibri"/>
        <family val="2"/>
        <scheme val="minor"/>
      </rPr>
      <t>Leopardus geoffroyi</t>
    </r>
    <r>
      <rPr>
        <sz val="11"/>
        <color theme="1"/>
        <rFont val="Calibri"/>
        <family val="2"/>
        <scheme val="minor"/>
      </rPr>
      <t xml:space="preserve"> e </t>
    </r>
    <r>
      <rPr>
        <i/>
        <sz val="11"/>
        <color theme="1"/>
        <rFont val="Calibri"/>
        <family val="2"/>
        <scheme val="minor"/>
      </rPr>
      <t>Lycalopes gymnocercus</t>
    </r>
    <r>
      <rPr>
        <sz val="11"/>
        <color theme="1"/>
        <rFont val="Calibri"/>
        <family val="2"/>
        <scheme val="minor"/>
      </rPr>
      <t xml:space="preserve">. Os resultados mostraram uma frequência entre 30 a 25% de cepas positivas para o gene que confere resistência ao arsênio. Felipe Peters (Área de Vida Consultoria) e Marina Favarini (UFRGS) são co-autores desses dois estudos. E agora vamos começar um parceria mais ativa tentando incluir outras espécies de pequenos felídeos. Além disso, foi encontrada um estudo com mercúrio em </t>
    </r>
    <r>
      <rPr>
        <i/>
        <sz val="11"/>
        <color theme="1"/>
        <rFont val="Calibri"/>
        <family val="2"/>
        <scheme val="minor"/>
      </rPr>
      <t>Leopardus pardalis</t>
    </r>
    <r>
      <rPr>
        <sz val="11"/>
        <color theme="1"/>
        <rFont val="Calibri"/>
        <family val="2"/>
        <scheme val="minor"/>
      </rPr>
      <t xml:space="preserve"> e </t>
    </r>
    <r>
      <rPr>
        <i/>
        <sz val="11"/>
        <color theme="1"/>
        <rFont val="Calibri"/>
        <family val="2"/>
        <scheme val="minor"/>
      </rPr>
      <t>Leopardus wiedii</t>
    </r>
    <r>
      <rPr>
        <sz val="11"/>
        <color theme="1"/>
        <rFont val="Calibri"/>
        <family val="2"/>
        <scheme val="minor"/>
      </rPr>
      <t xml:space="preserve"> na amazônia (Lopes et al. 2020). Os dois artigos já publicados são de 2020, antes do período da ação, 2022, mas o estudo de Toigo(2024) está dentro do período.</t>
    </r>
  </si>
  <si>
    <r>
      <t xml:space="preserve">TCC: Toigo, 2024 - Resistência a antimicrobianos e tolerância a metais pesados em </t>
    </r>
    <r>
      <rPr>
        <i/>
        <sz val="11"/>
        <color theme="1"/>
        <rFont val="Calibri"/>
        <family val="2"/>
        <scheme val="minor"/>
      </rPr>
      <t>Enterococcus sp.</t>
    </r>
    <r>
      <rPr>
        <sz val="11"/>
        <color theme="1"/>
        <rFont val="Calibri"/>
        <family val="2"/>
        <scheme val="minor"/>
      </rPr>
      <t xml:space="preserve"> isolados de </t>
    </r>
    <r>
      <rPr>
        <i/>
        <sz val="11"/>
        <color theme="1"/>
        <rFont val="Calibri"/>
        <family val="2"/>
        <scheme val="minor"/>
      </rPr>
      <t xml:space="preserve">Leopardus geoffroyi </t>
    </r>
    <r>
      <rPr>
        <sz val="11"/>
        <color theme="1"/>
        <rFont val="Calibri"/>
        <family val="2"/>
        <scheme val="minor"/>
      </rPr>
      <t>do sul do Brasil: sentinela de poluição ambiental. </t>
    </r>
  </si>
  <si>
    <r>
      <t xml:space="preserve">Professora Ana Frazonee (UFRGS), se disponibilizou receber amostras gerais de todo o Brasil, para realizar análises.
Os trabalhos 1 e 2 abaixo podem subsidiar o Documento técnico a ser elaborado.​
1) Lopes, M. C. B., Carvalho, G. O. D., Bernardo, R. R., Macedo, J., Lino, A. S., Ramalho, E. E., ... &amp; Malm, O. (2020). Total mercury in wild felids occurring in protected areas in the central Brazilian Amazon. </t>
    </r>
    <r>
      <rPr>
        <i/>
        <sz val="11"/>
        <color theme="1"/>
        <rFont val="Calibri"/>
        <family val="2"/>
        <scheme val="minor"/>
      </rPr>
      <t>Acta Amazonica</t>
    </r>
    <r>
      <rPr>
        <sz val="11"/>
        <color theme="1"/>
        <rFont val="Calibri"/>
        <family val="2"/>
        <scheme val="minor"/>
      </rPr>
      <t>, 50(2), 142-148.
2)Oliveira de Araujo, G., Huff, R., Favarini, M. O., Mann, M. B., Peters, F. B., Frazzon, J., &amp; Guedes Frazzon, A. P. (2020). Multidrug resistance in enterococci isolated from wild pampas foxes (</t>
    </r>
    <r>
      <rPr>
        <i/>
        <sz val="11"/>
        <color theme="1"/>
        <rFont val="Calibri"/>
        <family val="2"/>
        <scheme val="minor"/>
      </rPr>
      <t>Lycalopex gymnocercus</t>
    </r>
    <r>
      <rPr>
        <sz val="11"/>
        <color theme="1"/>
        <rFont val="Calibri"/>
        <family val="2"/>
        <scheme val="minor"/>
      </rPr>
      <t>) and Geoffroy's cats (</t>
    </r>
    <r>
      <rPr>
        <i/>
        <sz val="11"/>
        <color theme="1"/>
        <rFont val="Calibri"/>
        <family val="2"/>
        <scheme val="minor"/>
      </rPr>
      <t>Leopardus geoffroyi</t>
    </r>
    <r>
      <rPr>
        <sz val="11"/>
        <color theme="1"/>
        <rFont val="Calibri"/>
        <family val="2"/>
        <scheme val="minor"/>
      </rPr>
      <t xml:space="preserve">) in the Brazilian pampa biome. </t>
    </r>
    <r>
      <rPr>
        <i/>
        <sz val="11"/>
        <color theme="1"/>
        <rFont val="Calibri"/>
        <family val="2"/>
        <scheme val="minor"/>
      </rPr>
      <t>Frontiers in Veterinary Science</t>
    </r>
    <r>
      <rPr>
        <sz val="11"/>
        <color theme="1"/>
        <rFont val="Calibri"/>
        <family val="2"/>
        <scheme val="minor"/>
      </rPr>
      <t>, 7, 606377.</t>
    </r>
  </si>
  <si>
    <t>Incluir: Felipe Peters (Área de Vida Consultoria); Marina Favarini (UFRGS)</t>
  </si>
  <si>
    <r>
      <t>Elucidar questões filogenéticas, taxonômicas e de distribuição geográfica do complexo</t>
    </r>
    <r>
      <rPr>
        <i/>
        <sz val="12"/>
        <rFont val="Calibri"/>
        <family val="2"/>
        <scheme val="minor"/>
      </rPr>
      <t xml:space="preserve"> tigrinus.</t>
    </r>
  </si>
  <si>
    <r>
      <t xml:space="preserve">O trabalho DE OLIVEIRA et al 2024 ajudou a elucidar questões filogenéticas em relação ao complexo Tigrinus, contudo o Professor Eduardo Eizirik (PUC-RS) continua com estudos nessa linha utilizando genomas completos, uma vez que existem fatores que ainda precisam de esforços. O segundo artigo do Jonas Lescroart (PUC-RS) , previsto para início de 2025, irá melhorar a resolução filogenética. Possuem 40 genomas completos do gênero </t>
    </r>
    <r>
      <rPr>
        <i/>
        <sz val="11"/>
        <color theme="1"/>
        <rFont val="Calibri"/>
        <family val="2"/>
        <scheme val="minor"/>
      </rPr>
      <t>Leopardus</t>
    </r>
    <r>
      <rPr>
        <sz val="11"/>
        <color theme="1"/>
        <rFont val="Calibri"/>
        <family val="2"/>
        <scheme val="minor"/>
      </rPr>
      <t>, incluindo todas as linhagens de tigrinus (conseguiram genomas da região das Guianas com material de museu da Europa e EUA). Agora irão tentar resolver a taxonomia, já que finalmente possuem dados das Guianas, onde é a localidade-tipo.</t>
    </r>
  </si>
  <si>
    <t>DE OLIVEIRA, Tadeu G. et al. Ecological modeling, biogeography, and phenotypic analyses setting the tiger cats’ hyperdimensional niches reveal a new species. Scientific Reports, v. 14, n. 1, p. 2395, 2024.</t>
  </si>
  <si>
    <r>
      <t xml:space="preserve">Elucidar questões filogenéticas de </t>
    </r>
    <r>
      <rPr>
        <i/>
        <sz val="12"/>
        <rFont val="Calibri"/>
        <family val="2"/>
        <scheme val="minor"/>
      </rPr>
      <t>L. colocola</t>
    </r>
    <r>
      <rPr>
        <sz val="12"/>
        <rFont val="Calibri"/>
        <family val="2"/>
        <scheme val="minor"/>
      </rPr>
      <t>.</t>
    </r>
  </si>
  <si>
    <r>
      <t xml:space="preserve">Em andamento, sendo realizada dentro do doutorado do Jonas Lescroart, aluno do Eduardo Eizirik (PUC-RS), será o artigo 3 da tese. Para esse trabalho, a equipe conseguiu genomas completos de todas as unidades do complexo, e estão sob análise. O artigo está previsto para ser publicado no final de 2025. Tem também o estudo já publicado Nascimento et al. 2020, mencionado na Monitoria Anual 1. De acordo com Eduardo, um lote de genomas, incluindo </t>
    </r>
    <r>
      <rPr>
        <i/>
        <sz val="11"/>
        <color theme="1"/>
        <rFont val="Calibri"/>
        <family val="2"/>
        <scheme val="minor"/>
      </rPr>
      <t>L. munoai</t>
    </r>
    <r>
      <rPr>
        <sz val="11"/>
        <color theme="1"/>
        <rFont val="Calibri"/>
        <family val="2"/>
        <scheme val="minor"/>
      </rPr>
      <t xml:space="preserve"> e </t>
    </r>
    <r>
      <rPr>
        <i/>
        <sz val="11"/>
        <color theme="1"/>
        <rFont val="Calibri"/>
        <family val="2"/>
        <scheme val="minor"/>
      </rPr>
      <t>L. braccatus</t>
    </r>
    <r>
      <rPr>
        <sz val="11"/>
        <color theme="1"/>
        <rFont val="Calibri"/>
        <family val="2"/>
        <scheme val="minor"/>
      </rPr>
      <t>, acaba de ser concluído</t>
    </r>
    <r>
      <rPr>
        <i/>
        <sz val="11"/>
        <color theme="1"/>
        <rFont val="Calibri"/>
        <family val="2"/>
        <scheme val="minor"/>
      </rPr>
      <t>.</t>
    </r>
    <r>
      <rPr>
        <sz val="11"/>
        <color theme="1"/>
        <rFont val="Calibri"/>
        <family val="2"/>
        <scheme val="minor"/>
      </rPr>
      <t xml:space="preserve"> No entanto, ainda não se sabe se as sequências são de boa qualidade, o que será verificado em breve.</t>
    </r>
  </si>
  <si>
    <t>Flávia Tirelli (UFRGS); Tatiane Trigo (SEMA-RS)</t>
  </si>
  <si>
    <t>Micheli Luiz (Intituto Felinos do Aguaí).</t>
  </si>
  <si>
    <t>O projeto Felinos do Pampa está continuamente produzindo material educativo, conforme apresentado no início da oficina. O livro infanto-juvenil "Pampinha" será lançada em breve em uma comunidade de Candiota e também estará disponível online. Além disso, uma cartilha/guia sobre os felinos do Rio Grande do Sul está sendo atualizada, com a Marina liderando o processo. A equipe do CENAP PANs está elaborando o sumário executivo desse trabalho.</t>
  </si>
  <si>
    <t>Livro Infanto-junvenil Pampinha (https://drive.google.com/file/d/1A5rrlzc8EAhMEotYrgiDnqTI-z_bLAQG/view?usp=drivesdk 
Outros Materiais educativos: https://drive.google.com/drive/folders/1_1HU_N3Cplm5KvpimGcDWYXBO7KmGPpv</t>
  </si>
  <si>
    <t>Será encaminhado para o GAT a minuta do Sumário Executivo que vem sendo construido pelo Pedro Antunes (ICMBio/CENAP).</t>
  </si>
  <si>
    <t>Materiais educativos elaborados e disponibilizados online;</t>
  </si>
  <si>
    <t>Incluir: Marina Favarini (UFRGS); Alan da Costa Silva (ICMBio/CENAP)</t>
  </si>
  <si>
    <t>Material em formato digital disponível em link aberto será de espécies que ocorrem em todo o Brasil, apesar da restrição de localidades. ​</t>
  </si>
  <si>
    <t>Existe material produzidos anteriormente ao período de vigência do PAN e podem ser utilizados uma vez que seja realizado uma estratégia coordenada para produção dos vídeos.</t>
  </si>
  <si>
    <t>Flávia Tirelli (UFRGS); Geovanni Marques (UFC).</t>
  </si>
  <si>
    <t>O aluno do Hugo Fernandes (UECE), Geovanni Marques (UECE) e o Thiago Guerra (ICMBio/CENAP) estão trabalhando nessa ação. Hugo realizou uma reunião com a participação dos dois alunos e Flávia Tirelli (UFRGS) para fixar os pontos de procura das informações.</t>
  </si>
  <si>
    <r>
      <t>MAZIM, Fábio Dias et al. The Critically Endangered Pampa Cat (</t>
    </r>
    <r>
      <rPr>
        <i/>
        <sz val="11"/>
        <color theme="1"/>
        <rFont val="Calibri"/>
        <family val="2"/>
        <scheme val="minor"/>
      </rPr>
      <t>Leopardus munoai</t>
    </r>
    <r>
      <rPr>
        <sz val="11"/>
        <color theme="1"/>
        <rFont val="Calibri"/>
        <family val="2"/>
        <scheme val="minor"/>
      </rPr>
      <t>) on the Brink of Extinction in Brazil: The Little We Know and an Action Plan to Try to Save It. 2023.</t>
    </r>
  </si>
  <si>
    <t>O capítudo de livro MAZIM, Fábio Dias et al. The Critically Endangered Pampa Cat (Leopardus munoai) on the Brink of Extinction in Brazil: The Little We Know and an Action Plan to Try to Save It. 2023. não reflete dados científicos.
É necessário também entrar em contato com pessoas que estão em campo coletando dados (capturando) de história natural (n. de filhotes, por exemplo) e ameaças (retaliação, atropelamentos etc).</t>
  </si>
  <si>
    <t>Cecília Cronemberger (ICMBio/PARNA Serra dos Orgãos); Roberto Fusco-Costa (UFPR/IPeC); Marcos Tortato (Caipora Cooperação); André Golçalves (INPA); Paulo Marinho (UFRN); Tadeu Oliveira (UEMA); Alex Pereira (BioConsultoria Ambiental); Fernando Lima (Algorítmo - Ciência e Tecnologia Ltda); Claudia Terdiman Schaalmann (CETESB-SP); Henrique Concone (IPC); Felipe Peters (Área de Vida Consultoria); Celina Yoshihara (Conservare Wild Consulting); Mateus Melo (Concremat Consultoria Ambiental).</t>
  </si>
  <si>
    <t>Atualmente a equipe do Programa Monitora do ICMBio/CENAP está avaliando questões como qual o esforço ideal (quantos pontos amostrais e tempo de amostragem) para detectar tendências populacionais para mamíferos de médio e grande porte, especialmente nos biomas Caatinga e Pampas. Também possuem dados para áreas na Amazônia e Mata Atlântica, para os quais podem realizar análises similares. A expectativa é ter análises realizadas até o final de 2025 e poder focar especificamente para os pequenos felinos para ter as respostas para a ação 6.1. Dessa forma, a realização de workshop fique condicionada aos resultados que serão obtidos, a depender de haver necessidade de mais dados para as análises. Assim, se for necessária a realização de workshop, este poderia ser realizado em 2026.</t>
  </si>
  <si>
    <t>O ICMBio/CENAP tem em seu  perfil no Instagram até o momento da monitoria 6 publicações sobre a temática. 
Geoffroy Car working group: 3 publicações;
Felinos do Pampa: 4 publicações;
Pampas cat: 2
Além dessas publicações, Flávia Tirelli (UFRGS) encaminhou as redes sociais do Geoffroy's Cat Working Group, Tiger Cats Conservation, Ocelot Working Group, Pampas Cat Working Group e Felinos do Pampa que sempre publicam sobre os pequenos felinos.</t>
  </si>
  <si>
    <r>
      <t xml:space="preserve">https://www.instagram.com/p/C8dOLP1uvRW/?img_index=1
https://www.instagram.com/p/C4OVLH-LeKG/?img_index=1
https://www.instagram.com/p/C22yxY-RZvi/?img_index=1
https://www.instagram.com/p/C2plDl9rPyt/?img_index=1
https://www.instagram.com/p/C2Pnq4yrDuI/?img_index=1
https://www.instagram.com/p/C8NU6HPSvzx/?img_index=1
https://www.instagram.com/p/C2IasBWgl7C/?img_index=1
https://www.instagram.com/p/C1ICfwuLc5P/
 https://www.instagram.com/p/DALzsrERe9a/?igsh=dTh4YXU4ejN4MGtq
https://www.instagram.com/p/C9xP-y2x-EZ/?igsh=MTRqeTc1aGgzNTU5bQ==
https://www.instagram.com/p/C9DRNAIxQLr/?igsh=d2pweXl6ZngwNTZ3
https://www.instagram.com/reel/C6NAiGluOrU/?igsh=ODd3cnZoc2x0MWVu
https://www.instagram.com/p/C_LzXFCyyb5/?igsh=bGdkbjlhY25uODJp
https://www.instagram.com/p/DAPFAU3uZcu/?igsh=cHFzZG5lc3Vnb2tn
https://www.instagram.com/p/C_yZ67Ry7KP/?igsh=MXZqbnU1dW82dnFqZQ==
</t>
    </r>
    <r>
      <rPr>
        <sz val="11"/>
        <rFont val="Calibri"/>
        <family val="2"/>
        <scheme val="minor"/>
      </rPr>
      <t>Perfis:</t>
    </r>
    <r>
      <rPr>
        <u/>
        <sz val="11"/>
        <color theme="10"/>
        <rFont val="Calibri"/>
        <family val="2"/>
        <scheme val="minor"/>
      </rPr>
      <t xml:space="preserve">
https://www.instagram.com/pampascat.wg?igsh=Y2VxaDIzOGYzN3l6
https://www.instagram.com/felinosdopampa?igsh=MXBhanlrMXRqMjRrbA==
https://www.instagram.com/geoffroycat.gcwg?igsh=MTVuYnJkcWhqZzhrbg==
https://www.instagram.com/ocelot_wg?igsh=aWw4dHZobDYzdjR1
https://www.instagram.com/tigercatsconservation?igsh=YW5yY3ZheXFkdTV4</t>
    </r>
  </si>
  <si>
    <t>Selma Ribeiro (ICMBio/CENAP)</t>
  </si>
  <si>
    <t>As postagens devem utilizar a mesma hashtag (#gatodomato;  #panpequenosfelinos) nas redes sociais para facilitar a localização dos produtos.</t>
  </si>
  <si>
    <t>SITUAÇÃO ATUAL DAS AÇÕES - 2ª MONITORIA (2024)</t>
  </si>
  <si>
    <t>02/02/2026 a 06/02/2026 (online)</t>
  </si>
  <si>
    <t>Dimensionamento e mitigação de impactos decorrentes dos atropelamentos em empreendimentos rodoferroviários.</t>
  </si>
  <si>
    <t xml:space="preserve">Quantificar a perda direta de indivíduos em função da operação ferroviária. Subsidiando as ações 1.3 a 1.6.
</t>
  </si>
  <si>
    <r>
      <t>Fonte de dados: estudos e relatórios ambientais protocolados no licenciamento do IBAMA</t>
    </r>
    <r>
      <rPr>
        <sz val="12"/>
        <color theme="1"/>
        <rFont val="Calibri"/>
        <family val="2"/>
        <scheme val="minor"/>
      </rPr>
      <t>, incluir os dados das OEMAS, publicações científicas (</t>
    </r>
    <r>
      <rPr>
        <i/>
        <sz val="12"/>
        <color theme="1"/>
        <rFont val="Calibri"/>
        <family val="2"/>
        <scheme val="minor"/>
      </rPr>
      <t>data paper</t>
    </r>
    <r>
      <rPr>
        <sz val="12"/>
        <color theme="1"/>
        <rFont val="Calibri"/>
        <family val="2"/>
        <scheme val="minor"/>
      </rPr>
      <t xml:space="preserve">). </t>
    </r>
    <r>
      <rPr>
        <sz val="12"/>
        <rFont val="Calibri"/>
        <family val="2"/>
        <scheme val="minor"/>
      </rPr>
      <t>Sugestões: registros em uma planilha padrão a ser utilizada nos próximos licenciamentos; planilha compilada compartilhada.</t>
    </r>
  </si>
  <si>
    <t xml:space="preserve">O articulador informou que não conseguiu avançar. Fernando Lima (ICMBio/COESP) passou a lista de contatos e com isso irá buscar dados para a compilação. </t>
  </si>
  <si>
    <t xml:space="preserve">Não foi possível avançar com a ação devido a outras demandas e à disponibilidade. A ação será excluída por falta de articulador, tempo e disponibilidade, ainda, pois as duas ações relacionadas (1.3 e 1.6) foram excluídas em monitorias anteriores.
Há uma grande dificuldade na obtenção desses dados, assim como de pessoas que atuem diretamente com isso, o que dificulta o andamento das ações. </t>
  </si>
  <si>
    <t>Rogério Cunha de Paula de Paula sugeriu entrar em contato com Fernanda Cavalcanti e Frederico Lemos (PCMC) se alguém do grupo pode assumir essas duas ações (1.1 e 1.2).
Buscar alguém da REET (Rede de Especialistas em Ecologia de Transportes) - Vagner Reis para colaborar.
Fernando Lima (ICMBio/COESP) irá entrar em contato com Telma Bento de Moura (Ibama/DILIC/COTRA).</t>
  </si>
  <si>
    <t xml:space="preserve">Quantificar a perda direta de indivíduos em função da operação rodoviária. Subsidiando as ações 1.3 a 1.6.
</t>
  </si>
  <si>
    <t>Áreas estratégicas</t>
  </si>
  <si>
    <t>Flavia Tirelli (UFRGS) informou que foi elaborado um mapa de atropelamentos de pequenos felinos silvestres ao longo das principais rodovias no estado do Rio Grande do Sul, pelo Projeto Felinos do Pampa, por meio de ciência cidadã e coleta de dados por pesquisadores colaboradores. Os dados foram combinados e organizados por Rogério Nunes em uma base de dados e relatório. Além disso, foi realizado um monitoramento de mastofauna durante 9 meses em duas rodovias do RS, com análises de hotspots de atropelamentos e com visitação aos bueiros para indicação da construção de passagens secas nesses locais e instalação de cercas, documento enviado ao DNIT.</t>
  </si>
  <si>
    <t>1) resumo de congresso (apresentado em forma de poster no 12 CBMz de Búzios pela então bolsista Bibiana Terra). 2) Relatório e Base de dados elaborados pelo bolsista Rogério Nunes. 3) Relatório entre WWF-PAT, transformado em documento submetido ao DNIT sobre monitormaneto de mastofauna atropelada com enfoque nos gatos do mato.</t>
  </si>
  <si>
    <t xml:space="preserve">Realizado e finalizado apenas para o Rio Grande do Sul; o articulador informou que não conseguiu avançar. </t>
  </si>
  <si>
    <t>Flávia Tirelli (UFRGS) e Marina Favarini (UFRGS)</t>
  </si>
  <si>
    <t xml:space="preserve">Rogério Cunha de Paula de Paula (ICMBIO/CENAP) sugeriu entrar em contato com Fernanda Cavalcanti (PCMC) e Frederico Lemos (PCMC) se alguém do grupo pode assumir essas duas ações (1.1 e 1.2). - Equipe PAN entrou em contato com Fernanda que indicou Vanesa Bejarano, do Instituto Mamirauá, que está trabalhando nessa temática. </t>
  </si>
  <si>
    <t xml:space="preserve">Incluir: Vanesa Bejarano (IDSM/UNESP) </t>
  </si>
  <si>
    <t xml:space="preserve">Disponibilização de informações para tomadas de decisão.
</t>
  </si>
  <si>
    <t xml:space="preserve">Em contato com o articulador foi informado que a COESP está preparando o envio dos sumários executivos dos PRIMs de mineração/infraestruturas terrestres viárias/exploração e produção de petróleo e gás natural marinho (abrande áreas costeira) para diversas instituições e empresas, incluindo as descritas na ação. No entanto, não houve andamentos no período. </t>
  </si>
  <si>
    <t>Falta de tempo do articulador, mas o envio dos sumários do PRIM estão caminhando bem e serão enviados nas próximas semanas.</t>
  </si>
  <si>
    <t>Fernando Lima (ICMBio/COESP)</t>
  </si>
  <si>
    <t>Comunicação e Divulgação </t>
  </si>
  <si>
    <t xml:space="preserve">Ampliar a divulgação do impacto dos atropelamentos para a população geral.
</t>
  </si>
  <si>
    <t xml:space="preserve">
</t>
  </si>
  <si>
    <t>Flavia Tirelli (UFGRS) informou que o grupo GCWG elaborou e instalou placas educativas, além da divulgação de materiais informativos (posts e vídeos) através do instagram do Projeto Felinos do Pampa; Tadeu Oliveira informou que, em 2024, o grupo de pesquisa TCCI instalou placas informativas para sensibilização e prevenção de atropelamentos na área da RPPN Refúgio Jamacaii/RN. Além disso, Fernanda Abra (ViaFAUNA) informou que  está compilando um clipping de matérias publicadas em mídias diversas e compilando artigos técnico-científicos para o período.</t>
  </si>
  <si>
    <t>1) GCWG anual report 2024; 2) TCCI anual report 2024; 3) GCWG anual report 2025;</t>
  </si>
  <si>
    <t>Flávia Tirelli (UFRGS); Tadeu Oliveira (UEMA); Fernanda Abra (ViaFAUNA)</t>
  </si>
  <si>
    <t>Alterar instituição: Fernando Lima (ICMBio/COESP)</t>
  </si>
  <si>
    <t>Excluída na Monitoria Anual 2.</t>
  </si>
  <si>
    <t>Elaborar protocolo de entrevista para investigação dos impactos de conflitos entre produtores rurais e pequenos felinos.</t>
  </si>
  <si>
    <r>
      <rPr>
        <sz val="11"/>
        <color rgb="FF000000"/>
        <rFont val="Calibri"/>
        <family val="2"/>
        <scheme val="minor"/>
      </rPr>
      <t>Flavia Tirelli informou que um aluno de mestrado, Vinícius de Morais, está iniciando seu projeto juntamente com o Silvio Marchini (coorientador) com entrevistas em relação aos conflitos com pequenos felinos, trítulo "Conflitos entre humanos e pequenos felinos no Sul do Brasil: percepções locais e caminhos para a coexistência", a ser realizado na UFGRS.</t>
    </r>
    <r>
      <rPr>
        <b/>
        <sz val="11"/>
        <color rgb="FFFF0000"/>
        <rFont val="Calibri"/>
        <family val="2"/>
        <scheme val="minor"/>
      </rPr>
      <t xml:space="preserve">
</t>
    </r>
    <r>
      <rPr>
        <sz val="11"/>
        <color rgb="FF000000"/>
        <rFont val="Calibri"/>
        <family val="2"/>
        <scheme val="minor"/>
      </rPr>
      <t xml:space="preserve">Hugo Fernandes (UECE) informou que o protocolo foi finalizado e se trata de um protocolo de entrevista para investigação dos impactos de conflitos entre produtores rurais e pequenos felinos. </t>
    </r>
  </si>
  <si>
    <t>Projeto de Pesquisa  "Conflitos entre humanos e pequenos felinos no Sul do Brasil: percepções locais e caminhos para a coexistência".</t>
  </si>
  <si>
    <t>Embora tenha sido informada durante a oficina a conclusão da ação e a finalização do protocolo, o material não foi enviado naquele momento. O documento também não foi encaminhado durante a rodada virtual, e o contato posterior com o articulador, após a rodada virtual, não teve sucesso. Por essa razão, a ação permanece como não concluída e foi reprogramada para a data da próxima monitoria.</t>
  </si>
  <si>
    <t>Flávia Tirelli (UFRGS); Hugo Fernandes (UECE).</t>
  </si>
  <si>
    <t>Fase inicial do mestrado - fase de produção do projeto e planejamento dos campos.
Recomenda-se aplicar o protocolo para cumpri a ação 2.2.</t>
  </si>
  <si>
    <t>Pesquisa  </t>
  </si>
  <si>
    <t xml:space="preserve">Avaliar o impacto do abate retaliatório e preventivo sobre os pequenos felinos a partir da aplicação do protocolo estabelecido na ação 2.1.
</t>
  </si>
  <si>
    <t xml:space="preserve">Não houve andamento no período. </t>
  </si>
  <si>
    <t>Não houve uma articulação para a aplicação do protocolo em diferentes regiões do Brasil</t>
  </si>
  <si>
    <t xml:space="preserve">Verificar com o grupo de colaboradores se há alguém com perspectiva de realização de estudo para aplicação e avaliação dos dados do protocolo. Caso não haja pessoas, há proposta de alteração da ação para a divulgação do protocolo. </t>
  </si>
  <si>
    <t>Hugo Fernandes (UECE); Paulo Henrique Marinho (UFRN); André Gonçalves (INPA); Mozart Freitas (PCMC); Whaldener Endo (UFRR); Alex Pereira (BioConsultoria Ambiental); Jorge Nascimento (ICMBio/PARNA Serra dos Órgãos); Ricardo Mello Filho (Prefeitura de Teresópolis); Rogério Cunha de Paula de Paula (ICMBio/CENAP); Michelle Granato (SAAMA / Cumari); Marcos Tortato (Caipora Cooperativa); Felipe Peters (Área de Vida Consultoria); Marina Favarini (UFRGS); Micheli Ribeiro Luiz (Instituto Felinos do Aguaí); Catia Maacagnan (Prefeitura de Mairiporã).</t>
  </si>
  <si>
    <t xml:space="preserve">Guia: 3000 cópias impresssas x R$ 20,00.
Usar como referência o protocolo do CENAP.
</t>
  </si>
  <si>
    <t xml:space="preserve">Não houve andamento na elaboração do guia no período da monitoria. Há perspectiva de novos materiais vinculados ao projeto Biota Coexiste (USP), mas sem entregas até o momento.
No entanto, há iniciativas realizadas por Flávia Tirelli (UFRGS), que informou que o folder sobre galinheiros está sendo elaborado juntamente com o Alan Costa (ICMBio/CENAP). Além disso, houve postagens de para a divulgação da pesquisa que está sendo realizada com uma chamada de pessoas com problemas com a convivência de domésticos e animais silvestres.
Rogério Cunha de Paula de Paula (ICMBio/CENAP) informou que o material produzido voltado para cana-de-açúcar está quase finalizado (previsão junho/2026). Foi iniciado um protocolo de conviência com grandes felinos na Caatinga - mas pode-se pensar em incluir os pequenos felinos.
Hugo Fernandes (UECE) coordenou a distribuição de um guia de convivência para mais de 150 pessoas nos municípios de Santana do Acaraú, Morrinhos e Marco (Ceará) em agosto de 2025, fruto de iniciativa privada (Seteg / Mineração Agreste). 
Panthera Brasil elaborou o Protocolo para a resolução de conflito: felinos/pecuária na América Latina, publicação que apresenta diretrizes diagnósticas e operacionais para o manejo de conflitos entre felinos e a pecuária. O material reúne orientações e estratégias voltadas à redução da predação de animais domésticos e à promoção da convivência entre produtores rurais e felinos silvestres, contribuindo para a conservação dessas espécies e para a sustentabilidade da produção pecuária. </t>
  </si>
  <si>
    <t>Guia de convivência entre produtores rurais e pequenos felinos.
Postagem sobre a pesquisa sobre conflito com pequenos felinos e domésticos: https://www.instagram.com/p/DMY5dbWOOos/?igsh=MTd1c2J2cjNqd3UzYg%3D%3D
Protocolo para a resolução de conflito: felinos/pecuária na América Latina: https://pantherabr.com.br/informativo/protocolo-para-a-resolucao-de-conflito-felinos-pecuaria-na-america-latina-seccao-i-2/</t>
  </si>
  <si>
    <t>O ano de 2025 apresentou condições excepcionais para diversos membros do GAT, afetando a disponibilidade da equipe e comprometendo o ritmo de execução não apenas desta, mas também de outras ações vinculadas ao plano.</t>
  </si>
  <si>
    <t>Fernando Lima (ICMBio/COESP).</t>
  </si>
  <si>
    <t xml:space="preserve">Recomenda-se a extensão do prazo de execução, uma vez que a conclusão estava prevista para dezembro de 2025. A ação permanece plenamente exequível dentro do ciclo atual; o atraso decorre exclusivamente de circunstâncias excepcionais que limitaram a disponibilidade da equipe. Nos primeiros ciclos dos PANs Grandes Felinos e Canídeos foi elaborado um guia de boas práticas de cana com a conservação de carnívoros, entre eles os pequenos felinos, embora o material tenha sido elabora ainda faltam finalizações para a sua publicação, a equipe do CENAP irá trabalhar nesse andamento e verificará a possibilidade de a voluntária Natália Caliman (PUCRS) apoiar a finalização. 
</t>
  </si>
  <si>
    <t>Guias de boas práticas (impresso ou audiovisual) elaborado e distribuído.</t>
  </si>
  <si>
    <t>Incluir: Fernando Lima (ICMBio/COESP)</t>
  </si>
  <si>
    <t xml:space="preserve">Capacitar agentes ambientais e fiscais em resolução de situações de conflito humano-fauna que envolvam pequenos felinos. 
</t>
  </si>
  <si>
    <t>Taína Megasso (ICMbio/CENAP) informou que realizou contato com a AcadeBio para verificar como o curso poderia ser implementado pela plataforma AVA, obtendo informação que houve mudanças nas diretrizes de elaboração de cursos de capacitação. Há previsão da entrada de um novo servidor que deve trabalhar na agenda de conflito e apoiar na execução dessa ação. 
O recurso para compra de materiais audiovisuais está em andamento.
Projetos Onças do iguaçu tem realizado treinamentos com a policia ambiental  e agentes do IAT (1 em Curitiba e 2 no Oeste do PR) - com grandes felinos, mas abordam outros carnívoros.</t>
  </si>
  <si>
    <t xml:space="preserve">Falta de recursos humanos. Na plataforma AVA não há possibilidade de pessos externas ao ICMBio terem acesso ao curso, mas a equipe está buscando alterativa para que esse curso chegue à outros agentes. </t>
  </si>
  <si>
    <t>Taína Menegasso (ICMBio/CENAP); Rogério Cunha de Paula de Paula (ICMBio/CENAP).</t>
  </si>
  <si>
    <t>Capacitação e EA </t>
  </si>
  <si>
    <t xml:space="preserve">Disseminar produtos audiovisuais para sensibilização em mídias de massa (rádio, televisão e internet) sobre o abate de pequenos felinos. </t>
  </si>
  <si>
    <t>Foi divulgado no instagram do Felinos do Pampa postagens sobre caça-retaliatória de pequenos felinos silvestres e o abate de felinos silvestres para o uso de peles de felinos silvestres no âmbito da moda.  Também foi realizada uma entrevista na rádio de Alegrete sobre os pequenos felinos silvestres abordando diversos temas com a equipe do projeto Felinos do Pampa, GCWG e Instituto Pró-Carnívoro (https://www.instagram.com/p/DOF_wluDiiP/?img_index=1&amp;igsh=cnY3MG14ZmZyeXVp).
Hugo Fernandes (UECE) informou que rastreou duas notícias específicas, ambas no Rio Grande do Sul, sobre pequenos felinos, abordando características das espécies, como seus hábitos predominantemente noturnos ou crepusculares, além de aspectos relacionados à sua ecologia e conservação.</t>
  </si>
  <si>
    <t>Postagem sobre caça-retaliatória no instagram do Felinos do Pampa (https://www.instagram.com/p/DL5rhf8O5CL/?utm_source=ig_web_copy_link&amp;igsh=MzRlODBiNWFlZA==); 
Postagem no instagram do Felinos do Pampa sobre o abate de felinos silvestres para o uso de peles de felinos silvestres no âmbito da moda (https://www.instagram.com/p/DK737fVOKNQ/?utm_source=ig_web_copy_link&amp;igsh=MzRlODBiNWFlZA==)
Reportagens: https://vidadebicho.globo.com/comportamento/noticia/2022/09/gato-do-mato-pequeno-um-dos-menores-felinos-selvagens-sul-americanos.ghtml    /     https://brasil.mongabay.com/2024/10/pesquisadores-dos-pampas-tentam-salvar-um-dos-felinos-mais-raros-do-mundo/</t>
  </si>
  <si>
    <t>Não houve articulação para disseminação de um maior número de notícias e maior representatividade regional</t>
  </si>
  <si>
    <t>Flávia Tirelli (UFRGS); Hugo Fernandes (UECE)</t>
  </si>
  <si>
    <t>Recomenda-se a articulação de novos atores para a disseminação de novos produtos de mídia</t>
  </si>
  <si>
    <t xml:space="preserve">Inserir: rádio , televisao e internet.
</t>
  </si>
  <si>
    <r>
      <rPr>
        <sz val="12"/>
        <color rgb="FF000000"/>
        <rFont val="Calibri"/>
        <scheme val="minor"/>
      </rPr>
      <t>Capacitar agentes públicos para minimizar a retirada indevida de indivíduos de pequenos felinos</t>
    </r>
    <r>
      <rPr>
        <i/>
        <sz val="12"/>
        <color rgb="FF000000"/>
        <rFont val="Calibri"/>
        <scheme val="minor"/>
      </rPr>
      <t xml:space="preserve"> in situ</t>
    </r>
    <r>
      <rPr>
        <sz val="12"/>
        <color rgb="FF000000"/>
        <rFont val="Calibri"/>
        <scheme val="minor"/>
      </rPr>
      <t xml:space="preserve"> durante atendimento a ocorrências.</t>
    </r>
  </si>
  <si>
    <t>Não houve andamento no período da monitoria. 
A ação foi agrupada com a 2.4 justamente para unir esforços referentes às capacitações.</t>
  </si>
  <si>
    <t>Falta de recursos humanos e tempo.</t>
  </si>
  <si>
    <t>Tatiane Rech (ICMBio/CENAP); Rogério Cunha de Paula de Paula (ICMBio/CENAP)</t>
  </si>
  <si>
    <t xml:space="preserve">
Associar os treinamentos com os objetivos da ação 2.4 - retirada e confllito.</t>
  </si>
  <si>
    <t>Elaborar e distribuir protocolo de recebimento, manutenção e destinação adequada de pequenos felinos retirados da natureza para instituições ambientais (Lista de instituições ação 3.3).</t>
  </si>
  <si>
    <t xml:space="preserve">Envio do formulário (https://docs.google.com/forms/d/e/1FAIpQLSerepRuTvfFqjlWYhecHPvkhtM2mvExdOzP8IzC7PUa4OrCPg/formResponse) teve por objetivo caracterizar o perfil dos potenciais parceiros como parte das ações a serem alcançadas na ação 3.2. Encaminhado a 27 contatos
Porém, apenas 4 instituições retornaram o formulário.
</t>
  </si>
  <si>
    <r>
      <rPr>
        <sz val="11"/>
        <color rgb="FF000000"/>
        <rFont val="Calibri"/>
        <scheme val="minor"/>
      </rPr>
      <t>1 - Lista:  Compilado empreendimentos de fauna_pan pequenos felinos; 2 - E-mail de envio.</t>
    </r>
    <r>
      <rPr>
        <sz val="11"/>
        <color rgb="FFFF0000"/>
        <rFont val="Calibri"/>
        <scheme val="minor"/>
      </rPr>
      <t xml:space="preserve"> </t>
    </r>
  </si>
  <si>
    <t>o modo de envio (formulário) não foi tão efetivo, pela baixa taxa de respostas.</t>
  </si>
  <si>
    <t>Tatiane Rech (ICMBio/CENAP); Mirella D'Ellia (Aiuká)</t>
  </si>
  <si>
    <t>Mirella D'Ellia (Aiuká) sugeriu entrar em contato via telefone com as instituições para estabelecer um contato e obter o diagnóstico antes de fazer uma nova rodada de envio do formulário. A partir disso, aguardar 2-3 semanas para retorno e obter o diagnóstico primário das instituições, entendendo quais querem participar efetivamente da elaboração dos protocolos — sejam elas que estejam precisando melhorar o manejo dos pequenos felinos em cativeiro.</t>
  </si>
  <si>
    <t>Hugo Fernandes (UECE); Mozart Freitas (PCMC); Whaldener Endo (UFRR); Carolina Vanin (Conservare Wild Consulting); Flávia Tirelli (UFRGS); Claudia B. Campos (ICMBio/Parna APA Boqueirão da Onça/Revis APA Ararinha-azul); Rose Morato (ICMBio/CENAP); Fernado Tortato (Panthera); Tatiane Trigo (SEMA-RS); Marcos Tortato (Caipora Cooperativa); Paulo Marinho (UFRN); Henrique Concone (IPC); André Gonçalves (INPA).</t>
  </si>
  <si>
    <t xml:space="preserve">Sugere-se elaborar lista por estados; verificar requisitos legais das instituições. Incluir essas informações na ação 3.2.
</t>
  </si>
  <si>
    <t xml:space="preserve">Envio do formulário (https://docs.google.com/forms/d/e/1FAIpQLSerepRuTvfFqjlWYhecHPvkhtM2mvExdOzP8IzC7PUa4OrCPg/formResponse) teve por objetivo caracterizar o perfil dos potenciais parceiros como parte das ações a serem alcançadas no PAN. Encaminhado a 27 contatos. 
</t>
  </si>
  <si>
    <t xml:space="preserve">A avaliação da sinstituições aptas será a partir do formulário da ação 3.2, com a baixa taxa de resposta não foi possível realizar essa </t>
  </si>
  <si>
    <t>Tatiane Rech (ICMBio/CENAP); Carolina Vanin (Conservare Wild Consulting)</t>
  </si>
  <si>
    <r>
      <t xml:space="preserve">O diagnóstico das instituições está relacionado a esta ação. No formulário atual não consta quais espécies pela autorização de manejo, as instituições estão aptas para receber e manter.  Na lista de instituições apresentada por Carolina na monitoria anterior, é necessária a atualização das instituições por conta da mudança no complexo </t>
    </r>
    <r>
      <rPr>
        <i/>
        <sz val="11"/>
        <color rgb="FF000000"/>
        <rFont val="Calibri"/>
        <family val="2"/>
        <scheme val="minor"/>
      </rPr>
      <t>L. colocolo</t>
    </r>
    <r>
      <rPr>
        <sz val="11"/>
        <color rgb="FF000000"/>
        <rFont val="Calibri"/>
        <family val="2"/>
        <scheme val="minor"/>
      </rPr>
      <t>.</t>
    </r>
  </si>
  <si>
    <t>Público-alvo: rádio local; identificar programas para diferentes públicos; já existe subprodutos; 
Ação conjunta à ação 2.5.
Recomenda-se replicar a campanha todos os anos no verão, época de nascimento de filhotes.</t>
  </si>
  <si>
    <t xml:space="preserve">Flavia Tirelli informou que foi elaborado e divulgado no instagram do Felinos do Pampa post sobre os impactos da retirada de felinos silvestres do seu habitat natural. Também foi realizada uma entrevista na rádio de Alegrete sobre os pequenos felinos silvestres abordando diversos temas com a equipe do projeto Felinos do Pampa, GCWG e Instituto Pró-Carnívoro (https://www.instagram.com/p/DOF_wluDiiP/?img_index=1&amp;igsh=cnY3MG14ZmZyeXVp).
Não tivemos nenhuma campanha ainda vinculada, mas parte dos roteiros já foram elaborados. Dois influenciadores (Yago Stephano e Bianca Wietzel) já toparam fazer parte. </t>
  </si>
  <si>
    <t>Postagem no instagram do Felinos do Pampa (@felinosdopampa)sobre os impactos da retirada de felinos silvestres  -https://www.instagram.com/p/DF6TLc9u69I/?utm_source=ig_web_copy_link&amp;igsh=MzRlODBiNWFlZA==; Entrevista na rádio do município de Alegrete/RS - https://tchealegrete.com.br/noticia/6277/biologos-alertam-risco-de-extincao-gato-palheiro</t>
  </si>
  <si>
    <t>Apesar de terem ocorrido ações pontuais de disseminação de conteúdos audiovisuais no estado do Rio Grande do Sul, essas iniciativas não se configuraram como uma estratégia contínua e estruturada, ficando aquém do escopo, dos produtos previstos e dos resultados esperados para a ação de sensibilização sobre a remoção indevida de pequenos felinos. No último ano, não houve avanço na confecção e finalização de novos produtos audiovisuais, o que comprometeu sua veiculação em mídias de massa (rádio, televisão e internet). Esse cenário evidencia entraves no andamento da ação, relacionados principalmente à descontinuidade na produção dos materiais, à ausência de planejamento integrado de comunicação e à limitação de recursos técnicos e operacionais, resultando em impacto reduzido na sensibilização do público-alvo.</t>
  </si>
  <si>
    <t>Flávia Tirelli (UFRGS); Alan da Costa Silva (UFRGS/ICMBio CENAP)</t>
  </si>
  <si>
    <t xml:space="preserve">Cadastrar e castrar, de acordo com a legislação vigente, animais domésticos no entorno de UCs.
</t>
  </si>
  <si>
    <t>Controle populacional de animais domésticos no entorno de UCs.</t>
  </si>
  <si>
    <t>Tatiane Trigo (SEMA-RS) informou que no Rio Grande do Sul foram realizadas castrações no Refugio de Vida Silvestres Banhado dos Pachecos, além das ações já citadas realizadas pelo projeto Felinos do Aguaí/SC. Flávia Tirelli (UFRGS) informou que, com verbas do Geoffory's Cat Working Group, foram realizadas 42 castrações de animais domésticos de assentados da APA do Banhado Grande, entorno do  Refugio de Vida Silvestres Banhado dos Pachecos. E 2 castrações de gatos no entorno da APA do Ibirapuitã, essas duas últimas realizadas pelo Projeto Felinos do Pampa. Além disso, 20 castrações foram realizadas no final de 2025 próximo ao PEVA-Torres pelo projeto Felinos de Itapeva.</t>
  </si>
  <si>
    <r>
      <rPr>
        <sz val="11"/>
        <color rgb="FF000000"/>
        <rFont val="Calibri"/>
        <family val="2"/>
        <scheme val="minor"/>
      </rPr>
      <t xml:space="preserve">
GCWG anual report 2024;</t>
    </r>
    <r>
      <rPr>
        <b/>
        <sz val="11"/>
        <color rgb="FFFF0000"/>
        <rFont val="Calibri"/>
        <family val="2"/>
        <scheme val="minor"/>
      </rPr>
      <t xml:space="preserve"> </t>
    </r>
    <r>
      <rPr>
        <sz val="11"/>
        <color rgb="FF000000"/>
        <rFont val="Calibri"/>
        <family val="2"/>
        <scheme val="minor"/>
      </rPr>
      <t>GCWG rewild reports 2025</t>
    </r>
    <r>
      <rPr>
        <sz val="11"/>
        <color theme="1"/>
        <rFont val="Calibri"/>
        <family val="2"/>
        <scheme val="minor"/>
      </rPr>
      <t>.</t>
    </r>
  </si>
  <si>
    <t xml:space="preserve">Tatiane Trigo (SEMA-RS) informou que apesar da ação estar em andamento, são poucas áreas parceiras incluídas e além disso, os problemas envolvem principalmente o custo, mas também a logística envolvida em ações desta natureza. Projetos sem verba e/ou apoio governamentais não conseguem executar esta atividade.
</t>
  </si>
  <si>
    <t>Micheli Luiz (Instituto Felinos do Aguaí); Tadeu Oliveira (UEMA); Tatiane Trigo (SEMA-RS); Flávia Tirelli (UFRGS).</t>
  </si>
  <si>
    <t xml:space="preserve">A articuladora encaminhou os dados de castrações realizadas mês a mês pelo município de Siderópolis/SC, sendo: para 2024 — agosto: 25, setembro: 37, outubro: 33, novembro: 36, totalizando 131; e para 2025 — fevereiro: 45, março: 53, abril: 71, maio: 54, junho: 57, julho: 58, setembro: 43, outubro: 49, novembro: 52. A campanha de dezembro ocorrerá no dia 11/12, totalizando 482 castrações em 2025.
Além disso, Micheli Luis informou que, entre os anos de 2020 e 2023, foram realizadas 388 castrações totalmente gratuitas no entorno da Reserva Biológica Estadual do Aguaí, beneficiando as comunidades residentes na área de influência da UC. As ações contemplaram os municípios de Treviso, Siderópolis e Nova Veneza, fortalecendo o compromisso contínuo com o bem-estar animal e a conservação ambiental na região.
Em relação à vacinação contra a raiva e às demais doenças contempladas pela vacina polivalente, até o ano de 2025 foram imunizados 317 animais. Essas ações também foram oferecidas nos mesmos municípios citados anteriormente.
Tatiane Trigo (SEMA-RS) sugeriu incluir a vacinação nesta ação, pois vários colaboradores estão executando essa atividade, mas não as castrações, que são mais caras e complexas em sua execução. Caso se opte por incluir vacinações na monitoria, podem ser repassados os dados enviados pelos colaboradores (número de animais vacinados e trabalhos publicados com avaliação sanitária de cães domésticos no entorno de UCs).
Em 2024, ao longo do ano, o grupo de pesquisa Tiger Cat / Tropical Cats Conservation Initiative realizou campanhas de castração e vacinação em áreas de SC (pelos Felinos do Aguaí), Piauí e Maranhão (próximas ao Parque Estadual do Mirador). No total, foram realizadas 97 castrações.
Somado a isso, Micheli Luis informou que, para os anos de 2024 e 2025, a Prefeitura de Siderópolis/SC vem realizando campanhas periódicas de castração, totalizando 613 procedimentos no período (2024 = 131, entre agosto e novembro; 2025 = 482, entre fevereiro e novembro).
Durante a oficina, o grupo optou pela criação de uma ação específica para campanhas de vacinação.
</t>
  </si>
  <si>
    <t>Incluir:  Tadeu Oliveira (UEMA).</t>
  </si>
  <si>
    <t xml:space="preserve">Subsidiar medidas de mitigação dos impactos avaliados. 
</t>
  </si>
  <si>
    <t>Ação em andamento, porém com problemas de execução. Além da tese de doutorado de Marina O. Favarini, não houve outros avanços nesta ação.
A tese de doutorado de Marina O. Favarini, defendida em 2025, inclui o capítulo “Margays at the edge: density and daily activity of a forest felid in a grassland ecoregion”, no qual foi realizada uma avaliação da influência de javalis sobre o padrão de atividade do gato-maracajá em áreas do Pampa.
Os resultados indicaram que a sobreposição temporal entre maracajá e javalis foi moderada a alta, sugerindo potencial coexistência no tempo (tolerância). Nas estimativas de densidade de Leopardus wiedii, também foi testada a influência da presença de javalis como variável explicativa; no entanto, essa variável não foi selecionada entre os melhores modelos.</t>
  </si>
  <si>
    <r>
      <rPr>
        <sz val="11"/>
        <color rgb="FF000000"/>
        <rFont val="Calibri"/>
      </rPr>
      <t>Tese de doutorado de Marina O. Favarini. Ecologia e conservação do gato-maracajá (</t>
    </r>
    <r>
      <rPr>
        <i/>
        <sz val="11"/>
        <color rgb="FF000000"/>
        <rFont val="Calibri"/>
      </rPr>
      <t>Leopardus wiedii</t>
    </r>
    <r>
      <rPr>
        <sz val="11"/>
        <color rgb="FF000000"/>
        <rFont val="Calibri"/>
      </rPr>
      <t xml:space="preserve">) (Carnivora: Felidae).2025. Capítulo: Margays at the edge: density and daily activity of a forest felid in a grassland ecoregion. </t>
    </r>
  </si>
  <si>
    <t>Alguns colaboradores relatam haver registros de javalis ou gado em suas áreas, mas não em quantidade suficiente para realizar análises que atendam ao objetivo da ação. Outro problema envolve a ausência desse tema como objetivo principal nos projetos dos colaboradores, de modo que essas análises acabam não sendo realizadas.</t>
  </si>
  <si>
    <t xml:space="preserve">Identificar as áreas de coocorrência e quantificar a frequência relativa de animais domésticos e pequenos felinos em UCs. </t>
  </si>
  <si>
    <t xml:space="preserve">Não houve andamentos no período. </t>
  </si>
  <si>
    <t>Recomenda-se a extensão do prazo de execução, uma vez que a conclusão estava prevista para dezembro de 2025. A ação permanece plenamente exequível dentro do ciclo atual; o atraso decorre exclusivamente de circunstâncias excepcionais que limitaram a disponibilidade da equipe.
A CMEII já tem um conjunto de dados das EEI nas UCs e Fernando Lima informa que isso já está em andamento (data sets já elaborado).
Foi encaminhada mensagem a Fernando Lima, responsável pela ação 4.3, solicitando informações sobre o produto inicial necessário para subsidiar o início da ação 4.4, durante o período da Rodada Virtual. Em resposta, foi informado que o material poderá estar disponível até junho de 2026. Com esse prazo, será possível também abrir oportunidade para que colaboradores interessados se envolvam na ação.</t>
  </si>
  <si>
    <t>Aterar a Instituição - Fernando Lima (ICMBio/COESP)</t>
  </si>
  <si>
    <t xml:space="preserve">Articular junto aos órgãos competentes e outras instituições interessadas municipais e estaduais o uso do mapa gerado na ação 4.3. para fins de manejo dos animais domésticos.
</t>
  </si>
  <si>
    <t>Flavia Tirelli (UFRGS); Roberto Fusco-Costa (UFPR/IPeC); Fernando Tortato (Panthera); Michele Luiz (Instituto Felinos do Aguaí); Paulo Marinho (UFRN); Lilian Almeida (ICMBio/CENAP); Tadeu Oliveira (UEMA); Rogério Cunha de Paula (ICMBio/CENAP); Douglas Dias (UFS).</t>
  </si>
  <si>
    <t xml:space="preserve">A ação está com início previsto para dezembro deste ano (2025), no entanto necessita do resultado final da ação 4.3 que ainda não foi concluída.  </t>
  </si>
  <si>
    <t xml:space="preserve">Para o início da ação é necessário o resutado da ação 4.3 que não foi concluída.  </t>
  </si>
  <si>
    <t>Foi encaminhada mensagem a Fernando Lima, responsável pela ação 4.3, solicitando informações sobre o produto inicial necessário para subsidiar o início da ação 4.4, durante o período da Rodada Virtual. Em resposta, foi informado que o material poderá estar disponível até junho de 2026. Com esse prazo, será possível também abrir oportunidade para que colaboradores interessados se envolvam na ação.</t>
  </si>
  <si>
    <t>No periodo de verificação para monitoria foram gerados três produtos, sendo um artigo do colaborador Paulo Marinho, a dissertação de mestrado de Maria Eduarda Alberti e a tese da colaboradora Marina Favarini. Os outros trabalhos listdos nas outras monitorias continuam em andamento mas sem produtos finais.</t>
  </si>
  <si>
    <r>
      <rPr>
        <sz val="11"/>
        <color rgb="FF000000"/>
        <rFont val="Calibri"/>
      </rPr>
      <t>1) Santos, R., Marinho, P. H., &amp; Venticinque, E. M. (2025). Activity patterns of wild mammals and spatiotemporal interactions with domestic carnivores in a periurban protected area of the Caatinga dry forest, Northeastern Brazil. Studies on Neotropical Fauna and Environment, 1-17.
2) Densidade populacional e atividade de Leopardus guttulus (Hensel, 1872) em seu limite meridional de distribuição. Maria Eduarda Soares Alberti. Dissertação de Mestrado. 2025.
3) Margays at the edge: density and daily activity of a forest dependent felid in a grassland ecoregion. In: Ecologia e conservação do gato-maracajá (</t>
    </r>
    <r>
      <rPr>
        <i/>
        <sz val="11"/>
        <color rgb="FF000000"/>
        <rFont val="Calibri"/>
      </rPr>
      <t>Leopardus wiedii</t>
    </r>
    <r>
      <rPr>
        <sz val="11"/>
        <color rgb="FF000000"/>
        <rFont val="Calibri"/>
      </rPr>
      <t xml:space="preserve">) (Carnivora: Felidae). Capítulo da Tese de doutorado de Marina Favarini (2025).
</t>
    </r>
  </si>
  <si>
    <r>
      <rPr>
        <sz val="12"/>
        <color rgb="FF000000"/>
        <rFont val="Calibri"/>
        <scheme val="minor"/>
      </rPr>
      <t xml:space="preserve">Compilar informações provenientes da literatura científica, sobre as relações sanitárias </t>
    </r>
    <r>
      <rPr>
        <i/>
        <sz val="12"/>
        <color rgb="FF000000"/>
        <rFont val="Calibri"/>
        <scheme val="minor"/>
      </rPr>
      <t>in situ</t>
    </r>
    <r>
      <rPr>
        <sz val="12"/>
        <color rgb="FF000000"/>
        <rFont val="Calibri"/>
        <scheme val="minor"/>
      </rPr>
      <t xml:space="preserve"> e </t>
    </r>
    <r>
      <rPr>
        <i/>
        <sz val="12"/>
        <color rgb="FF000000"/>
        <rFont val="Calibri"/>
        <scheme val="minor"/>
      </rPr>
      <t>ex situ</t>
    </r>
    <r>
      <rPr>
        <sz val="12"/>
        <color rgb="FF000000"/>
        <rFont val="Calibri"/>
        <scheme val="minor"/>
      </rPr>
      <t xml:space="preserve"> entre as espécies-alvo do PAN e animais domésticos.</t>
    </r>
  </si>
  <si>
    <t>Dados da AZAB para localidades. 
A ação é sobre as espécies-alvo do PAN.</t>
  </si>
  <si>
    <t xml:space="preserve"> Base de dados construída com auxílio da voluntária do ICMBio/CENAP, Gabriela Ramos Brasil, conta, no momento, com 89 documentos científicos compilados (artigos, teses, dissertações). Gabriela irá realizar seu TCC com estes dados, iniciando a escrita em 2026. Além disso, em 2025, foram publicados 2 artigos científicos por colaboradores. 
</t>
  </si>
  <si>
    <t>Link para a Base de Dados: https://icmbioe5.sharepoint.com/:x:/r/sites/EquipeCenap/_layouts/15/guestaccess.aspx?e=fe17Dt&amp;share=EWFghHm9YG9EpSrO4nWysrwBXxpQUikx-OEqHTiYdHbizg
Artigos publicados:
1) Reck J, Gonchoroski GZ, de Mello LS, da Silveira VP, Lunge VR, Kasper CB, Jardim M, Trigo TC. Feline Leukemia Virus in Free-ranging Neotropical Wild Felids and in Domestic Cats Found Inside Protected Areas within Rio Grande do Sul, Brazil. The Journal of Wildlife Diseases. 2025 Jul 1;61(3):708-13.
2) Souza UA, Berger L, Fagundes-Moreira R, Baggio-Souza V, Reis A, Mallmann-Bohn R, Girotto-Soares A, Peters FB, Favarini MO, Albano AP, Terra SR. Natural infection and diversity of hemotropic mycoplasmas in free-ranging Geoffroy’s cat (Leopardus geoffroyi) and margay cat (Leopardus wiedii) populations in Southern Brazil. Veterinary Microbiology. 2025 Mar 1;302:110396.</t>
  </si>
  <si>
    <t>A base de dados (TCC) levantada pode subsidiar informacoes sobre doenças que precisam de maior intervenção e investigação para o próximo ciclo do PAN.</t>
  </si>
  <si>
    <t xml:space="preserve">Recomendar o uso do "Guia de Orientação e Manejo de Espécies Exóticas e Invasoras em UCs" do ICMBio em UCs estaduais e municipais nas áreas estratégicas do PAN.
</t>
  </si>
  <si>
    <t>Recomendar no uso do guia nos cursos de capacitação da ação 2.4. 
Guia apenas em versão digital e não foi encaminhado para os estados. Custo estimado para impressão e postagem.</t>
  </si>
  <si>
    <t>Concluída na monitoria 2.</t>
  </si>
  <si>
    <t xml:space="preserve">Ação ligada ao PAN Grandes Felinos. </t>
  </si>
  <si>
    <r>
      <t>Ação sem andamento.</t>
    </r>
    <r>
      <rPr>
        <sz val="11"/>
        <color rgb="FFFF0000"/>
        <rFont val="Calibri"/>
        <family val="2"/>
        <scheme val="minor"/>
      </rPr>
      <t xml:space="preserve"> </t>
    </r>
    <r>
      <rPr>
        <sz val="11"/>
        <rFont val="Calibri"/>
        <family val="2"/>
        <scheme val="minor"/>
      </rPr>
      <t>Segundo o articulador, alguns órgãos licenciadores do Nordeste têm passado a exigir monitoramentos específicos para pequenos felinos no momento da concessão de licenças ambientais, com destaque para o IDEMA/RN. No entanto, o que se observa na prática é que muitas empresas acabam tratando o tema de forma bastante superficial, limitando-se a incluir um tópico nos relatórios com menção às espécies eventualmente registradas. O principal problema observado seria que esses monitoramentos apresentam falhas recorrentes: são frequentemente conduzidos por profissionais com pouca experiência específica, em áreas de amostragem inadequadas e com esforço amostral claramente insuficiente. Não sendo raro encontrar campanhas semestrais com apenas três a cinco dias de campo, o que inviabiliza a obtenção de dados minimamente robustos para avaliar impactos reais sobre as populações dessas espécies. Considerando especialmente áreas com ocorrência de espécies ameaçadas, seria importante que os órgãos ambientais fossem mais criteriosos, exigindo que as empresas contratassem equipes devidamente capacitadas, com experiência comprovada, além da apresentação de planos de monitoramento específicos, bem estruturados e efetivamente capazes de gerar informações confiáveis para subsidiar a tomada de decisão no licenciamento ambiental.</t>
    </r>
  </si>
  <si>
    <t xml:space="preserve">Falta de tempo dos atores envolvidos. O grupo informou que há, sim, impactos negativos em relação à energia eólica e solar, especialmente na fase de implementação. Porém, ainda não há dados científicos suficientes para elencar a problemática relacionada aos pequenos felinos. Também não existe, até o momento, uma base de informações específica que subsidie a elaboração de diretrizes. Ressalta-se que, dentro do escopo da ação 6.10, o protocolo poderá contribuir para a definição de parâmetros mínimos nos levantamentos e monitoramentos de empreendimentos que incluam estudos sobre pequenos felinos. </t>
  </si>
  <si>
    <t>Lilian Bonjorne (ICMBio/CENAP); Paulo Marinho (UFRN).</t>
  </si>
  <si>
    <t>Lilian Bonjorne (CENAP), Paulo Marinho (UFRN), Carolina Esteves (Instituto Pró-Carnívoros/Programa Amigos da Onça) identificamos que as ações 5.1 e 6.10 são semelhantes e propõem unificar as ações. A nova redação sugerida para a ação é: "Elaborar e divulgar protocolo mínimo para monitoramento e mitigação de impactos sobre pequenos felinos como subsídio para órgãos licenciadores." Sugerem o desenvolvimento de apenas um workshop para atender as duas ações.  Foi discutido se não seria estratégico pensar nesse tipo de documento (protocolo a ser encaminhado a órgãos licenciadores) se fizéssemos a elaboração pensando em todas espécies dos PANs CENAP (pensando apenas em mamíferos de médio e grande porte) que tenham ações semelhantes. Deixamos essa questão para a equipe PANs CENAP avaliar.
Apenas para citar um exemplo, identificamos uma ação parecida no PAN Grandes Felinos:
1.7. Elaborar e apresentar termos de referência específicos para grandes felinos em estudos ambientais de empreendimentos. Paulo Marinho (UFRN) informou que iniciou em novembro um pós-doc na Universidade Federal Rural do Semi-árido (UFERSA), em Mossoró, RN, Programa de Pós-graduação em Desenvolvimento e Meio Ambiente (PRODEMA), que tem como Plano de Trabalho para Bolsa de Pós-Doutorado: “Transição energética e conservação da biodiversidade: Investigando as respostas de mamíferos de médio e grande porte a parques eólicos em florestais tropicais secas”. Um dos objetivos do pós-doc é elaborar o produto desta ação.</t>
  </si>
  <si>
    <r>
      <t xml:space="preserve">A articuladora informou que não houve avanço nesta ação desde o ciclo anterior e acredita que só conseguirá auxiliar a partir do segundo semestre de 2026, considerando alguns dados coletados pelo CENAP para regiões da Mata Atlântica de São Paulo e Minas Gerais, inicialmente. No entanto, Flávia Tirelli (UFGRS) informou que foi realizado monitoramento de passagens de fauna sob a BR-293, que corta a APA do Ibirapuitã, conduzido pelo projeto Felinos do Pampa em parceria com o ICMBio. Os resultados foram divulgados para órgãos públicos e também por meio de matérias em sites de reportagem, como o G1 (Globo). Além disso, Tatiane Trigo (SEMA-RS) informou que há um projeto de mestrado em desenvolvimento por Victoria Maia Santiago, na UFRGS, intitulado “Identificando áreas prioritárias para conservação e corredores de conectividade entre populações de </t>
    </r>
    <r>
      <rPr>
        <i/>
        <sz val="11"/>
        <color rgb="FF000000"/>
        <rFont val="Calibri"/>
        <family val="2"/>
        <scheme val="minor"/>
      </rPr>
      <t>Leopardus wiedii</t>
    </r>
    <r>
      <rPr>
        <sz val="11"/>
        <color rgb="FF000000"/>
        <rFont val="Calibri"/>
        <family val="2"/>
        <scheme val="minor"/>
      </rPr>
      <t xml:space="preserve"> (Carnivora, Felidae) no sul da Mata Atlântica e Savana Uruguaia”, com previsão de término no início de 2026. A articuladora também informou que Tadeu de Oliveira mencionou que o projeto Tiger Cat Conservation Initiative estabeleceu áreas focais para conservação com o objetivo de identificar populações-fonte para espécies do complexo tigrinus, estando todos os projetos ainda em fase inicial, mas buscando avaliar a conectividade entre unidades de conservação e áreas do entorno. Como áreas focais para</t>
    </r>
    <r>
      <rPr>
        <i/>
        <sz val="11"/>
        <color rgb="FF000000"/>
        <rFont val="Calibri"/>
        <family val="2"/>
        <scheme val="minor"/>
      </rPr>
      <t xml:space="preserve"> Leopardus tigrinus</t>
    </r>
    <r>
      <rPr>
        <sz val="11"/>
        <color rgb="FF000000"/>
        <rFont val="Calibri"/>
        <family val="2"/>
        <scheme val="minor"/>
      </rPr>
      <t xml:space="preserve"> foram citadas a região entre o Parque Nacional da Serra das Confusões e o Parque Nacional da Serra da Capivara, bem como o corredor da Amazônia maranhense (proposta de criação de Reserva da Biosfera), englobando o Parque Estadual do Mirador, reservas indígenas do Pará, o Parque Nacional do Gurupi e áreas que se estendem até a região da Caatinga. Para </t>
    </r>
    <r>
      <rPr>
        <i/>
        <sz val="11"/>
        <color rgb="FF000000"/>
        <rFont val="Calibri"/>
        <family val="2"/>
        <scheme val="minor"/>
      </rPr>
      <t>Leopardus guttulus</t>
    </r>
    <r>
      <rPr>
        <sz val="11"/>
        <color rgb="FF000000"/>
        <rFont val="Calibri"/>
        <family val="2"/>
        <scheme val="minor"/>
      </rPr>
      <t xml:space="preserve">, foram indicadas como áreas focais o Parque Nacional do Caparaó, com participação de pesquisadores da UFMG e do Instituto Nacional da Mata Atlântica, e os Parques Nacionais de Aparados da Serra e da Serra Geral e seu entorno, no âmbito do projeto “Ecologia comparada, avaliação da saúde clínica, variabilidade genética e epidemiologia de </t>
    </r>
    <r>
      <rPr>
        <i/>
        <sz val="11"/>
        <color rgb="FF000000"/>
        <rFont val="Calibri"/>
        <family val="2"/>
        <scheme val="minor"/>
      </rPr>
      <t>Puma concolor</t>
    </r>
    <r>
      <rPr>
        <sz val="11"/>
        <color rgb="FF000000"/>
        <rFont val="Calibri"/>
        <family val="2"/>
        <scheme val="minor"/>
      </rPr>
      <t xml:space="preserve"> (leão-baio), </t>
    </r>
    <r>
      <rPr>
        <i/>
        <sz val="11"/>
        <color rgb="FF000000"/>
        <rFont val="Calibri"/>
        <family val="2"/>
        <scheme val="minor"/>
      </rPr>
      <t>Chrysocyon brachyurus</t>
    </r>
    <r>
      <rPr>
        <sz val="11"/>
        <color rgb="FF000000"/>
        <rFont val="Calibri"/>
        <family val="2"/>
        <scheme val="minor"/>
      </rPr>
      <t xml:space="preserve"> (lobo-guará) e </t>
    </r>
    <r>
      <rPr>
        <i/>
        <sz val="11"/>
        <color rgb="FF000000"/>
        <rFont val="Calibri"/>
        <family val="2"/>
        <scheme val="minor"/>
      </rPr>
      <t>Leopardus pardalis</t>
    </r>
    <r>
      <rPr>
        <sz val="11"/>
        <color rgb="FF000000"/>
        <rFont val="Calibri"/>
        <family val="2"/>
        <scheme val="minor"/>
      </rPr>
      <t xml:space="preserve"> (jaguatirica) nos Parques Nacionais de Aparados da Serra e da Serra Geral e em sua zona de amortecimento”, coordenado por Fábio Mazim, que também irá considerar outras espécies de felinos que ocorrem na região, tanto nas unidades de conservação quanto nas áreas do entorno.</t>
    </r>
  </si>
  <si>
    <t>Reportagem G1-Globo -  https://g1.globo.com/rs/rio-grande-do-sul/noticia/2025/06/28/gatos-selvagens-veados-e-tamanduas-animais-usam-passarela-subterranea-para-atravessar-estrada-no-rs-veja-videos.ghtml; 
Projeto de mestrado de Victoria Santiago</t>
  </si>
  <si>
    <t xml:space="preserve">Ação sendo realizada no Rio Grande do Sul, Maranhão, Pará, Piauí, Espírito Santo, Minas Gerais. Falta de tempo para sistematizar as informações. </t>
  </si>
  <si>
    <t>Lilian Bonjorne (ICMBio/CENAP); Flávia Tirelli (UFRGS); Tatiane Trigo (SEMA-RS).</t>
  </si>
  <si>
    <t>Avaliar possibilidade de edital de voluntariado. Lilian de Almeida (ICMBio/CENAP) se manteve na articulação, mas não poderá trabalhar nessa ação. Durante a oficina, foi sugerida a alteração para Tatiane Trigo (SEMA-RS); no entanto, ela informou na Rodada Virtual que não tem condições de assumir a articulação. Com isso, manteve-se a articuladora e será necessário, na próxima monitoria, verificar uma possível substituição. Caso não haja articulador para a ação, ela poderá ser excluída.</t>
  </si>
  <si>
    <t>Incluir: Thiago Guerra (ICMBio/CENAP); Victoria Maia Santiago (UFRGS). Caroline Charão Sartor (Wildlife Conservation Research Unit).</t>
  </si>
  <si>
    <t>Ordenamento e gestão territorial </t>
  </si>
  <si>
    <r>
      <rPr>
        <sz val="11"/>
        <color rgb="FF000000"/>
        <rFont val="Calibri"/>
        <scheme val="minor"/>
      </rPr>
      <t xml:space="preserve">Flávia Tirelli (UFRGS) informou que um aluno de mestrado dela e da Tatiane Trigo (SEMA-RS), Alan da Costa, também bolsista do ICMBio, está iniciando um estudo com elaboração de corredores ecológicos para </t>
    </r>
    <r>
      <rPr>
        <i/>
        <sz val="11"/>
        <color rgb="FF000000"/>
        <rFont val="Calibri"/>
        <scheme val="minor"/>
      </rPr>
      <t>L. guttulus</t>
    </r>
    <r>
      <rPr>
        <sz val="11"/>
        <color rgb="FF000000"/>
        <rFont val="Calibri"/>
        <scheme val="minor"/>
      </rPr>
      <t xml:space="preserve"> em áreas urbanizadas, na região de Porto Alegre e metropolitana. Estudo realizado pela Paula Ribeiro Souza "Under pressure: suitable areas for neotropical cats within an under protected biodiversity hotspot" (https://doi.org/10.1016/j.rsase.2024.101155), modela adequabilidade, indicando onde a distribuição é mais favorável, lacunas e onde está protegida para </t>
    </r>
    <r>
      <rPr>
        <i/>
        <sz val="11"/>
        <color rgb="FF000000"/>
        <rFont val="Calibri"/>
        <scheme val="minor"/>
      </rPr>
      <t>Leopardus wiedii</t>
    </r>
    <r>
      <rPr>
        <sz val="11"/>
        <color rgb="FF000000"/>
        <rFont val="Calibri"/>
        <scheme val="minor"/>
      </rPr>
      <t xml:space="preserve">, </t>
    </r>
    <r>
      <rPr>
        <i/>
        <sz val="11"/>
        <color rgb="FF000000"/>
        <rFont val="Calibri"/>
        <scheme val="minor"/>
      </rPr>
      <t>Leopardus guttulus</t>
    </r>
    <r>
      <rPr>
        <sz val="11"/>
        <color rgb="FF000000"/>
        <rFont val="Calibri"/>
        <scheme val="minor"/>
      </rPr>
      <t xml:space="preserve"> e</t>
    </r>
    <r>
      <rPr>
        <i/>
        <sz val="11"/>
        <color rgb="FF000000"/>
        <rFont val="Calibri"/>
        <scheme val="minor"/>
      </rPr>
      <t xml:space="preserve"> Herpailurus yagouaroundi.
</t>
    </r>
    <r>
      <rPr>
        <sz val="11"/>
        <color rgb="FF000000"/>
        <rFont val="Calibri"/>
        <scheme val="minor"/>
      </rPr>
      <t xml:space="preserve"> 
</t>
    </r>
  </si>
  <si>
    <t>Artigo Ribeiro-Souza et al. 2024 (https://www.sciencedirect.com/science/article/abs/pii/S2352938524000193?via%3Dihub)</t>
  </si>
  <si>
    <t>Flávia Tirelli (UFRGS); Tatiane Trigo (SEMA/RS); Fernando Lima (ICMBio/COESP).</t>
  </si>
  <si>
    <t xml:space="preserve"> </t>
  </si>
  <si>
    <t>Katia Ferraz (USP/ESALQ); André Gonçalves (INPA); Paulo Marinho (UFRN); Hugo Fernandes (UECE); Alex Pereira (BioConsultoria Ambiental); Tadeu Oliveira (UEMA); Mozart Freitas (PCMC).</t>
  </si>
  <si>
    <t>Flávia Tirelli informou que Rogério Nunes realizou mapas, mas tem uma limitação de registros e compilou dados para a elaboração futura dos mapas de adequabilidade durante seu tempo como bolsita do ICMBio.  Neste foi criada uma base de dados sobre os pequenos felídeos brasileiros: Herpailurus yagouaroundi, Leopardus braccatus, Leopardus geoffroyi, Leopardus guttulus, Leopardus munoai, Leopardus tigrinus e Leopardus wiedii. Foram compilados registros provenientes do projeto de conservação Felinos do Pampa, do Global Biodiversity Information Facility (GBIF) e do Sistema de Avaliação do Risco de Extinção (SALVE). Dados do programa Monitora estão planejados para serem incorporados posteriormente a este conjunto.</t>
  </si>
  <si>
    <t>Relatório Rogério Nunes.</t>
  </si>
  <si>
    <t xml:space="preserve">Incluir: Rogério Nunes (SiBBr); Rogério Cunha de Paula (ICMBio/CENAP). </t>
  </si>
  <si>
    <t xml:space="preserve">Elaborar, atualizar e integrar dados de registros de ocorrência de pequenos felinos.
</t>
  </si>
  <si>
    <t xml:space="preserve">Divulgar um conjunto de dados confiável e integrado em relação a distribuição geográfica para a conservação das espécies.
</t>
  </si>
  <si>
    <t>Rubem Dornas (Modelo Ambiental); Bruno Saranholi (UFSCar); Tatiane Trigo (SEMA-RS); Rogério Cunha de Paula (ICMBio/CENAP)</t>
  </si>
  <si>
    <r>
      <t xml:space="preserve">No período da monitoria foi atualizado os dados novos no script já criado, os novos dados incorporados ao SALVE, artigos publicados e Global Biodiversity Information Facility - GBIF. Também houve a compilação de dados por meio do projeto do Rogério Nunes. </t>
    </r>
    <r>
      <rPr>
        <sz val="11"/>
        <color rgb="FFFF0000"/>
        <rFont val="Calibri"/>
        <family val="2"/>
        <scheme val="minor"/>
      </rPr>
      <t xml:space="preserve">
</t>
    </r>
    <r>
      <rPr>
        <sz val="11"/>
        <color theme="1"/>
        <rFont val="Calibri"/>
        <family val="2"/>
        <scheme val="minor"/>
      </rPr>
      <t xml:space="preserve">
</t>
    </r>
  </si>
  <si>
    <t>Relatório e Base de Dados do Rogério Nunes; Repositório de códigos fechado (https://github.com/pardalismitis/planoDeAcaoPequenosFelinos).</t>
  </si>
  <si>
    <t>Flávia Tirelli (UFRGS); Fernando Lima (ICMBio/COESP).</t>
  </si>
  <si>
    <t xml:space="preserve">Importante incluir os dados do Programa Monitora do ICMBio no banco de dados. </t>
  </si>
  <si>
    <t xml:space="preserve">Nacional. </t>
  </si>
  <si>
    <t>Flávia Tirelli (UFRGS); Fernando Tortato (Panthera); Giovanni Marques (UFC); Hugo Fernandes (UECE); Bibiana Terra Dasoler de Oliveira (ICMBio/CENAP); Lilian Almeida (ICMBio/CENAP); Paula Valdujo (WWF-Brasil); Tatiane Trigo (SEMA-RS).</t>
  </si>
  <si>
    <t xml:space="preserve">Rogério Nunes realizou uma análise da representatividade de ocorrência das espécies em UCs. Ainda não foram analisados dados relativos a TI. </t>
  </si>
  <si>
    <t xml:space="preserve">Relatório Rogério Nunes; Shapefile e conjunto de dados. </t>
  </si>
  <si>
    <t>Flávia Tirelli (UFRGS).</t>
  </si>
  <si>
    <t>Incluir: Rogério Nunes (SiBBr)</t>
  </si>
  <si>
    <t xml:space="preserve">Subsidiar medidas de mitigação dos impactos avaliados. 
</t>
  </si>
  <si>
    <t>Felipe Peters (Área de Vida Consultoria); Marina Favarini (UFRGS); Carla Mariane Costa Pozzi (IBAMA/DIQUA); Cristiane Oliveira da Silva Dias Saretto (IBAMA/DIQUA); Henrique Concone (IPC).</t>
  </si>
  <si>
    <t>Conforme informado por Felipe Peters (Instituto Pró-Carnívoros/Felinos do Pampa), em parceria com diversos pesquisadores após a realização de um estudo voltado à avaliação da presença de antibióticos e outros compostos em pequenos felinos, incluindo a análise de bactérias resistentes a antibióticos, foi ampliado o escopo amostral, incorporando também a avaliação de agrotóxico. O estudo gerou como produto um trabalho de conclusão de curso pela UFRGS de Amanda Ladeira Toigo e um artigo cientifico em fase de publicação.
Durante a oficina de monitoria foi sugerido o nome da Erica Gomes de Sá para ser a nova articuladora desta ação por estar fazendo doutorado com o tema, inclusive com um artigo recentemente publicado que incluiu também espécies de pequenos felinos. 
Além disso, foi mencionada a existência de um projeto em fase inicial, desenvolvido em parceria com Marcelo Magioli, com foco na coleta e envio de amostras de pelos para análises de isótopos estáveis. Essa iniciativa encontra-se em etapa de planejamento e ainda não foi executada, principalmente em razão da limitação de tempo da equipe para a implementação da ação.</t>
  </si>
  <si>
    <t>Toigo 2024. Resistência a antimicrobianos e tolerância a metais pesados em Enterococcus sp. isolados de Leopardus geoffroyi do sul do Brasil: sentinela de poluição ambiental. UFRGS.
Toigo, A. L.; Cassol, M. G.; Albano, A. P. N.; Favarini, M. O.; Peters, F. B.; Violet-Lozano, L. M.; Prichula, J.; Frazzon, A. P. G. Resistência a antimicrobianos e tolerância ao arsênio em Enterococcus spp. isolados de Leopardus geoffroyi de vida livre em Candiota, no bioma Pampa, Brasil: sentinelas da poluição ambiental. Ciência Animal Brasileira, Goiânia, no prelo, 2026.
Gomes-de-Sá, E.F.G., Ferreira, G.F.S, Albuquerque, A.C.F., Costa, V.A., Concone, H.V.B., Freitas, N.D.A., Beltrão, M.G., Rocha, P.A., Cordeiro-Estrela, P. (2025) Conservation Blind Spots: Scenarios for Assessing the Exposure Risk of Brazilian Mammals to Pesticides. Mammal Review, 55(4): e12386.</t>
  </si>
  <si>
    <t>Essa iniciativa encontra-se em etapa de planejamento e ainda não foi executada, principalmente em razão da limitação de tempo da equipe para a implementação da ação.</t>
  </si>
  <si>
    <t>Felipe Peters (Instituto Pró-Carnívoros/Felinos do Pampa); Marcelo Magioli (ICMBio/CENAP)</t>
  </si>
  <si>
    <t>O produto (documento técnico científico) seria elaborado pelo IBAMA.</t>
  </si>
  <si>
    <t>Érica Gomes de Sá  (USP)</t>
  </si>
  <si>
    <r>
      <rPr>
        <sz val="12"/>
        <color rgb="FF000000"/>
        <rFont val="Calibri"/>
        <scheme val="minor"/>
      </rPr>
      <t>Elucidar questões filogenéticas, taxonômicas e de distribuição geográfica do complexo</t>
    </r>
    <r>
      <rPr>
        <i/>
        <sz val="12"/>
        <color rgb="FF000000"/>
        <rFont val="Calibri"/>
        <scheme val="minor"/>
      </rPr>
      <t xml:space="preserve"> tigrinus.</t>
    </r>
  </si>
  <si>
    <t>Tatiane Trigo (SEMA-RS); Eduardo Eizirik (PUCRS).</t>
  </si>
  <si>
    <t>Tadeu Oliveira (UEMA) informou que estudos estão em andamento nas áreas de atuação do grupo de pesquisa Tiger Cat/Tropical Cats Conservation Initiative e que artigos científicos estão em fase de elaboração, com possíveis identificações de unidades taxonômicas distintas. Tatiane Trigo (SEMA-RS) informou que 3 artigos científicos foram publicados nos anos de 2021 a 2024: (1) Lescroart, J., Bonilla-Sánchez, A., Napolitano, C., Buitrago-Torres, D. L., Ramírez-Chaves, H. E., Pulido-Santacruz, P., .. &amp; Eizirik, E. (2023). Extensive phylogenomic discordance and the complex evolutionary history of the neotropical cat genus Leopardus. Molecular Biology and Evolution, 40(12), msad255. (2) Trindade, F. J., Rodrigues, M. R., Figueiró, H. V., Li, G., Murphy, W. J., &amp; Eizirik, E. (2021). Genome-wide SNPs clarify a complex radiation and support recognition of an additional cat species. Molecular Biology and Evolution, 38(11), 4987-4991. (3) Bonilla-Sánchez A, Sartor CC, Fox-Rosales LA, Feijó A, Ramírez-Fernández JD, Brenes-Mora E, Mooring MS, Blankenship SR, Sánchez-Lalinde C, Nascimento FO, Zug R. Ecological niche modeling of the Leopardus tigrinus complex sheds light on its elusive evolutionary history. Journal of Mammalogy. 2024 Oct;105(5):953-64. referentes aos temas que contemplam essa ação. Além disso, um quarto artigo encontra-se em revisão e sugere uma quarta espécie dentro do complexo tigrinus, mas esta não se estende ao Brasil.</t>
  </si>
  <si>
    <t>1 - Lescroart, J., Bonilla-Sánchez, A., Napolitano, C., Buitrago-Torres, D. L., Ramírez-Chaves, H. E., Pulido-Santacruz, P., ... &amp; Eizirik, E. (2023). Extensive phylogenomic discordance and the complex evolutionary history of the neotropical cat genus Leopardus. Molecular Biology and Evolution, 40(12), msad255.
2 - Trindade, F. J., Rodrigues, M. R., Figueiró, H. V., Li, G., Murphy, W. J., &amp; Eizirik, E. (2021). Genome-wide SNPs clarify a complex radiation and support recognition of an additional cat species. Molecular Biology and Evolution, 38(11), 4987–4991.
3 - Bonilla-Sánchez, A., Sartor, C. C., Fox-Rosales, L. A., Feijó, A., Ramírez-Fernández, J. D., Brenes-Mora, E., Mooring, M. S., Blankenship, S. R., Sánchez-Lalinde, C., Nascimento, F. O., &amp; Zug, R. (2024). Ecological niche modeling of the Leopardus tigrinus complex sheds light on its elusive evolutionary history. Journal of Mammalogy, 105(5), 953–964.</t>
  </si>
  <si>
    <t>Tadeu Oliveira(UEMA); Tatiane Trigo (SEMA-RS).</t>
  </si>
  <si>
    <t>Incluir: Henrique Vieira Figueiró (ITV); Lilian Bonjorne de Almeida (CENAP/ICMBio); Valdir Nogueira Neto (CENAP/ICMBio); Luanne Helena Augusto Lima (CNPq); Eduardo Eizirik (PUCRS); Caroline Charão Sartor (Universidade de Oxford); Sibelle Torres Vilaça (ITV); Cintia Povill (ITV); Tadeu Gomes de Oliveira (Universidade Estadual do Maranhão)</t>
  </si>
  <si>
    <r>
      <rPr>
        <sz val="12"/>
        <color rgb="FF000000"/>
        <rFont val="Calibri"/>
        <scheme val="minor"/>
      </rPr>
      <t xml:space="preserve">Elucidar questões filogenéticas de </t>
    </r>
    <r>
      <rPr>
        <i/>
        <sz val="12"/>
        <color rgb="FF000000"/>
        <rFont val="Calibri"/>
        <scheme val="minor"/>
      </rPr>
      <t>L. colocola</t>
    </r>
    <r>
      <rPr>
        <sz val="12"/>
        <color rgb="FF000000"/>
        <rFont val="Calibri"/>
        <scheme val="minor"/>
      </rPr>
      <t>.</t>
    </r>
  </si>
  <si>
    <t>Eduardo Eizirik (PUCRS); Fabio Nascimento (USP/MUSP); Henrique Concone (IPC).</t>
  </si>
  <si>
    <r>
      <rPr>
        <sz val="11"/>
        <color rgb="FF000000"/>
        <rFont val="Calibri"/>
        <family val="2"/>
      </rPr>
      <t xml:space="preserve">A Equipe da Avaliação informou que atualmente </t>
    </r>
    <r>
      <rPr>
        <i/>
        <sz val="11"/>
        <color rgb="FF000000"/>
        <rFont val="Calibri"/>
        <family val="2"/>
      </rPr>
      <t>L. munoai</t>
    </r>
    <r>
      <rPr>
        <sz val="11"/>
        <color rgb="FF000000"/>
        <rFont val="Calibri"/>
        <family val="2"/>
      </rPr>
      <t xml:space="preserve"> é CR  e</t>
    </r>
    <r>
      <rPr>
        <i/>
        <sz val="11"/>
        <color rgb="FF000000"/>
        <rFont val="Calibri"/>
        <family val="2"/>
      </rPr>
      <t xml:space="preserve"> L. braccatu</t>
    </r>
    <r>
      <rPr>
        <sz val="11"/>
        <color rgb="FF000000"/>
        <rFont val="Calibri"/>
        <family val="2"/>
      </rPr>
      <t xml:space="preserve">s é EN de acordo com a última avaliação, em 2020. Eles foram categorizados (validados) em 2022, e as fichas foram publicadas no Salve Público em 03/08/2025. A justificativa para essa mudança foi análises morfológicas, genéticas e modelagem de nicho (Nascimento et al., 2021), que sustenta a divisão do táxon em 5 espécies distintas, o </t>
    </r>
    <r>
      <rPr>
        <i/>
        <sz val="11"/>
        <color rgb="FF000000"/>
        <rFont val="Calibri"/>
        <family val="2"/>
      </rPr>
      <t>L. colocola</t>
    </r>
    <r>
      <rPr>
        <sz val="11"/>
        <color rgb="FF000000"/>
        <rFont val="Calibri"/>
        <family val="2"/>
      </rPr>
      <t xml:space="preserve"> se encontrando no Chile central, e o</t>
    </r>
    <r>
      <rPr>
        <i/>
        <sz val="11"/>
        <color rgb="FF000000"/>
        <rFont val="Calibri"/>
        <family val="2"/>
      </rPr>
      <t xml:space="preserve"> L. munoai</t>
    </r>
    <r>
      <rPr>
        <sz val="11"/>
        <color rgb="FF000000"/>
        <rFont val="Calibri"/>
        <family val="2"/>
      </rPr>
      <t xml:space="preserve"> na porção sul do RS, Uruguai e nordeste da Argentina, e L. braccatus  ocorrendo no Cerrado e Pantanal, chegando as terras baixas da Bolívia, Paraguai e norte da Argentina.</t>
    </r>
  </si>
  <si>
    <t>Fichas SALVE - L. munoai e L. braccatus as fichas podem também ser acessadas pelo site https://salve.icmbio.gov.br/#/.</t>
  </si>
  <si>
    <t>Tatiane Trigo (SEMA/RS)</t>
  </si>
  <si>
    <r>
      <t xml:space="preserve">Análises genômicas estão sendo realizadas pelo aluno Jonas Lescroart em sua tese de doutorado sob orientação do professor Eduardo Eizirik da PUCRS e com previsão de término no final de 2026. Ressalta-se que ainda há questões a serem entendidas do complexo </t>
    </r>
    <r>
      <rPr>
        <i/>
        <sz val="11"/>
        <color theme="1"/>
        <rFont val="Calibri"/>
        <family val="2"/>
        <scheme val="minor"/>
      </rPr>
      <t xml:space="preserve">colocola </t>
    </r>
    <r>
      <rPr>
        <sz val="11"/>
        <color theme="1"/>
        <rFont val="Calibri"/>
        <family val="2"/>
        <scheme val="minor"/>
      </rPr>
      <t>e estudos nesse sentido estão sendo realizados.</t>
    </r>
    <r>
      <rPr>
        <i/>
        <sz val="11"/>
        <color theme="1"/>
        <rFont val="Calibri"/>
        <family val="2"/>
        <scheme val="minor"/>
      </rPr>
      <t xml:space="preserve"> </t>
    </r>
  </si>
  <si>
    <t>Marina Favarini (UFRGS); Alan da Costa Silva (ICMBio/CENAP); Micheli Luiz (Intituto Felinos do Aguaí).</t>
  </si>
  <si>
    <r>
      <rPr>
        <sz val="11"/>
        <color rgb="FF000000"/>
        <rFont val="Calibri"/>
        <family val="2"/>
        <scheme val="minor"/>
      </rPr>
      <t>Flavia Tirelli (UFGRS) informou que foram elaborados dois materiais educativos: o Guia de Felinos do Rio Grande do Sul e uma História infantil sobre as espécies de felinos do Sul do Brasil, além de materiais educativos usados nas ações do GCWG.</t>
    </r>
    <r>
      <rPr>
        <b/>
        <sz val="11"/>
        <color rgb="FFFF0000"/>
        <rFont val="Calibri"/>
        <family val="2"/>
        <scheme val="minor"/>
      </rPr>
      <t xml:space="preserve"> 
</t>
    </r>
    <r>
      <rPr>
        <sz val="11"/>
        <color rgb="FF000000"/>
        <rFont val="Calibri"/>
        <family val="2"/>
        <scheme val="minor"/>
      </rPr>
      <t>Tadeu Oliveira (UEMA) informou que o grupo de pesquisa TCCI elabora materiais educativos para serem usados nas atividades de educação ambiental realizadas nas áreas onde atuam, principalmente para o Maranhão.</t>
    </r>
  </si>
  <si>
    <t>Mini Guia de Felinos do Rio Grande do Sul; História em quadrinhos: Turma da Pampinha para crianças sobre as espécies de felinos do Sul do Brasil; TCCI anual report 2024; GCWG 2024 anual report</t>
  </si>
  <si>
    <t>Flávia Tirelli (UFRGS); Marina Favarini (UFRGS); Alan da Costa Silva (ICMBio/CENAP); Tadeu Oliveira (UEMA).</t>
  </si>
  <si>
    <r>
      <t xml:space="preserve">Há um vídeo que foi realizado um vídeo para espécie </t>
    </r>
    <r>
      <rPr>
        <i/>
        <sz val="11"/>
        <color theme="1"/>
        <rFont val="Calibri"/>
        <family val="2"/>
        <scheme val="minor"/>
      </rPr>
      <t>L. munoai</t>
    </r>
    <r>
      <rPr>
        <sz val="11"/>
        <color theme="1"/>
        <rFont val="Calibri"/>
        <family val="2"/>
        <scheme val="minor"/>
      </rPr>
      <t xml:space="preserve"> (https://www.instagram.com/reel/DSWFs_rDT3q/?utm_source=ig_web_copy_link&amp;igsh=MzRlODBiNWFlZA==). Há um planejamento para a produção as série de vídeos, com expectativa de conclusão até dez/2026. </t>
    </r>
  </si>
  <si>
    <r>
      <rPr>
        <sz val="11"/>
        <color rgb="FF000000"/>
        <rFont val="Calibri"/>
        <scheme val="minor"/>
      </rPr>
      <t xml:space="preserve">Vídeo para espécie </t>
    </r>
    <r>
      <rPr>
        <i/>
        <sz val="11"/>
        <color rgb="FF000000"/>
        <rFont val="Calibri"/>
        <scheme val="minor"/>
      </rPr>
      <t>L. munoai</t>
    </r>
    <r>
      <rPr>
        <sz val="11"/>
        <color rgb="FF000000"/>
        <rFont val="Calibri"/>
        <scheme val="minor"/>
      </rPr>
      <t xml:space="preserve"> (https://www.instagram.com/reel/DSWFs_rDT3q/?utm_source=ig_web_copy_link&amp;igsh=MzRlODBiNWFlZA==)</t>
    </r>
  </si>
  <si>
    <t xml:space="preserve">Hugo Fernandes (UECE) e Flávia Tirelli (UFGRS). </t>
  </si>
  <si>
    <t>Dois influenciadores digitais de amplo alcance (Yago Stefano e Bianca Wietzel) já confirmaram apoio.</t>
  </si>
  <si>
    <t xml:space="preserve">Identificar o conhecimento consolidado e as lacunas para direcionar/priorizar ações de pesquisa e identificar o status de conservação. 
</t>
  </si>
  <si>
    <t>Flávia Tirelli (UFRGS); Geovanni Marques (UECE).</t>
  </si>
  <si>
    <t>Temático = dieta,  parâmetros demográficos; densidade, genética populacional; longevidade reprodução etc. Memória de Calculo: R$ 18.000,00 (publicação para cada especie: 3.000 x 6)+ R$ 36.000,00 (bolsa mestrado).</t>
  </si>
  <si>
    <t xml:space="preserve">Geovanni Marques (UFC) defendeu sua dissertação de Mestrado sobre o tema, orientado por Hugo Fernandes (UECE) e Flávia Tirelli (UFRGS). A dissertação teve como foco a adequabilidade, modelagem de distribuição e presença em UC. </t>
  </si>
  <si>
    <t>MARQUES, GS. Subsídios à conservação de pequenos felinos brasileiros. Dissertação de Mestrado - Programa de Pós-graduação em Sistemática, Uso e Biodiversidade. Universidade Federal do Ceará (https://www.repositorio.ufc.br/handle/riufc/82652)</t>
  </si>
  <si>
    <t>Flávia Tirelli (UFRGS); Selma Ribeiro (ICMBio/CENAP).</t>
  </si>
  <si>
    <r>
      <t>O capítudo de livro MAZIM, Fábio Dias et al. The Critically Endangered Pampa Cat (</t>
    </r>
    <r>
      <rPr>
        <i/>
        <sz val="11"/>
        <color theme="1"/>
        <rFont val="Calibri"/>
        <family val="2"/>
        <scheme val="minor"/>
      </rPr>
      <t>Leopardus munoai</t>
    </r>
    <r>
      <rPr>
        <sz val="11"/>
        <color theme="1"/>
        <rFont val="Calibri"/>
        <family val="2"/>
        <scheme val="minor"/>
      </rPr>
      <t>) on the Brink of Extinction in Brazil: The Little We Know and an Action Plan to Try to Save It. 2023. não reflete dados científicos.
É necessário também entrar em contato com pessoas que estão em campo coletando dados (capturando) de história natural (n. de filhotes, por exemplo) e ameaças (retaliação, atropelamentos etc).</t>
    </r>
  </si>
  <si>
    <t xml:space="preserve">Elaborar e divulgar protocolo mínimo para monitoramento de pequenos felinos como subsídio para órgãos licenciadores.
</t>
  </si>
  <si>
    <t xml:space="preserve">Protocolo Mínimo: Orientações de Indicadores Necessários. Calculo estimado: realização de um workshop para elaborar protocolo.
</t>
  </si>
  <si>
    <t>Lilian Bonjorne (ICMBio/CENAP)</t>
  </si>
  <si>
    <r>
      <rPr>
        <sz val="12"/>
        <color rgb="FF000000"/>
        <rFont val="Calibri"/>
      </rPr>
      <t>Promover o fortalecimento da divulgação em plataformas</t>
    </r>
    <r>
      <rPr>
        <i/>
        <sz val="12"/>
        <color rgb="FF000000"/>
        <rFont val="Calibri"/>
      </rPr>
      <t xml:space="preserve"> online</t>
    </r>
    <r>
      <rPr>
        <sz val="12"/>
        <color rgb="FF000000"/>
        <rFont val="Calibri"/>
      </rPr>
      <t xml:space="preserve"> sobre as espécies e ações do PAN.</t>
    </r>
  </si>
  <si>
    <t>Produtos audiovisuais publicados em redes sociais.</t>
  </si>
  <si>
    <t>Maior conhecimento e sensibilização social sobre as espécies do PAN.</t>
  </si>
  <si>
    <t>Marina Favarini (UFRGS); Flávia Tirelli (UFRGS); Hugo Fernandes (UECE); Gabriela Schmaedecke (ICMBio/CENAP).</t>
  </si>
  <si>
    <t xml:space="preserve">Foram realizadas 3 reportagens divulgando informaçoes sobre as espécies de pequenos felinos no período de 2022 a 2025 e em agosto de 2025 foi realizado uma entrevista na rádio Alegrete sobre os pequenos felinos silvestres com a equipe do projeto Felinos do Pampa, GCWG e Instituto Pró-Carnívoro. Além disso, o instagram do GCWG e Felinos do Pampa divulgam postagens sobre as espécies de pequenos felinos, ameaças e ações de conservação desenvolvidas pelo grupo. 
Tadeu Oliveira informou que no instragram do TCCI (@tigercatconservation) são feitas postagens sobre as espécies de pequenos felinos, ameaças e ações de conservação desenvolvidas pelo grupo. </t>
  </si>
  <si>
    <r>
      <rPr>
        <sz val="11"/>
        <color rgb="FF000000"/>
        <rFont val="Calibri"/>
        <scheme val="minor"/>
      </rPr>
      <t xml:space="preserve">Reportagens no G1-Globo:1) informações sobre registros de </t>
    </r>
    <r>
      <rPr>
        <i/>
        <sz val="11"/>
        <color rgb="FF000000"/>
        <rFont val="Calibri"/>
        <scheme val="minor"/>
      </rPr>
      <t>L. munoai</t>
    </r>
    <r>
      <rPr>
        <sz val="11"/>
        <color rgb="FF000000"/>
        <rFont val="Calibri"/>
        <scheme val="minor"/>
      </rPr>
      <t xml:space="preserve"> no Sul do estado do Rio Grande do Sul  - https://g1.globo.com/sp/campinas-regiao/terra-da-gente/noticia/2022/06/07/felino-exclusivo-do-pampa-ameacado-de-extincao-e-filmado-no-rio-grande-do-sul.ghtml; 2) Repostagem sobre gato-melânico híbrido de </t>
    </r>
    <r>
      <rPr>
        <i/>
        <sz val="11"/>
        <color rgb="FF000000"/>
        <rFont val="Calibri"/>
        <scheme val="minor"/>
      </rPr>
      <t xml:space="preserve">L. guttulus e L. geoffroyi </t>
    </r>
    <r>
      <rPr>
        <sz val="11"/>
        <color rgb="FF000000"/>
        <rFont val="Calibri"/>
        <scheme val="minor"/>
      </rPr>
      <t>- https://g1.globo.com/sp/campinas-regiao/terra-da-gente/noticia/2024/06/28/gato-melanico-e-registrado-entre-area-de-pampa-e-mata-atlantica-no-rs.ghtml; 3) reportagem do Terra da Gente com o projeto Felinos do Pampa sobre os pequenos felinos do Sul do Brasil e a hibridização entre felinos silvestres - https://g1.globo.com/sp/campinas-regiao/terra-da-gente/noticia/2025/10/16/mistura-de-especies-selvagens-pode-se-tornar-uma-ameaca-aos-pequenos-felinos-do-pampa.ghtml;</t>
    </r>
    <r>
      <rPr>
        <sz val="11"/>
        <color rgb="FFFF0000"/>
        <rFont val="Calibri"/>
        <scheme val="minor"/>
      </rPr>
      <t xml:space="preserve"> </t>
    </r>
    <r>
      <rPr>
        <sz val="11"/>
        <color rgb="FF000000"/>
        <rFont val="Calibri"/>
        <scheme val="minor"/>
      </rPr>
      <t xml:space="preserve">Entrevista na rádio Alegrete sobre os pequenos felinos silvestres - https://tchealegrete.com.br/noticia/6277/biologos-alertam-risco-de-extincao-gato-palheiro; 
Postagem no instagram do Tiger Cat Conservation Initiative (@tigercatconservation) sobre </t>
    </r>
    <r>
      <rPr>
        <i/>
        <sz val="11"/>
        <color rgb="FF000000"/>
        <rFont val="Calibri"/>
        <scheme val="minor"/>
      </rPr>
      <t>Leopardus tigrinus - https://www.instagram.com/p/DJjp2fcNvoN/</t>
    </r>
    <r>
      <rPr>
        <sz val="11"/>
        <color rgb="FF000000"/>
        <rFont val="Calibri"/>
        <scheme val="minor"/>
      </rPr>
      <t xml:space="preserve">; Postagem no instagram do Tiger Cat Conservation Initiative (@tigercatconservation) sobre ameaça dos cães domésticos aos pequenos felinos - https://www.instagram.com/p/DQsNKUoj2X1/?img_index=1
</t>
    </r>
  </si>
  <si>
    <t>Flávia Tirellin (UFRGS); Tadeu Oliveira (UEMA);  Fernando Lima (ICMBio/COESP).</t>
  </si>
  <si>
    <t>Excluir: Gabriela Schmaedecke (ICMBio/CENAP).</t>
  </si>
  <si>
    <t>4.8</t>
  </si>
  <si>
    <t xml:space="preserve">Realizar campanhas periódicas de vacinação, vermifugação e controle de ectoparasitas (pulgas e sarna) em populações de cães e gatos domésticos que vivem em áreas de coocorrência com pequenos felinos silvestres
</t>
  </si>
  <si>
    <t>Relatório sobre as campanhas (áreas de realização das campanhas, nº de campanhas, nº de animais, etc).</t>
  </si>
  <si>
    <t>Redução do risco de transmissão de patógenos e parasitas entre animais domésticos e a fauna nativa.</t>
  </si>
  <si>
    <t>Marina Favarini (IPC); Micheli (Felinos do Aguaí) Tadeu; Tatiane Trigo (SEMA-RS).</t>
  </si>
  <si>
    <t>Contabilizar o número de imunizações dos animais, de modo a contribuir para a mensuração do indicador 4.1. Memória de cáculo por campanha: teste FIV/FELV (n=50, R$112 cada); V4(n=15, R$42 cada); V5 (n=35 , R$65); V8 (n=150; R$40 cada); raiva (n=200; R$20.00); deslocamento, alimentação e/ou hospedagem (média de R$200 por pessoa), 10 pessoas. TOTAL 13.855 por campanha. 12 campanhas = R$166.260,00</t>
  </si>
  <si>
    <t>5.6</t>
  </si>
  <si>
    <t>Divulgar e articular o uso das ferramentas e produtos técnicos gerados pelo PAN junto a tomadores de decisão e instituições estratégicas.</t>
  </si>
  <si>
    <t>Relatórios de divulgação;
Lista de reuniões realizadas;
Materiais de apoio (documentos técnicos adaptados ou sínteses técnicas).</t>
  </si>
  <si>
    <t>Ferramentas e produtos técnicos do PAN divulgados e utilizados por tomadores de decisão, subsidiando ações voltadas à manutenção e ampliação da conectividade da paisagem.</t>
  </si>
  <si>
    <t>Inclui a divulgação e articulação do uso de ferramentas como mapas de adequabilidade e conectividade da paisagem, bem como a elaboração de versões mais acessíveis ou sínteses de documentos técnicos para apoiar sua aplicação por gestores e tomadores de decisão.</t>
  </si>
  <si>
    <t>6.12</t>
  </si>
  <si>
    <t>Ampliar o conhecimento da diversidade e estrutura genética das populações de pequenos felinos em sua área de distribuição.</t>
  </si>
  <si>
    <t>Artigos dos projetos publicados e/ou Relatórios de Andamento e Conclusão dos projetos pelo ITV.</t>
  </si>
  <si>
    <t>Informações sobre diversidade e estrutura genética das populações de pequenos felinos disponíveis para subsidiar ações de conservação.</t>
  </si>
  <si>
    <t>Valdir Nogueira Neto (ICMBio/CENAP); Ana Paula Albano (UFPel); Bruno Saranholi (ITV/ICMBio); Caroline Charão Sartor (University of Oxford/WildCRU); Cintia Povill (ITV/ICMBio); Eduardo Eizirik (PUC/RS); Felipe Arian de Andrade Araújo (ITV/ICMBio); Felipe Peters (Instituto Pró-Carnívoros); Flávia Pereira Tirelli (UFRGS); Henrique Vieira Figueiró (ITV); Luanne Helena Augusto Lima (CNPq); Marina Favarini (Instituto Pró-Carnívoros); Sibelle Vilaça (ITV); Tadeu Gomes de Oliveira (UEMA).</t>
  </si>
  <si>
    <t>Há três projetos aprovados no âmbito do GBB contemplando quatro espécies do PAN (L. tigrinus, L. braccatus, L. munoai e H. yagouaroundi), com pesquisas genômicas em andamento ao longo de suas áreas de distribuição. A previsão é que os projetos sigam até o final do PAN (2027).</t>
  </si>
  <si>
    <t>6.13</t>
  </si>
  <si>
    <r>
      <rPr>
        <sz val="11"/>
        <color rgb="FF000000"/>
        <rFont val="Calibri"/>
        <scheme val="minor"/>
      </rPr>
      <t>Avaliar os efeitos do desastre natural decorrente das mudanças climáticas nas espécies de pequenos felinos (</t>
    </r>
    <r>
      <rPr>
        <i/>
        <sz val="11"/>
        <color rgb="FF000000"/>
        <rFont val="Calibri"/>
        <scheme val="minor"/>
      </rPr>
      <t>Leopardus wiedii. L. guttulus, L. geoffroyi, L. munoai, Herpailurus yagouaroundi</t>
    </r>
    <r>
      <rPr>
        <sz val="11"/>
        <color rgb="FF000000"/>
        <rFont val="Calibri"/>
        <scheme val="minor"/>
      </rPr>
      <t xml:space="preserve"> no Estado do Rio Grande do Sul. </t>
    </r>
  </si>
  <si>
    <t xml:space="preserve">Relatório técnico; documento técnico. </t>
  </si>
  <si>
    <t>Geração do conhecimento acerca dos impactos das enchentes sobre a ocorrência e persistência dos pequenos felinos do Rio Grande do Sul</t>
  </si>
  <si>
    <t>Aline Poscai (ICMBio/CENAP)</t>
  </si>
  <si>
    <t>Flávia Tirelli (UFRGS); Felipe Peters (Instituto Pró-Carnívoros/Felinos do Pampa); Marina Favarini (Instituto Pró-Carnívoros/Felinos do Pampa); Jaime Diehl (Projeto Gatos do Mato); Cristiane Diehl (Projeto Gatos do Mato); Mariana Guimarães (UFRGS); Rogério Nunes (ICMBio/CENAP); Alan Costa (ICMBio/CENAP).</t>
  </si>
  <si>
    <t>Rio Grande do Sul.</t>
  </si>
  <si>
    <t>Ação vinculada ao projeto de Avaliação dos efeitos do desastre natural decorrente das mudanças climáticas na biodiversidade do Estado do Rio Grande do Sul. A iniciativa é conduzida por uma equipe multidisciplinar do ICMBio, com participação do CENAP e de instituições parceiras nacionais e internacionais, e abrange áreas prioritárias em municípios e Unidades de Conservação do estado.</t>
  </si>
  <si>
    <t>SITUAÇÃO ATUAL DAS AÇÕES - 3ª MONITORIA (2026)</t>
  </si>
  <si>
    <t>01/10/2016 - 04/10/2016 (virtual)</t>
  </si>
  <si>
    <t>Texto objetivo 1</t>
  </si>
  <si>
    <t>1.7</t>
  </si>
  <si>
    <t>1.8</t>
  </si>
  <si>
    <t>1.9</t>
  </si>
  <si>
    <t>1.10</t>
  </si>
  <si>
    <t>1.11</t>
  </si>
  <si>
    <t>1.12</t>
  </si>
  <si>
    <t>1.13</t>
  </si>
  <si>
    <t>1.14</t>
  </si>
  <si>
    <t>1.15</t>
  </si>
  <si>
    <t>Texto objetivo 2</t>
  </si>
  <si>
    <t>2.7</t>
  </si>
  <si>
    <t>2.8</t>
  </si>
  <si>
    <t>2.9</t>
  </si>
  <si>
    <t>2.10</t>
  </si>
  <si>
    <t>2.11</t>
  </si>
  <si>
    <t>2.12</t>
  </si>
  <si>
    <t>2.13</t>
  </si>
  <si>
    <t>2.14</t>
  </si>
  <si>
    <t>2.15</t>
  </si>
  <si>
    <t>Texto objetivo 3</t>
  </si>
  <si>
    <t>ação 3</t>
  </si>
  <si>
    <t>3.5</t>
  </si>
  <si>
    <t>3.6</t>
  </si>
  <si>
    <t>3.7</t>
  </si>
  <si>
    <t>3.8</t>
  </si>
  <si>
    <t>3.9</t>
  </si>
  <si>
    <t>3.10</t>
  </si>
  <si>
    <t>3.11</t>
  </si>
  <si>
    <t>3.12</t>
  </si>
  <si>
    <t>3.13</t>
  </si>
  <si>
    <t>3.14</t>
  </si>
  <si>
    <t>3.15</t>
  </si>
  <si>
    <t>Texto objetivo 4</t>
  </si>
  <si>
    <t>ação 4</t>
  </si>
  <si>
    <t>4.9</t>
  </si>
  <si>
    <t>4.10</t>
  </si>
  <si>
    <t>4.11</t>
  </si>
  <si>
    <t>4.12</t>
  </si>
  <si>
    <t>4.13</t>
  </si>
  <si>
    <t>4.14</t>
  </si>
  <si>
    <t>4.15</t>
  </si>
  <si>
    <t>Texto objetivo 5</t>
  </si>
  <si>
    <t>ação 5</t>
  </si>
  <si>
    <t>5.7</t>
  </si>
  <si>
    <t>5.8</t>
  </si>
  <si>
    <t>5.9</t>
  </si>
  <si>
    <t>5.10</t>
  </si>
  <si>
    <t>5.11</t>
  </si>
  <si>
    <t>5.12</t>
  </si>
  <si>
    <t>5.13</t>
  </si>
  <si>
    <t>5.14</t>
  </si>
  <si>
    <t>5.15</t>
  </si>
  <si>
    <t>Texto objetivo 6</t>
  </si>
  <si>
    <t>ação 6</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</si>
  <si>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</si>
  <si>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</si>
  <si>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</si>
  <si>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</si>
  <si>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</si>
  <si>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</si>
  <si>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</si>
  <si>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</si>
  <si>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</si>
  <si>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</si>
  <si>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</si>
  <si>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</si>
  <si>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</si>
  <si>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</si>
  <si>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</si>
  <si>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</si>
  <si>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</si>
  <si>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</si>
  <si>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</si>
  <si>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</si>
  <si>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</si>
  <si>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</si>
  <si>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</si>
  <si>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</si>
  <si>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</si>
  <si>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</si>
  <si>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</si>
  <si>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</si>
  <si>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</si>
  <si>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</si>
  <si>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</si>
  <si>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</si>
  <si>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</si>
  <si>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</si>
  <si>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</si>
  <si>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</si>
  <si>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</si>
  <si>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</si>
  <si>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</si>
  <si>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</si>
  <si>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</si>
  <si>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</si>
  <si>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</si>
  <si>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</si>
  <si>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</si>
  <si>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</si>
  <si>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</si>
  <si>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</si>
  <si>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</si>
  <si>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</si>
  <si>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</si>
  <si>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</si>
  <si>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</si>
  <si>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</si>
  <si>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</si>
  <si>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</si>
  <si>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</si>
  <si>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</si>
  <si>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</si>
  <si>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</si>
  <si>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</si>
  <si>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</si>
  <si>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</si>
  <si>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</si>
  <si>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</si>
  <si>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</si>
  <si>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</si>
  <si>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</si>
  <si>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</si>
  <si>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</si>
  <si>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nova ação</t>
  </si>
  <si>
    <t>SITUAÇÃO ATUAL DAS AÇÕES - 4ª MONITORIA (2020)</t>
  </si>
  <si>
    <t>OBJETIVO 7</t>
  </si>
  <si>
    <t>OBJETIVO 8</t>
  </si>
  <si>
    <t>OBJETIVO 9</t>
  </si>
  <si>
    <t>OBJETIVO 10</t>
  </si>
  <si>
    <t>SITUAÇÃO ATUAL DAS AÇÕES - MONITORIA FINAL (2021)</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</si>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</sst>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R$&quot;\ * #,##0.00_-;\-&quot;R$&quot;\ * #,##0.00_-;_-&quot;R$&quot;\ * &quot;-&quot;??_-;_-@_-"/>
    <numFmt numFmtId="164" formatCode="[$-416]mmmm\-yy;@"/>
    <numFmt numFmtId="165" formatCode="mm/yy"/>
    <numFmt numFmtId="166" formatCode="mmm/yyyy"/>
  </numFmts>
  <fonts count="74" x14ac:knownFonts="1">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b/>
      <sz val="12"/>
      <color rgb="FF000000"/>
      <name val="Calibri"/>
      <family val="2"/>
      <scheme val="minor"/>
    </font>
    <font>
      <u/>
      <sz val="12"/>
      <name val="Calibri"/>
      <family val="2"/>
      <scheme val="minor"/>
    </font>
    <font>
      <sz val="12"/>
      <color rgb="FF000000"/>
      <name val="Calibri"/>
      <family val="2"/>
    </font>
    <font>
      <i/>
      <sz val="12"/>
      <color theme="1"/>
      <name val="Calibri"/>
      <family val="2"/>
      <scheme val="minor"/>
    </font>
    <font>
      <sz val="11"/>
      <color rgb="FF000000"/>
      <name val="Calibri"/>
      <family val="2"/>
    </font>
    <font>
      <i/>
      <sz val="12"/>
      <color rgb="FF000000"/>
      <name val="Calibri"/>
      <family val="2"/>
      <scheme val="minor"/>
    </font>
    <font>
      <u/>
      <sz val="11"/>
      <color theme="10"/>
      <name val="Calibri"/>
      <family val="2"/>
      <scheme val="minor"/>
    </font>
    <font>
      <sz val="16"/>
      <color theme="1"/>
      <name val="Calibri"/>
      <family val="2"/>
      <scheme val="minor"/>
    </font>
    <font>
      <u/>
      <sz val="12"/>
      <color theme="10"/>
      <name val="Calibri"/>
      <family val="2"/>
      <scheme val="minor"/>
    </font>
    <font>
      <strike/>
      <sz val="12"/>
      <color rgb="FF000000"/>
      <name val="Calibri"/>
      <family val="2"/>
      <scheme val="minor"/>
    </font>
    <font>
      <sz val="12"/>
      <color rgb="FF222222"/>
      <name val="Calibri"/>
      <family val="2"/>
      <scheme val="minor"/>
    </font>
    <font>
      <i/>
      <sz val="12"/>
      <color rgb="FF222222"/>
      <name val="Calibri"/>
      <family val="2"/>
      <scheme val="minor"/>
    </font>
    <font>
      <i/>
      <sz val="12"/>
      <color rgb="FF000000"/>
      <name val="Calibri"/>
      <family val="2"/>
    </font>
    <font>
      <i/>
      <sz val="12"/>
      <name val="Calibri"/>
      <family val="2"/>
      <scheme val="minor"/>
    </font>
    <font>
      <strike/>
      <sz val="12"/>
      <color theme="1"/>
      <name val="Calibri"/>
      <family val="2"/>
      <scheme val="minor"/>
    </font>
    <font>
      <b/>
      <sz val="11"/>
      <color rgb="FF000000"/>
      <name val="Calibri"/>
      <family val="2"/>
      <scheme val="minor"/>
    </font>
    <font>
      <i/>
      <sz val="11"/>
      <name val="Calibri"/>
      <family val="2"/>
      <scheme val="minor"/>
    </font>
    <font>
      <i/>
      <sz val="11"/>
      <color theme="1"/>
      <name val="Calibri"/>
      <family val="2"/>
      <scheme val="minor"/>
    </font>
    <font>
      <sz val="11"/>
      <color rgb="FF242424"/>
      <name val="Calibri"/>
      <family val="2"/>
      <scheme val="minor"/>
    </font>
    <font>
      <i/>
      <sz val="11"/>
      <color rgb="FF000000"/>
      <name val="Calibri"/>
      <family val="2"/>
      <scheme val="minor"/>
    </font>
    <font>
      <sz val="14"/>
      <color rgb="FF000000"/>
      <name val="Calibri"/>
      <family val="2"/>
      <scheme val="minor"/>
    </font>
    <font>
      <sz val="10"/>
      <color rgb="FF222222"/>
      <name val="Arial"/>
      <family val="2"/>
    </font>
    <font>
      <i/>
      <sz val="10"/>
      <color rgb="FF222222"/>
      <name val="Arial"/>
      <family val="2"/>
    </font>
    <font>
      <sz val="14"/>
      <color rgb="FFFF0000"/>
      <name val="Calibri"/>
      <family val="2"/>
      <scheme val="minor"/>
    </font>
    <font>
      <b/>
      <sz val="18"/>
      <color rgb="FFFF0000"/>
      <name val="Calibri"/>
      <family val="2"/>
      <scheme val="minor"/>
    </font>
    <font>
      <sz val="11"/>
      <color rgb="FF242424"/>
      <name val="Aptos Narrow"/>
      <family val="2"/>
    </font>
    <font>
      <sz val="11"/>
      <color rgb="FF000000"/>
      <name val="Aptos Narrow"/>
      <family val="2"/>
    </font>
    <font>
      <i/>
      <sz val="11"/>
      <color rgb="FF000000"/>
      <name val="Calibri"/>
      <family val="2"/>
    </font>
    <font>
      <sz val="11"/>
      <color theme="1"/>
      <name val="Calibri"/>
      <family val="2"/>
    </font>
    <font>
      <b/>
      <sz val="12"/>
      <color rgb="FF000000"/>
      <name val="Calibri"/>
      <family val="2"/>
    </font>
    <font>
      <sz val="11"/>
      <color theme="1"/>
      <name val="Aptos"/>
      <family val="2"/>
    </font>
    <font>
      <strike/>
      <sz val="11"/>
      <color theme="1"/>
      <name val="Calibri"/>
      <family val="2"/>
    </font>
    <font>
      <sz val="11"/>
      <color rgb="FFFF0000"/>
      <name val="Calibri"/>
      <family val="2"/>
    </font>
    <font>
      <sz val="11"/>
      <name val="Calibri"/>
      <family val="2"/>
    </font>
    <font>
      <sz val="11"/>
      <color rgb="FFFF0000"/>
      <name val="Calibri"/>
      <scheme val="minor"/>
    </font>
    <font>
      <sz val="11"/>
      <color rgb="FF000000"/>
      <name val="Calibri"/>
      <scheme val="minor"/>
    </font>
    <font>
      <sz val="11"/>
      <color rgb="FF000000"/>
      <name val="Calibri"/>
    </font>
    <font>
      <i/>
      <sz val="11"/>
      <color rgb="FF000000"/>
      <name val="Calibri"/>
    </font>
    <font>
      <i/>
      <sz val="11"/>
      <color rgb="FF000000"/>
      <name val="Calibri"/>
      <scheme val="minor"/>
    </font>
    <font>
      <sz val="12"/>
      <color rgb="FF000000"/>
      <name val="Calibri"/>
      <scheme val="minor"/>
    </font>
    <font>
      <i/>
      <sz val="12"/>
      <color rgb="FF000000"/>
      <name val="Calibri"/>
      <scheme val="minor"/>
    </font>
    <font>
      <sz val="12"/>
      <color rgb="FF000000"/>
      <name val="Calibri"/>
    </font>
    <font>
      <i/>
      <sz val="12"/>
      <color rgb="FF000000"/>
      <name val="Calibri"/>
    </font>
  </fonts>
  <fills count="28">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
      <patternFill patternType="solid">
        <fgColor theme="9" tint="-0.499984740745262"/>
        <bgColor indexed="64"/>
      </patternFill>
    </fill>
    <fill>
      <patternFill patternType="solid">
        <fgColor rgb="FFFFFFFF"/>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right/>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s>
  <cellStyleXfs count="7">
    <xf numFmtId="0" fontId="0" fillId="0" borderId="0"/>
    <xf numFmtId="9" fontId="3" fillId="0" borderId="0" applyFont="0" applyFill="0" applyBorder="0" applyAlignment="0" applyProtection="0"/>
    <xf numFmtId="0" fontId="3" fillId="0" borderId="0"/>
    <xf numFmtId="0" fontId="24" fillId="0" borderId="0"/>
    <xf numFmtId="0" fontId="24" fillId="17" borderId="32">
      <alignment horizontal="center" vertical="center" wrapText="1"/>
    </xf>
    <xf numFmtId="0" fontId="37" fillId="0" borderId="0" applyNumberFormat="0" applyFill="0" applyBorder="0" applyAlignment="0" applyProtection="0"/>
    <xf numFmtId="44" fontId="2" fillId="0" borderId="0" applyFont="0" applyFill="0" applyBorder="0" applyAlignment="0" applyProtection="0"/>
  </cellStyleXfs>
  <cellXfs count="436">
    <xf numFmtId="0" fontId="0" fillId="0" borderId="0" xfId="0"/>
    <xf numFmtId="0" fontId="0" fillId="4" borderId="0" xfId="0" applyFill="1"/>
    <xf numFmtId="0" fontId="0" fillId="0" borderId="0" xfId="0" applyAlignment="1">
      <alignment vertical="center"/>
    </xf>
    <xf numFmtId="0" fontId="14" fillId="0" borderId="0" xfId="0" applyFont="1" applyAlignment="1">
      <alignment horizontal="center" wrapText="1"/>
    </xf>
    <xf numFmtId="9" fontId="7" fillId="0" borderId="0" xfId="1" applyFont="1" applyBorder="1" applyAlignment="1">
      <alignment horizontal="center"/>
    </xf>
    <xf numFmtId="9" fontId="0" fillId="0" borderId="0" xfId="0" applyNumberFormat="1" applyAlignment="1">
      <alignment horizontal="center"/>
    </xf>
    <xf numFmtId="0" fontId="4" fillId="0" borderId="0" xfId="0" applyFont="1" applyAlignment="1">
      <alignment horizontal="center" vertical="center"/>
    </xf>
    <xf numFmtId="0" fontId="14" fillId="0" borderId="0" xfId="0" applyFont="1"/>
    <xf numFmtId="0" fontId="0" fillId="0" borderId="0" xfId="0" applyAlignment="1">
      <alignment wrapText="1"/>
    </xf>
    <xf numFmtId="0" fontId="8" fillId="0" borderId="0" xfId="0" applyFont="1" applyAlignment="1">
      <alignment vertical="center" wrapText="1"/>
    </xf>
    <xf numFmtId="0" fontId="0" fillId="0" borderId="0" xfId="0" applyAlignment="1">
      <alignment horizontal="left" vertical="center"/>
    </xf>
    <xf numFmtId="0" fontId="6" fillId="0" borderId="0" xfId="0" applyFont="1"/>
    <xf numFmtId="0" fontId="16"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7" fillId="0" borderId="13" xfId="1" applyFont="1" applyBorder="1" applyAlignment="1">
      <alignment horizontal="center" vertical="center"/>
    </xf>
    <xf numFmtId="9" fontId="17" fillId="0" borderId="10" xfId="1" applyFont="1" applyBorder="1" applyAlignment="1">
      <alignment horizontal="center" vertical="center"/>
    </xf>
    <xf numFmtId="9" fontId="17"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7" fillId="0" borderId="0" xfId="0" applyFont="1" applyAlignment="1">
      <alignment vertical="center"/>
    </xf>
    <xf numFmtId="0" fontId="7" fillId="0" borderId="16" xfId="0" applyFont="1" applyBorder="1" applyAlignment="1">
      <alignment vertical="center"/>
    </xf>
    <xf numFmtId="0" fontId="7" fillId="0" borderId="5" xfId="0" applyFont="1" applyBorder="1" applyAlignment="1">
      <alignment vertical="center"/>
    </xf>
    <xf numFmtId="0" fontId="0" fillId="0" borderId="1" xfId="0" applyBorder="1" applyAlignment="1">
      <alignment horizontal="center" vertical="center"/>
    </xf>
    <xf numFmtId="0" fontId="9" fillId="0" borderId="0" xfId="0" applyFont="1" applyAlignment="1">
      <alignment horizontal="center" vertical="center"/>
    </xf>
    <xf numFmtId="0" fontId="20" fillId="0" borderId="24" xfId="0" applyFont="1" applyBorder="1" applyAlignment="1">
      <alignment horizontal="left" vertical="center"/>
    </xf>
    <xf numFmtId="0" fontId="20" fillId="0" borderId="23" xfId="0" applyFont="1" applyBorder="1" applyAlignment="1">
      <alignment horizontal="left" vertical="center"/>
    </xf>
    <xf numFmtId="0" fontId="20"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2" fillId="12" borderId="22" xfId="0" applyFont="1" applyFill="1" applyBorder="1" applyAlignment="1">
      <alignment horizontal="center" vertical="center"/>
    </xf>
    <xf numFmtId="0" fontId="22" fillId="0" borderId="23" xfId="0" applyFont="1" applyBorder="1" applyAlignment="1">
      <alignment horizontal="center" vertical="center"/>
    </xf>
    <xf numFmtId="0" fontId="22" fillId="0" borderId="15" xfId="0" applyFont="1" applyBorder="1" applyAlignment="1">
      <alignment horizontal="center" vertical="center"/>
    </xf>
    <xf numFmtId="0" fontId="0" fillId="0" borderId="0" xfId="0" applyAlignment="1">
      <alignment vertical="center" wrapText="1"/>
    </xf>
    <xf numFmtId="0" fontId="6"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7"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5"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7" fillId="0" borderId="5" xfId="0" applyFont="1" applyBorder="1" applyAlignment="1">
      <alignment horizontal="center" vertical="center"/>
    </xf>
    <xf numFmtId="0" fontId="17" fillId="0" borderId="17" xfId="0" applyFont="1" applyBorder="1" applyAlignment="1">
      <alignment horizontal="center" vertical="center"/>
    </xf>
    <xf numFmtId="0" fontId="17" fillId="0" borderId="29" xfId="0" applyFont="1" applyBorder="1" applyAlignment="1">
      <alignment horizontal="center" vertical="center"/>
    </xf>
    <xf numFmtId="164" fontId="23" fillId="5" borderId="1" xfId="0" applyNumberFormat="1" applyFont="1" applyFill="1" applyBorder="1" applyAlignment="1">
      <alignment horizontal="center" vertical="center" wrapText="1"/>
    </xf>
    <xf numFmtId="164" fontId="23"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7" fillId="0" borderId="13" xfId="1" applyFont="1" applyBorder="1" applyAlignment="1" applyProtection="1">
      <alignment horizontal="center" vertical="center"/>
    </xf>
    <xf numFmtId="9" fontId="7" fillId="0" borderId="0" xfId="1" applyFont="1" applyBorder="1" applyAlignment="1" applyProtection="1">
      <alignment horizontal="center"/>
    </xf>
    <xf numFmtId="9" fontId="17" fillId="0" borderId="10" xfId="1" applyFont="1" applyBorder="1" applyAlignment="1" applyProtection="1">
      <alignment horizontal="center" vertical="center"/>
    </xf>
    <xf numFmtId="9" fontId="17" fillId="0" borderId="14" xfId="1" applyFont="1" applyBorder="1" applyAlignment="1" applyProtection="1">
      <alignment horizontal="center" vertical="center"/>
    </xf>
    <xf numFmtId="0" fontId="0" fillId="0" borderId="3" xfId="0" applyBorder="1" applyAlignment="1">
      <alignment horizontal="center" vertical="center"/>
    </xf>
    <xf numFmtId="0" fontId="15" fillId="0" borderId="0" xfId="0" applyFont="1" applyAlignment="1">
      <alignment horizontal="center"/>
    </xf>
    <xf numFmtId="0" fontId="12" fillId="14" borderId="8" xfId="0" applyFont="1" applyFill="1" applyBorder="1" applyAlignment="1">
      <alignment horizontal="center" vertical="center"/>
    </xf>
    <xf numFmtId="0" fontId="28" fillId="15" borderId="33" xfId="0" applyFont="1" applyFill="1" applyBorder="1" applyAlignment="1">
      <alignment horizontal="left" vertical="center" wrapText="1"/>
    </xf>
    <xf numFmtId="0" fontId="19" fillId="19" borderId="0" xfId="0" applyFont="1" applyFill="1" applyAlignment="1">
      <alignment horizontal="left" vertical="center"/>
    </xf>
    <xf numFmtId="0" fontId="11"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6" fillId="19" borderId="0" xfId="0" applyFont="1" applyFill="1"/>
    <xf numFmtId="0" fontId="4" fillId="19" borderId="37" xfId="0" applyFont="1" applyFill="1" applyBorder="1" applyAlignment="1">
      <alignment horizontal="center" vertical="center" wrapText="1"/>
    </xf>
    <xf numFmtId="0" fontId="4" fillId="19" borderId="36" xfId="0" applyFont="1" applyFill="1" applyBorder="1" applyAlignment="1">
      <alignment horizontal="center" vertical="center"/>
    </xf>
    <xf numFmtId="0" fontId="4" fillId="19" borderId="36" xfId="0" applyFont="1" applyFill="1" applyBorder="1" applyAlignment="1">
      <alignment horizontal="center" vertical="center" wrapText="1"/>
    </xf>
    <xf numFmtId="0" fontId="4" fillId="19" borderId="50" xfId="0" applyFont="1" applyFill="1" applyBorder="1" applyAlignment="1">
      <alignment horizontal="center" vertical="center"/>
    </xf>
    <xf numFmtId="0" fontId="4" fillId="19" borderId="51" xfId="0" applyFont="1" applyFill="1" applyBorder="1" applyAlignment="1">
      <alignment horizontal="center" vertical="center"/>
    </xf>
    <xf numFmtId="0" fontId="6"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6" fillId="9" borderId="54" xfId="0" applyFont="1" applyFill="1" applyBorder="1" applyAlignment="1">
      <alignment horizontal="left" vertical="center"/>
    </xf>
    <xf numFmtId="0" fontId="0" fillId="12" borderId="54" xfId="0" applyFill="1" applyBorder="1" applyAlignment="1">
      <alignment horizontal="left" vertical="center"/>
    </xf>
    <xf numFmtId="0" fontId="6" fillId="19" borderId="55" xfId="0" applyFont="1" applyFill="1" applyBorder="1" applyAlignment="1">
      <alignment horizontal="left" vertical="center" wrapText="1"/>
    </xf>
    <xf numFmtId="0" fontId="6" fillId="19" borderId="56" xfId="0" applyFont="1" applyFill="1" applyBorder="1" applyAlignment="1">
      <alignment horizontal="center" vertical="center"/>
    </xf>
    <xf numFmtId="9" fontId="6" fillId="19" borderId="28" xfId="0" applyNumberFormat="1" applyFont="1" applyFill="1" applyBorder="1" applyAlignment="1">
      <alignment horizontal="center" vertical="center"/>
    </xf>
    <xf numFmtId="0" fontId="6" fillId="19" borderId="57" xfId="0" applyFont="1" applyFill="1" applyBorder="1" applyAlignment="1">
      <alignment horizontal="center" vertical="center"/>
    </xf>
    <xf numFmtId="9" fontId="6" fillId="19" borderId="58" xfId="0" applyNumberFormat="1" applyFont="1" applyFill="1" applyBorder="1" applyAlignment="1">
      <alignment horizontal="center" vertical="center"/>
    </xf>
    <xf numFmtId="0" fontId="6" fillId="11" borderId="22" xfId="0" applyFont="1" applyFill="1" applyBorder="1" applyAlignment="1">
      <alignment horizontal="left" vertical="center"/>
    </xf>
    <xf numFmtId="0" fontId="6" fillId="11" borderId="31" xfId="0" applyFont="1" applyFill="1" applyBorder="1" applyAlignment="1">
      <alignment horizontal="left" vertical="center"/>
    </xf>
    <xf numFmtId="0" fontId="32" fillId="24" borderId="63" xfId="0" applyFont="1" applyFill="1" applyBorder="1" applyAlignment="1">
      <alignment vertical="center" wrapText="1"/>
    </xf>
    <xf numFmtId="0" fontId="31" fillId="25" borderId="61" xfId="0" applyFont="1" applyFill="1" applyBorder="1" applyAlignment="1">
      <alignment horizontal="center" vertical="center" wrapText="1"/>
    </xf>
    <xf numFmtId="0" fontId="31" fillId="24" borderId="61" xfId="0" applyFont="1" applyFill="1" applyBorder="1" applyAlignment="1">
      <alignment horizontal="center" vertical="center" wrapText="1"/>
    </xf>
    <xf numFmtId="0" fontId="25" fillId="13" borderId="33"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9" fillId="10" borderId="67" xfId="0" applyFont="1" applyFill="1" applyBorder="1" applyAlignment="1">
      <alignment horizontal="center" vertical="center" wrapText="1"/>
    </xf>
    <xf numFmtId="0" fontId="7" fillId="10" borderId="67" xfId="0" applyFont="1" applyFill="1" applyBorder="1" applyAlignment="1">
      <alignment vertical="center" wrapText="1"/>
    </xf>
    <xf numFmtId="9" fontId="6" fillId="19" borderId="9" xfId="0" applyNumberFormat="1" applyFont="1" applyFill="1" applyBorder="1" applyAlignment="1">
      <alignment horizontal="center" vertical="center"/>
    </xf>
    <xf numFmtId="0" fontId="6" fillId="13" borderId="51" xfId="0" applyFont="1" applyFill="1" applyBorder="1" applyAlignment="1">
      <alignment horizontal="left" vertical="center"/>
    </xf>
    <xf numFmtId="0" fontId="0" fillId="6" borderId="53" xfId="0" applyFill="1" applyBorder="1" applyAlignment="1">
      <alignment horizontal="left" vertical="center"/>
    </xf>
    <xf numFmtId="0" fontId="6" fillId="19" borderId="68" xfId="0" applyFont="1" applyFill="1" applyBorder="1" applyAlignment="1">
      <alignment horizontal="center" vertical="center"/>
    </xf>
    <xf numFmtId="0" fontId="6" fillId="19" borderId="6" xfId="0" applyFont="1" applyFill="1" applyBorder="1" applyAlignment="1">
      <alignment horizontal="left" vertical="center" wrapText="1"/>
    </xf>
    <xf numFmtId="0" fontId="4" fillId="19" borderId="7" xfId="0" applyFont="1" applyFill="1" applyBorder="1" applyAlignment="1">
      <alignment horizontal="center" vertical="center" wrapText="1"/>
    </xf>
    <xf numFmtId="0" fontId="4" fillId="19" borderId="6" xfId="0" applyFont="1" applyFill="1" applyBorder="1" applyAlignment="1">
      <alignment horizontal="center" vertical="center" wrapText="1"/>
    </xf>
    <xf numFmtId="0" fontId="8" fillId="0" borderId="16" xfId="0" applyFont="1" applyBorder="1" applyAlignment="1">
      <alignment vertical="center"/>
    </xf>
    <xf numFmtId="0" fontId="8" fillId="0" borderId="5" xfId="0" applyFont="1" applyBorder="1" applyAlignment="1">
      <alignment vertical="center"/>
    </xf>
    <xf numFmtId="0" fontId="13" fillId="0" borderId="45" xfId="0" applyFont="1" applyBorder="1" applyAlignment="1">
      <alignment vertical="center"/>
    </xf>
    <xf numFmtId="0" fontId="9" fillId="5" borderId="33" xfId="0" applyFont="1" applyFill="1" applyBorder="1" applyAlignment="1">
      <alignment horizontal="center" vertical="center"/>
    </xf>
    <xf numFmtId="0" fontId="9" fillId="5" borderId="33" xfId="0" applyFont="1" applyFill="1" applyBorder="1" applyAlignment="1">
      <alignment horizontal="center" vertical="center" wrapText="1"/>
    </xf>
    <xf numFmtId="0" fontId="10" fillId="5" borderId="33" xfId="0" applyFont="1" applyFill="1" applyBorder="1" applyAlignment="1">
      <alignment horizontal="center" vertical="center"/>
    </xf>
    <xf numFmtId="0" fontId="10" fillId="3" borderId="33" xfId="0" applyFont="1" applyFill="1" applyBorder="1" applyAlignment="1">
      <alignment horizontal="center" vertical="center" wrapText="1"/>
    </xf>
    <xf numFmtId="0" fontId="17" fillId="22" borderId="33" xfId="0" applyFont="1" applyFill="1" applyBorder="1" applyAlignment="1">
      <alignment vertical="center" wrapText="1"/>
    </xf>
    <xf numFmtId="0" fontId="10" fillId="6" borderId="33" xfId="0" applyFont="1" applyFill="1" applyBorder="1" applyAlignment="1">
      <alignment horizontal="center" vertical="center" wrapText="1"/>
    </xf>
    <xf numFmtId="0" fontId="10" fillId="7" borderId="33" xfId="0" applyFont="1" applyFill="1" applyBorder="1" applyAlignment="1">
      <alignment horizontal="center" vertical="center" wrapText="1"/>
    </xf>
    <xf numFmtId="1" fontId="10" fillId="8" borderId="33" xfId="0" applyNumberFormat="1" applyFont="1" applyFill="1" applyBorder="1" applyAlignment="1">
      <alignment horizontal="center" vertical="center" wrapText="1"/>
    </xf>
    <xf numFmtId="1" fontId="17" fillId="22" borderId="33" xfId="0" applyNumberFormat="1" applyFont="1" applyFill="1" applyBorder="1" applyAlignment="1">
      <alignment vertical="center" wrapText="1"/>
    </xf>
    <xf numFmtId="0" fontId="10" fillId="9" borderId="33" xfId="0" applyFont="1" applyFill="1" applyBorder="1" applyAlignment="1">
      <alignment horizontal="center" vertical="center" wrapText="1"/>
    </xf>
    <xf numFmtId="0" fontId="10" fillId="11" borderId="33" xfId="0" applyFont="1" applyFill="1" applyBorder="1" applyAlignment="1">
      <alignment horizontal="center" vertical="center" wrapText="1"/>
    </xf>
    <xf numFmtId="0" fontId="10" fillId="12" borderId="33" xfId="0" applyFont="1" applyFill="1" applyBorder="1" applyAlignment="1">
      <alignment horizontal="center" vertical="center" wrapText="1"/>
    </xf>
    <xf numFmtId="0" fontId="9" fillId="22" borderId="33" xfId="0" applyFont="1" applyFill="1" applyBorder="1" applyAlignment="1">
      <alignment horizontal="center" vertical="center" wrapText="1"/>
    </xf>
    <xf numFmtId="0" fontId="7" fillId="22" borderId="33" xfId="0" applyFont="1" applyFill="1" applyBorder="1" applyAlignment="1">
      <alignment vertical="center" wrapText="1"/>
    </xf>
    <xf numFmtId="0" fontId="9" fillId="10" borderId="33" xfId="0" applyFont="1" applyFill="1" applyBorder="1" applyAlignment="1">
      <alignment horizontal="center" vertical="center" wrapText="1"/>
    </xf>
    <xf numFmtId="0" fontId="7" fillId="10" borderId="33" xfId="0" applyFont="1" applyFill="1" applyBorder="1" applyAlignment="1">
      <alignment vertical="center" wrapText="1"/>
    </xf>
    <xf numFmtId="0" fontId="29" fillId="25" borderId="62" xfId="0" applyFont="1" applyFill="1" applyBorder="1" applyAlignment="1">
      <alignment vertical="center" wrapText="1"/>
    </xf>
    <xf numFmtId="0" fontId="29" fillId="24" borderId="62" xfId="0" applyFont="1" applyFill="1" applyBorder="1" applyAlignment="1">
      <alignment vertical="center" wrapText="1"/>
    </xf>
    <xf numFmtId="0" fontId="0" fillId="4" borderId="0" xfId="0" applyFill="1" applyAlignment="1">
      <alignment vertical="center"/>
    </xf>
    <xf numFmtId="0" fontId="10" fillId="4" borderId="0" xfId="0" applyFont="1" applyFill="1" applyAlignment="1">
      <alignment horizontal="center" vertical="center"/>
    </xf>
    <xf numFmtId="0" fontId="7" fillId="4" borderId="0" xfId="0" applyFont="1" applyFill="1" applyAlignment="1">
      <alignment horizontal="center" vertical="center" wrapText="1"/>
    </xf>
    <xf numFmtId="0" fontId="19" fillId="19" borderId="70" xfId="0" applyFont="1" applyFill="1" applyBorder="1" applyAlignment="1">
      <alignment horizontal="left" vertical="center"/>
    </xf>
    <xf numFmtId="0" fontId="13" fillId="4" borderId="71" xfId="0" applyFont="1" applyFill="1" applyBorder="1" applyAlignment="1">
      <alignment horizontal="left" vertical="center"/>
    </xf>
    <xf numFmtId="0" fontId="0" fillId="4" borderId="0" xfId="0" applyFill="1" applyAlignment="1">
      <alignment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17" fontId="17" fillId="0" borderId="17" xfId="0" applyNumberFormat="1" applyFont="1" applyBorder="1" applyAlignment="1">
      <alignment horizontal="center" vertical="center" wrapText="1"/>
    </xf>
    <xf numFmtId="4" fontId="17" fillId="0" borderId="17" xfId="0" applyNumberFormat="1"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17" fontId="17"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wrapText="1"/>
    </xf>
    <xf numFmtId="0" fontId="29" fillId="0" borderId="5"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4" borderId="3" xfId="0" applyFont="1" applyFill="1" applyBorder="1" applyAlignment="1" applyProtection="1">
      <alignment horizontal="center" vertical="center" wrapText="1"/>
      <protection locked="0"/>
    </xf>
    <xf numFmtId="17" fontId="7" fillId="0" borderId="3" xfId="0" applyNumberFormat="1" applyFont="1" applyBorder="1" applyAlignment="1">
      <alignment horizontal="center" vertical="center" wrapText="1"/>
    </xf>
    <xf numFmtId="0" fontId="29"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72" xfId="0" applyFont="1" applyBorder="1" applyAlignment="1">
      <alignment horizontal="center" vertical="center" wrapText="1"/>
    </xf>
    <xf numFmtId="17" fontId="7" fillId="0" borderId="1" xfId="0" applyNumberFormat="1" applyFont="1" applyBorder="1" applyAlignment="1">
      <alignment horizontal="center" vertical="center" wrapText="1"/>
    </xf>
    <xf numFmtId="0" fontId="29" fillId="0" borderId="1" xfId="0" applyFont="1" applyBorder="1" applyAlignment="1">
      <alignment horizontal="center" vertical="center" wrapText="1"/>
    </xf>
    <xf numFmtId="165" fontId="17" fillId="0" borderId="1" xfId="0" applyNumberFormat="1" applyFont="1" applyBorder="1" applyAlignment="1">
      <alignment horizontal="left" vertical="center" wrapText="1"/>
    </xf>
    <xf numFmtId="17" fontId="35" fillId="0" borderId="3" xfId="0" applyNumberFormat="1" applyFont="1" applyBorder="1" applyAlignment="1">
      <alignment horizontal="center" vertical="center"/>
    </xf>
    <xf numFmtId="17" fontId="17" fillId="0" borderId="1" xfId="0" applyNumberFormat="1" applyFont="1" applyBorder="1" applyAlignment="1">
      <alignment horizontal="left" vertical="center" wrapText="1"/>
    </xf>
    <xf numFmtId="17" fontId="17" fillId="0" borderId="1" xfId="0" applyNumberFormat="1" applyFont="1" applyBorder="1" applyAlignment="1">
      <alignment vertical="center" wrapText="1"/>
    </xf>
    <xf numFmtId="166" fontId="17" fillId="0" borderId="1" xfId="0" applyNumberFormat="1" applyFont="1" applyBorder="1" applyAlignment="1">
      <alignment horizontal="center" vertical="center" wrapText="1"/>
    </xf>
    <xf numFmtId="17" fontId="35" fillId="0" borderId="1" xfId="0" applyNumberFormat="1" applyFont="1" applyBorder="1" applyAlignment="1">
      <alignment horizontal="center" vertical="center"/>
    </xf>
    <xf numFmtId="0" fontId="35" fillId="0" borderId="0" xfId="0" applyFont="1" applyAlignment="1">
      <alignment horizontal="left" vertical="center"/>
    </xf>
    <xf numFmtId="0" fontId="17" fillId="0" borderId="1" xfId="0" applyFont="1" applyBorder="1" applyAlignment="1">
      <alignment horizontal="left" vertical="center" wrapText="1"/>
    </xf>
    <xf numFmtId="0" fontId="29" fillId="0" borderId="1" xfId="0" applyFont="1" applyBorder="1" applyAlignment="1">
      <alignment vertical="center" wrapText="1"/>
    </xf>
    <xf numFmtId="166" fontId="0" fillId="0" borderId="0" xfId="0" applyNumberFormat="1" applyAlignment="1">
      <alignment vertical="center"/>
    </xf>
    <xf numFmtId="165" fontId="17" fillId="0" borderId="1" xfId="0" applyNumberFormat="1" applyFont="1" applyBorder="1" applyAlignment="1">
      <alignment vertical="center" wrapText="1"/>
    </xf>
    <xf numFmtId="0" fontId="7" fillId="0" borderId="1" xfId="0" applyFont="1" applyBorder="1" applyAlignment="1">
      <alignment horizontal="left" vertical="center" wrapText="1"/>
    </xf>
    <xf numFmtId="0" fontId="35" fillId="0" borderId="1" xfId="0" applyFont="1" applyBorder="1" applyAlignment="1">
      <alignment horizontal="center" vertical="center" wrapText="1"/>
    </xf>
    <xf numFmtId="17" fontId="33" fillId="0" borderId="1"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55" fillId="0" borderId="15" xfId="0" applyFont="1" applyBorder="1" applyAlignment="1">
      <alignment horizontal="center" vertical="center"/>
    </xf>
    <xf numFmtId="0" fontId="39" fillId="0" borderId="5" xfId="5" applyFont="1" applyBorder="1" applyAlignment="1">
      <alignment horizontal="center" vertical="center" wrapText="1"/>
    </xf>
    <xf numFmtId="0" fontId="17" fillId="0" borderId="0" xfId="0" applyFont="1" applyAlignment="1">
      <alignment horizontal="center" vertical="center" wrapText="1"/>
    </xf>
    <xf numFmtId="0" fontId="7" fillId="0" borderId="0" xfId="0" applyFont="1" applyAlignment="1">
      <alignment horizontal="center" vertical="center" wrapText="1"/>
    </xf>
    <xf numFmtId="0" fontId="17" fillId="0" borderId="73" xfId="0" applyFont="1" applyBorder="1" applyAlignment="1">
      <alignment horizontal="center" vertical="center" wrapText="1"/>
    </xf>
    <xf numFmtId="17" fontId="17" fillId="0" borderId="1" xfId="0" applyNumberFormat="1" applyFont="1" applyBorder="1" applyAlignment="1">
      <alignment horizontal="center" vertical="center" wrapText="1"/>
    </xf>
    <xf numFmtId="0" fontId="29" fillId="0" borderId="0" xfId="0" applyFont="1" applyAlignment="1">
      <alignment horizontal="center" vertical="center" wrapText="1"/>
    </xf>
    <xf numFmtId="0" fontId="28" fillId="0" borderId="72" xfId="0" applyFont="1" applyBorder="1" applyAlignment="1">
      <alignment horizontal="center" vertical="center" wrapText="1"/>
    </xf>
    <xf numFmtId="0" fontId="29" fillId="0" borderId="72" xfId="0" applyFont="1" applyBorder="1" applyAlignment="1">
      <alignment horizontal="center" vertical="center" wrapText="1"/>
    </xf>
    <xf numFmtId="0" fontId="41" fillId="0" borderId="0" xfId="0" applyFont="1" applyAlignment="1">
      <alignment horizontal="center" vertical="center" wrapText="1"/>
    </xf>
    <xf numFmtId="4" fontId="17" fillId="0" borderId="0" xfId="0" applyNumberFormat="1" applyFont="1" applyAlignment="1">
      <alignment horizontal="center" vertical="center" wrapText="1"/>
    </xf>
    <xf numFmtId="0" fontId="38"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3" xfId="0" applyBorder="1" applyAlignment="1">
      <alignment vertical="center" wrapText="1"/>
    </xf>
    <xf numFmtId="0" fontId="38" fillId="0" borderId="3" xfId="0" applyFont="1" applyBorder="1" applyAlignment="1">
      <alignment vertical="center" wrapText="1"/>
    </xf>
    <xf numFmtId="0" fontId="38" fillId="0" borderId="1" xfId="0" applyFont="1" applyBorder="1" applyAlignment="1">
      <alignment vertical="center" wrapText="1"/>
    </xf>
    <xf numFmtId="17" fontId="38" fillId="0" borderId="1" xfId="0" applyNumberFormat="1" applyFont="1" applyBorder="1" applyAlignment="1">
      <alignment vertical="center" wrapText="1"/>
    </xf>
    <xf numFmtId="0" fontId="33" fillId="0" borderId="1" xfId="0" applyFont="1" applyBorder="1" applyAlignment="1">
      <alignment horizontal="center" vertical="center" wrapText="1"/>
    </xf>
    <xf numFmtId="0" fontId="17" fillId="0" borderId="1" xfId="0" applyFont="1" applyBorder="1" applyAlignment="1">
      <alignment horizontal="right" vertical="center" wrapText="1"/>
    </xf>
    <xf numFmtId="0" fontId="45" fillId="0" borderId="1" xfId="0" applyFont="1" applyBorder="1" applyAlignment="1">
      <alignment horizontal="center" vertical="center" wrapText="1"/>
    </xf>
    <xf numFmtId="4" fontId="17" fillId="0" borderId="1" xfId="0" applyNumberFormat="1" applyFont="1" applyBorder="1" applyAlignment="1">
      <alignment horizontal="center" vertical="center" wrapText="1"/>
    </xf>
    <xf numFmtId="0" fontId="17" fillId="0" borderId="1" xfId="0" applyFont="1" applyBorder="1" applyAlignment="1">
      <alignment vertical="center" wrapText="1"/>
    </xf>
    <xf numFmtId="0" fontId="17" fillId="0" borderId="4" xfId="0" applyFont="1" applyBorder="1" applyAlignment="1">
      <alignment horizontal="left" vertical="center" wrapText="1"/>
    </xf>
    <xf numFmtId="17" fontId="17" fillId="0" borderId="4" xfId="0" applyNumberFormat="1" applyFont="1" applyBorder="1" applyAlignment="1">
      <alignment horizontal="center" vertical="center" wrapText="1"/>
    </xf>
    <xf numFmtId="4" fontId="17" fillId="0" borderId="4" xfId="0" applyNumberFormat="1" applyFont="1" applyBorder="1" applyAlignment="1">
      <alignment horizontal="center" vertical="center" wrapText="1"/>
    </xf>
    <xf numFmtId="0" fontId="17" fillId="0" borderId="4" xfId="0" applyFont="1" applyBorder="1" applyAlignment="1">
      <alignment vertical="center" wrapText="1"/>
    </xf>
    <xf numFmtId="0" fontId="29" fillId="0" borderId="1" xfId="0" applyFont="1" applyBorder="1" applyAlignment="1">
      <alignment horizontal="left" vertical="center" wrapText="1"/>
    </xf>
    <xf numFmtId="0" fontId="17" fillId="0" borderId="4" xfId="0" applyFont="1" applyBorder="1" applyAlignment="1">
      <alignment horizontal="center" vertical="center" wrapText="1"/>
    </xf>
    <xf numFmtId="17" fontId="24" fillId="0" borderId="0" xfId="0" applyNumberFormat="1" applyFont="1" applyAlignment="1">
      <alignment horizontal="center" vertical="center"/>
    </xf>
    <xf numFmtId="0" fontId="0" fillId="0" borderId="3" xfId="0" applyBorder="1" applyAlignment="1">
      <alignment horizontal="center" vertical="center" wrapText="1"/>
    </xf>
    <xf numFmtId="0" fontId="37" fillId="0" borderId="1" xfId="5" applyBorder="1" applyAlignment="1">
      <alignment vertical="center" wrapText="1"/>
    </xf>
    <xf numFmtId="0" fontId="18" fillId="0" borderId="1" xfId="0" applyFont="1" applyBorder="1" applyAlignment="1">
      <alignment vertical="center" wrapText="1"/>
    </xf>
    <xf numFmtId="0" fontId="0" fillId="0" borderId="0" xfId="0" applyAlignment="1">
      <alignment horizontal="center" vertical="center" wrapText="1"/>
    </xf>
    <xf numFmtId="0" fontId="28" fillId="0" borderId="0" xfId="0" applyFont="1" applyAlignment="1">
      <alignment horizontal="left" vertical="center" wrapText="1"/>
    </xf>
    <xf numFmtId="0" fontId="49" fillId="0" borderId="0" xfId="0" applyFont="1" applyAlignment="1">
      <alignment horizontal="center" vertical="center" wrapText="1"/>
    </xf>
    <xf numFmtId="0" fontId="28" fillId="0" borderId="72" xfId="0" applyFont="1" applyBorder="1" applyAlignment="1">
      <alignment vertical="center" wrapText="1"/>
    </xf>
    <xf numFmtId="0" fontId="37" fillId="0" borderId="72" xfId="5" applyBorder="1" applyAlignment="1">
      <alignment vertical="center" wrapText="1"/>
    </xf>
    <xf numFmtId="0" fontId="18" fillId="0" borderId="3" xfId="0" applyFont="1" applyBorder="1" applyAlignment="1">
      <alignment vertical="center" wrapText="1"/>
    </xf>
    <xf numFmtId="0" fontId="28" fillId="0" borderId="1" xfId="0" applyFont="1" applyBorder="1" applyAlignment="1">
      <alignment vertical="center" wrapText="1"/>
    </xf>
    <xf numFmtId="17" fontId="0" fillId="0" borderId="3" xfId="0" applyNumberFormat="1" applyBorder="1" applyAlignment="1">
      <alignment horizontal="center" vertical="center"/>
    </xf>
    <xf numFmtId="17" fontId="0" fillId="0" borderId="1" xfId="0" applyNumberFormat="1" applyBorder="1" applyAlignment="1">
      <alignment horizontal="center" vertical="center"/>
    </xf>
    <xf numFmtId="0" fontId="28" fillId="0" borderId="0" xfId="0" applyFont="1" applyAlignment="1">
      <alignment horizontal="center" vertical="center" wrapText="1"/>
    </xf>
    <xf numFmtId="0" fontId="28"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8" fillId="0" borderId="1" xfId="0" applyFont="1" applyBorder="1" applyAlignment="1">
      <alignment horizontal="left" vertical="center" wrapText="1"/>
    </xf>
    <xf numFmtId="0" fontId="18" fillId="0" borderId="0" xfId="0" applyFont="1" applyAlignment="1">
      <alignment horizontal="left" vertical="center" wrapText="1"/>
    </xf>
    <xf numFmtId="0" fontId="51" fillId="0" borderId="0" xfId="0" applyFont="1" applyAlignment="1">
      <alignment horizontal="center" vertical="center" wrapText="1"/>
    </xf>
    <xf numFmtId="0" fontId="52" fillId="0" borderId="0" xfId="0" applyFont="1" applyAlignment="1">
      <alignment horizontal="center" vertical="center" wrapText="1"/>
    </xf>
    <xf numFmtId="0" fontId="0" fillId="0" borderId="1" xfId="0" applyBorder="1" applyAlignment="1">
      <alignment horizontal="left" vertical="center" wrapText="1"/>
    </xf>
    <xf numFmtId="0" fontId="37" fillId="0" borderId="0" xfId="5" applyAlignment="1">
      <alignment horizontal="center" vertical="center" wrapText="1"/>
    </xf>
    <xf numFmtId="0" fontId="37" fillId="0" borderId="17" xfId="5" applyBorder="1" applyAlignment="1">
      <alignment horizontal="center" vertical="center" wrapText="1"/>
    </xf>
    <xf numFmtId="0" fontId="6" fillId="26" borderId="3" xfId="0" applyFont="1" applyFill="1" applyBorder="1" applyAlignment="1">
      <alignment horizontal="center" vertical="center"/>
    </xf>
    <xf numFmtId="165" fontId="29" fillId="0" borderId="1" xfId="0" applyNumberFormat="1" applyFont="1" applyBorder="1" applyAlignment="1">
      <alignment vertical="center" wrapText="1"/>
    </xf>
    <xf numFmtId="49" fontId="17" fillId="0" borderId="5" xfId="0" applyNumberFormat="1" applyFont="1" applyBorder="1" applyAlignment="1">
      <alignment horizontal="center" vertical="center" wrapText="1"/>
    </xf>
    <xf numFmtId="17" fontId="17" fillId="0" borderId="0" xfId="0" applyNumberFormat="1" applyFont="1" applyAlignment="1">
      <alignment horizontal="center" vertical="center" wrapText="1"/>
    </xf>
    <xf numFmtId="0" fontId="0" fillId="0" borderId="17" xfId="0" applyBorder="1" applyAlignment="1">
      <alignment horizontal="center" vertical="center"/>
    </xf>
    <xf numFmtId="0" fontId="56" fillId="0" borderId="0" xfId="0" applyFont="1"/>
    <xf numFmtId="165" fontId="17" fillId="0" borderId="1" xfId="0" applyNumberFormat="1" applyFont="1" applyBorder="1" applyAlignment="1">
      <alignment horizontal="center" vertical="center" wrapText="1"/>
    </xf>
    <xf numFmtId="0" fontId="7" fillId="0" borderId="0" xfId="0" applyFont="1" applyAlignment="1">
      <alignment horizontal="center" vertical="center"/>
    </xf>
    <xf numFmtId="0" fontId="9" fillId="0" borderId="23" xfId="0" applyFont="1" applyBorder="1" applyAlignment="1">
      <alignment horizontal="center" vertical="center"/>
    </xf>
    <xf numFmtId="0" fontId="7" fillId="0" borderId="1" xfId="0" applyFont="1" applyBorder="1" applyAlignment="1">
      <alignment horizontal="center" vertical="center"/>
    </xf>
    <xf numFmtId="0" fontId="7" fillId="19" borderId="0" xfId="0" applyFont="1" applyFill="1" applyAlignment="1">
      <alignment horizontal="center" vertical="center"/>
    </xf>
    <xf numFmtId="0" fontId="0" fillId="4" borderId="3" xfId="0" applyFill="1" applyBorder="1" applyAlignment="1">
      <alignment vertical="center"/>
    </xf>
    <xf numFmtId="0" fontId="28" fillId="0" borderId="3" xfId="0" applyFont="1" applyBorder="1" applyAlignment="1">
      <alignment vertical="center" wrapText="1"/>
    </xf>
    <xf numFmtId="0" fontId="0" fillId="0" borderId="1" xfId="0" applyBorder="1" applyAlignment="1">
      <alignment vertical="top" wrapText="1"/>
    </xf>
    <xf numFmtId="0" fontId="4" fillId="0" borderId="1" xfId="0" applyFont="1" applyBorder="1" applyAlignment="1">
      <alignment vertical="center" wrapText="1"/>
    </xf>
    <xf numFmtId="0" fontId="21" fillId="0" borderId="16" xfId="0" applyFont="1" applyBorder="1" applyAlignment="1">
      <alignment vertical="center"/>
    </xf>
    <xf numFmtId="0" fontId="21" fillId="0" borderId="5" xfId="0" applyFont="1" applyBorder="1" applyAlignment="1">
      <alignment vertical="center"/>
    </xf>
    <xf numFmtId="0" fontId="35" fillId="0" borderId="1" xfId="0" applyFont="1" applyBorder="1" applyAlignment="1">
      <alignment wrapText="1"/>
    </xf>
    <xf numFmtId="0" fontId="28" fillId="0" borderId="3" xfId="0" applyFont="1" applyBorder="1" applyAlignment="1">
      <alignment horizontal="center" vertical="center" wrapText="1"/>
    </xf>
    <xf numFmtId="0" fontId="7" fillId="0" borderId="75" xfId="0" applyFont="1" applyBorder="1" applyAlignment="1">
      <alignment horizontal="center" vertical="center"/>
    </xf>
    <xf numFmtId="0" fontId="57" fillId="0" borderId="0" xfId="0" applyFont="1" applyAlignment="1">
      <alignment vertical="center" wrapText="1"/>
    </xf>
    <xf numFmtId="0" fontId="59" fillId="0" borderId="76" xfId="0" applyFont="1" applyBorder="1" applyAlignment="1">
      <alignment vertical="center" wrapText="1"/>
    </xf>
    <xf numFmtId="0" fontId="59" fillId="0" borderId="72" xfId="0" applyFont="1" applyBorder="1" applyAlignment="1">
      <alignment vertical="center" wrapText="1"/>
    </xf>
    <xf numFmtId="0" fontId="0" fillId="0" borderId="5" xfId="0" applyBorder="1" applyAlignment="1">
      <alignment vertical="center"/>
    </xf>
    <xf numFmtId="0" fontId="60" fillId="24" borderId="61" xfId="0" applyFont="1" applyFill="1" applyBorder="1" applyAlignment="1">
      <alignment horizontal="center" vertical="center" wrapText="1"/>
    </xf>
    <xf numFmtId="0" fontId="33" fillId="24" borderId="62" xfId="0" applyFont="1" applyFill="1" applyBorder="1" applyAlignment="1">
      <alignment vertical="center" wrapText="1"/>
    </xf>
    <xf numFmtId="0" fontId="0" fillId="4" borderId="0" xfId="0" applyFill="1" applyAlignment="1">
      <alignment wrapText="1"/>
    </xf>
    <xf numFmtId="0" fontId="59" fillId="0" borderId="78" xfId="0" applyFont="1" applyBorder="1" applyAlignment="1">
      <alignment vertical="center" wrapText="1"/>
    </xf>
    <xf numFmtId="0" fontId="0" fillId="0" borderId="72" xfId="0" applyBorder="1" applyAlignment="1">
      <alignment vertical="center" wrapText="1"/>
    </xf>
    <xf numFmtId="0" fontId="14" fillId="0" borderId="3" xfId="0" applyFont="1" applyBorder="1" applyAlignment="1">
      <alignment vertical="center" wrapText="1"/>
    </xf>
    <xf numFmtId="0" fontId="0" fillId="0" borderId="72" xfId="0" applyBorder="1" applyAlignment="1">
      <alignment vertical="center"/>
    </xf>
    <xf numFmtId="0" fontId="0" fillId="0" borderId="5" xfId="0" applyBorder="1" applyAlignment="1" applyProtection="1">
      <alignment vertical="center"/>
      <protection locked="0"/>
    </xf>
    <xf numFmtId="0" fontId="12" fillId="14" borderId="8" xfId="0" applyFont="1" applyFill="1" applyBorder="1" applyAlignment="1">
      <alignment horizontal="center" vertical="center" wrapText="1"/>
    </xf>
    <xf numFmtId="0" fontId="20" fillId="0" borderId="0" xfId="0" applyFont="1" applyAlignment="1">
      <alignment horizontal="left" vertical="center" wrapText="1"/>
    </xf>
    <xf numFmtId="0" fontId="0" fillId="0" borderId="75" xfId="0" applyBorder="1" applyAlignment="1">
      <alignment vertical="center"/>
    </xf>
    <xf numFmtId="0" fontId="14" fillId="0" borderId="3" xfId="0" applyFont="1" applyBorder="1" applyAlignment="1">
      <alignment vertical="center"/>
    </xf>
    <xf numFmtId="17" fontId="0" fillId="0" borderId="1" xfId="0" applyNumberFormat="1" applyBorder="1" applyAlignment="1">
      <alignment vertical="center"/>
    </xf>
    <xf numFmtId="0" fontId="14" fillId="0" borderId="1" xfId="0" applyFont="1" applyBorder="1" applyAlignment="1">
      <alignment vertical="center" wrapText="1"/>
    </xf>
    <xf numFmtId="0" fontId="59" fillId="0" borderId="77" xfId="0" applyFont="1" applyBorder="1" applyAlignment="1">
      <alignment vertical="center" wrapText="1"/>
    </xf>
    <xf numFmtId="0" fontId="0" fillId="0" borderId="5" xfId="0" applyBorder="1" applyAlignment="1">
      <alignment vertical="center" wrapText="1"/>
    </xf>
    <xf numFmtId="0" fontId="35" fillId="0" borderId="1" xfId="0" applyFont="1" applyBorder="1" applyAlignment="1">
      <alignment vertical="center" wrapText="1"/>
    </xf>
    <xf numFmtId="0" fontId="15" fillId="0" borderId="1" xfId="0" applyFont="1" applyBorder="1" applyAlignment="1">
      <alignment vertical="center" wrapText="1"/>
    </xf>
    <xf numFmtId="0" fontId="0" fillId="0" borderId="17" xfId="0" applyBorder="1" applyAlignment="1">
      <alignment vertical="center" wrapText="1"/>
    </xf>
    <xf numFmtId="0" fontId="0" fillId="0" borderId="4" xfId="0" applyBorder="1" applyAlignment="1">
      <alignment vertical="center" wrapText="1"/>
    </xf>
    <xf numFmtId="0" fontId="29" fillId="0" borderId="0" xfId="0" applyFont="1" applyAlignment="1">
      <alignment vertical="center" wrapText="1"/>
    </xf>
    <xf numFmtId="0" fontId="0" fillId="0" borderId="79" xfId="0" applyBorder="1" applyAlignment="1">
      <alignment vertical="center" wrapText="1"/>
    </xf>
    <xf numFmtId="0" fontId="62" fillId="0" borderId="72" xfId="0" applyFont="1" applyBorder="1" applyAlignment="1">
      <alignment vertical="center" wrapText="1"/>
    </xf>
    <xf numFmtId="0" fontId="64" fillId="0" borderId="0" xfId="0" applyFont="1" applyAlignment="1">
      <alignment vertical="center" wrapText="1"/>
    </xf>
    <xf numFmtId="0" fontId="35" fillId="0" borderId="0" xfId="0" applyFont="1" applyAlignment="1">
      <alignment vertical="center" wrapText="1"/>
    </xf>
    <xf numFmtId="0" fontId="0" fillId="0" borderId="72" xfId="0" applyBorder="1" applyAlignment="1">
      <alignment wrapText="1"/>
    </xf>
    <xf numFmtId="0" fontId="28" fillId="0" borderId="75" xfId="0" applyFont="1" applyBorder="1" applyAlignment="1">
      <alignment vertical="center" wrapText="1"/>
    </xf>
    <xf numFmtId="0" fontId="2" fillId="0" borderId="3" xfId="0" applyFont="1" applyBorder="1" applyAlignment="1">
      <alignment vertical="center" wrapText="1"/>
    </xf>
    <xf numFmtId="0" fontId="2" fillId="0" borderId="1" xfId="0" applyFont="1" applyBorder="1" applyAlignment="1">
      <alignment vertical="center" wrapText="1"/>
    </xf>
    <xf numFmtId="0" fontId="2" fillId="0" borderId="3" xfId="0" applyFont="1" applyBorder="1" applyAlignment="1">
      <alignment vertical="center"/>
    </xf>
    <xf numFmtId="0" fontId="8" fillId="0" borderId="0" xfId="0" applyFont="1" applyAlignment="1">
      <alignment horizontal="center" vertical="center" wrapText="1"/>
    </xf>
    <xf numFmtId="0" fontId="20" fillId="0" borderId="0" xfId="0" applyFont="1" applyAlignment="1">
      <alignment horizontal="center" vertical="center"/>
    </xf>
    <xf numFmtId="0" fontId="0" fillId="19" borderId="0" xfId="0" applyFill="1" applyAlignment="1">
      <alignment horizontal="center" vertical="center"/>
    </xf>
    <xf numFmtId="17" fontId="28" fillId="4" borderId="3" xfId="0" applyNumberFormat="1" applyFont="1" applyFill="1" applyBorder="1" applyAlignment="1">
      <alignment vertical="center" wrapText="1"/>
    </xf>
    <xf numFmtId="0" fontId="0" fillId="4" borderId="1" xfId="0" applyFill="1" applyBorder="1" applyAlignment="1">
      <alignment vertical="center"/>
    </xf>
    <xf numFmtId="0" fontId="28" fillId="4" borderId="1" xfId="0" applyFont="1" applyFill="1" applyBorder="1" applyAlignment="1">
      <alignment vertical="center" wrapText="1"/>
    </xf>
    <xf numFmtId="0" fontId="17" fillId="4" borderId="1" xfId="0" applyFont="1" applyFill="1" applyBorder="1" applyAlignment="1">
      <alignment horizontal="center" vertical="center" wrapText="1"/>
    </xf>
    <xf numFmtId="0" fontId="0" fillId="4" borderId="1" xfId="0" applyFill="1" applyBorder="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left" vertical="center" wrapText="1"/>
    </xf>
    <xf numFmtId="17" fontId="0" fillId="4" borderId="3" xfId="0" applyNumberFormat="1" applyFill="1" applyBorder="1" applyAlignment="1">
      <alignment vertical="center" wrapText="1"/>
    </xf>
    <xf numFmtId="0" fontId="0" fillId="4" borderId="3" xfId="0" applyFill="1" applyBorder="1" applyAlignment="1">
      <alignment vertical="center" wrapText="1"/>
    </xf>
    <xf numFmtId="0" fontId="0" fillId="0" borderId="72" xfId="0" applyBorder="1" applyAlignment="1">
      <alignment horizontal="center" vertical="center" wrapText="1"/>
    </xf>
    <xf numFmtId="17" fontId="7" fillId="4" borderId="1" xfId="0" applyNumberFormat="1" applyFont="1" applyFill="1" applyBorder="1" applyAlignment="1">
      <alignment horizontal="left" vertical="center" wrapText="1"/>
    </xf>
    <xf numFmtId="0" fontId="14" fillId="4" borderId="1" xfId="0" applyFont="1" applyFill="1" applyBorder="1" applyAlignment="1">
      <alignment vertical="center" wrapText="1"/>
    </xf>
    <xf numFmtId="17" fontId="0" fillId="0" borderId="1" xfId="0" applyNumberFormat="1" applyBorder="1" applyAlignment="1">
      <alignment vertical="center" wrapText="1"/>
    </xf>
    <xf numFmtId="17" fontId="35" fillId="0" borderId="72" xfId="0" applyNumberFormat="1" applyFont="1" applyBorder="1" applyAlignment="1">
      <alignment horizontal="center" vertical="center"/>
    </xf>
    <xf numFmtId="0" fontId="35" fillId="0" borderId="78" xfId="0" applyFont="1" applyBorder="1" applyAlignment="1">
      <alignment vertical="center" wrapText="1"/>
    </xf>
    <xf numFmtId="0" fontId="28" fillId="0" borderId="17" xfId="0" applyFont="1" applyBorder="1" applyAlignment="1">
      <alignment vertical="center" wrapText="1"/>
    </xf>
    <xf numFmtId="0" fontId="28" fillId="0" borderId="0" xfId="0" applyFont="1" applyAlignment="1">
      <alignment vertical="top" wrapText="1"/>
    </xf>
    <xf numFmtId="0" fontId="7" fillId="0" borderId="1" xfId="0" applyFont="1" applyBorder="1" applyAlignment="1">
      <alignment vertical="center" wrapText="1"/>
    </xf>
    <xf numFmtId="0" fontId="63" fillId="0" borderId="0" xfId="0" applyFont="1" applyAlignment="1">
      <alignment horizontal="left" vertical="center" wrapText="1"/>
    </xf>
    <xf numFmtId="49" fontId="17" fillId="0" borderId="17" xfId="0" applyNumberFormat="1" applyFont="1" applyBorder="1" applyAlignment="1">
      <alignment horizontal="center" vertical="center" wrapText="1"/>
    </xf>
    <xf numFmtId="0" fontId="33" fillId="0" borderId="17" xfId="0" applyFont="1" applyBorder="1" applyAlignment="1">
      <alignment horizontal="center" vertical="center"/>
    </xf>
    <xf numFmtId="166" fontId="7" fillId="0" borderId="1" xfId="0" applyNumberFormat="1" applyFont="1" applyBorder="1" applyAlignment="1">
      <alignment horizontal="center" vertical="center" wrapText="1"/>
    </xf>
    <xf numFmtId="17" fontId="7" fillId="0" borderId="1" xfId="0" applyNumberFormat="1" applyFont="1" applyBorder="1" applyAlignment="1">
      <alignment horizontal="left" vertical="center" wrapText="1"/>
    </xf>
    <xf numFmtId="0" fontId="61" fillId="0" borderId="1" xfId="0" applyFont="1" applyBorder="1" applyAlignment="1">
      <alignment vertical="center" wrapText="1"/>
    </xf>
    <xf numFmtId="0" fontId="35" fillId="0" borderId="74" xfId="0" applyFont="1" applyBorder="1" applyAlignment="1">
      <alignment vertical="center" wrapText="1"/>
    </xf>
    <xf numFmtId="0" fontId="29" fillId="0" borderId="72" xfId="0" applyFont="1" applyBorder="1" applyAlignment="1">
      <alignment vertical="center" wrapText="1"/>
    </xf>
    <xf numFmtId="17" fontId="29" fillId="0" borderId="72" xfId="0" applyNumberFormat="1" applyFont="1" applyBorder="1" applyAlignment="1">
      <alignment vertical="center"/>
    </xf>
    <xf numFmtId="17" fontId="7" fillId="0" borderId="1" xfId="0" applyNumberFormat="1" applyFont="1" applyBorder="1" applyAlignment="1">
      <alignment vertical="center"/>
    </xf>
    <xf numFmtId="0" fontId="0" fillId="4" borderId="3" xfId="0" applyFill="1" applyBorder="1" applyAlignment="1">
      <alignment horizontal="left" vertical="center" wrapText="1"/>
    </xf>
    <xf numFmtId="0" fontId="35" fillId="0" borderId="72" xfId="0" applyFont="1" applyBorder="1" applyAlignment="1">
      <alignment vertical="center" wrapText="1"/>
    </xf>
    <xf numFmtId="44" fontId="17" fillId="0" borderId="1" xfId="6" applyFont="1" applyBorder="1" applyAlignment="1">
      <alignment horizontal="center" vertical="center" wrapText="1"/>
    </xf>
    <xf numFmtId="44" fontId="17" fillId="0" borderId="0" xfId="6" applyFont="1" applyAlignment="1">
      <alignment horizontal="center" vertical="center" wrapText="1"/>
    </xf>
    <xf numFmtId="44" fontId="33" fillId="0" borderId="1" xfId="6" applyFont="1" applyBorder="1" applyAlignment="1">
      <alignment horizontal="center" vertical="center" wrapText="1"/>
    </xf>
    <xf numFmtId="0" fontId="29" fillId="27" borderId="0" xfId="0" applyFont="1" applyFill="1" applyAlignment="1">
      <alignment vertical="center" wrapText="1"/>
    </xf>
    <xf numFmtId="44" fontId="2" fillId="0" borderId="1" xfId="6" applyFont="1" applyBorder="1" applyAlignment="1">
      <alignment vertical="center"/>
    </xf>
    <xf numFmtId="44" fontId="0" fillId="0" borderId="1" xfId="6" applyFont="1" applyBorder="1" applyAlignment="1">
      <alignment vertical="center"/>
    </xf>
    <xf numFmtId="44" fontId="29" fillId="0" borderId="1" xfId="6" applyFont="1" applyBorder="1" applyAlignment="1">
      <alignment horizontal="center" vertical="center" wrapText="1"/>
    </xf>
    <xf numFmtId="0" fontId="66" fillId="0" borderId="1" xfId="0" applyFont="1" applyBorder="1" applyAlignment="1">
      <alignment vertical="center" wrapText="1"/>
    </xf>
    <xf numFmtId="0" fontId="70" fillId="0" borderId="1" xfId="0" applyFont="1" applyBorder="1" applyAlignment="1">
      <alignment vertical="center" wrapText="1"/>
    </xf>
    <xf numFmtId="0" fontId="72" fillId="0" borderId="1" xfId="0" applyFont="1" applyBorder="1" applyAlignment="1">
      <alignment horizontal="left" vertical="center" wrapText="1"/>
    </xf>
    <xf numFmtId="0" fontId="67" fillId="0" borderId="1" xfId="0" applyFont="1" applyBorder="1" applyAlignment="1">
      <alignment vertical="center" wrapText="1"/>
    </xf>
    <xf numFmtId="0" fontId="67" fillId="0" borderId="1" xfId="0" applyFont="1" applyBorder="1" applyAlignment="1">
      <alignment vertical="top" wrapText="1"/>
    </xf>
    <xf numFmtId="0" fontId="65" fillId="0" borderId="1" xfId="0" applyFont="1" applyBorder="1" applyAlignment="1">
      <alignment vertical="top" wrapText="1"/>
    </xf>
    <xf numFmtId="0" fontId="66" fillId="4" borderId="72" xfId="0" applyFont="1" applyFill="1" applyBorder="1" applyAlignment="1">
      <alignment horizontal="center" vertical="center" wrapText="1"/>
    </xf>
    <xf numFmtId="0" fontId="1" fillId="0" borderId="1" xfId="0" applyFont="1" applyBorder="1" applyAlignment="1">
      <alignment vertical="center" wrapText="1"/>
    </xf>
    <xf numFmtId="0" fontId="7" fillId="5" borderId="44" xfId="0" applyFont="1" applyFill="1" applyBorder="1" applyAlignment="1">
      <alignment horizontal="center" vertical="center"/>
    </xf>
    <xf numFmtId="0" fontId="7" fillId="5" borderId="17"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3" xfId="0" applyFont="1" applyFill="1" applyBorder="1" applyAlignment="1">
      <alignment horizontal="center" vertical="center"/>
    </xf>
    <xf numFmtId="0" fontId="7" fillId="5" borderId="4"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17" fillId="5" borderId="44" xfId="0" applyFont="1" applyFill="1" applyBorder="1" applyAlignment="1">
      <alignment horizontal="center" vertical="center"/>
    </xf>
    <xf numFmtId="0" fontId="17" fillId="5" borderId="17" xfId="0" applyFont="1" applyFill="1" applyBorder="1" applyAlignment="1">
      <alignment horizontal="center" vertical="center"/>
    </xf>
    <xf numFmtId="0" fontId="9" fillId="5" borderId="4"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4" xfId="0" applyFont="1" applyFill="1" applyBorder="1" applyAlignment="1">
      <alignment horizontal="center" vertical="center"/>
    </xf>
    <xf numFmtId="0" fontId="9" fillId="5" borderId="3" xfId="0" applyFont="1" applyFill="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17" fillId="5" borderId="4" xfId="0" applyFont="1" applyFill="1" applyBorder="1" applyAlignment="1">
      <alignment horizontal="center" vertical="center"/>
    </xf>
    <xf numFmtId="0" fontId="17" fillId="5" borderId="3" xfId="0" applyFont="1" applyFill="1" applyBorder="1" applyAlignment="1">
      <alignment horizontal="center" vertical="center"/>
    </xf>
    <xf numFmtId="0" fontId="19" fillId="19" borderId="0" xfId="0" applyFont="1" applyFill="1" applyAlignment="1">
      <alignment horizontal="left" vertical="center"/>
    </xf>
    <xf numFmtId="0" fontId="13" fillId="0" borderId="45" xfId="0" applyFont="1" applyBorder="1" applyAlignment="1">
      <alignment horizontal="left" vertical="center"/>
    </xf>
    <xf numFmtId="0" fontId="10" fillId="20" borderId="7" xfId="0" applyFont="1" applyFill="1" applyBorder="1" applyAlignment="1">
      <alignment horizontal="center" vertical="center"/>
    </xf>
    <xf numFmtId="0" fontId="10" fillId="20" borderId="8" xfId="0" applyFont="1" applyFill="1" applyBorder="1" applyAlignment="1">
      <alignment horizontal="center" vertical="center"/>
    </xf>
    <xf numFmtId="0" fontId="10" fillId="21" borderId="7" xfId="0" applyFont="1" applyFill="1" applyBorder="1" applyAlignment="1">
      <alignment horizontal="center" vertical="center"/>
    </xf>
    <xf numFmtId="0" fontId="10" fillId="21" borderId="8" xfId="0" applyFont="1" applyFill="1" applyBorder="1" applyAlignment="1">
      <alignment horizontal="center" vertical="center"/>
    </xf>
    <xf numFmtId="0" fontId="10" fillId="21" borderId="9" xfId="0" applyFont="1" applyFill="1" applyBorder="1" applyAlignment="1">
      <alignment horizontal="center" vertical="center"/>
    </xf>
    <xf numFmtId="0" fontId="7" fillId="5" borderId="27"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7" fillId="5" borderId="42" xfId="0" applyFont="1" applyFill="1" applyBorder="1" applyAlignment="1">
      <alignment horizontal="center" vertical="center" wrapText="1"/>
    </xf>
    <xf numFmtId="0" fontId="7" fillId="5" borderId="27" xfId="0" applyFont="1" applyFill="1" applyBorder="1" applyAlignment="1">
      <alignment horizontal="center" vertical="center"/>
    </xf>
    <xf numFmtId="0" fontId="7" fillId="5" borderId="30" xfId="0" applyFont="1" applyFill="1" applyBorder="1" applyAlignment="1">
      <alignment horizontal="center" vertical="center"/>
    </xf>
    <xf numFmtId="0" fontId="7" fillId="5" borderId="25" xfId="0" applyFont="1" applyFill="1" applyBorder="1" applyAlignment="1">
      <alignment horizontal="center" vertical="center"/>
    </xf>
    <xf numFmtId="0" fontId="7" fillId="5" borderId="26" xfId="0" applyFont="1" applyFill="1" applyBorder="1" applyAlignment="1">
      <alignment horizontal="center" vertical="center"/>
    </xf>
    <xf numFmtId="0" fontId="17" fillId="5" borderId="25" xfId="0" applyFont="1" applyFill="1" applyBorder="1" applyAlignment="1">
      <alignment horizontal="center" vertical="center"/>
    </xf>
    <xf numFmtId="0" fontId="17" fillId="5" borderId="26" xfId="0" applyFont="1" applyFill="1" applyBorder="1" applyAlignment="1">
      <alignment horizontal="center"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12" fillId="14" borderId="7" xfId="0" applyFont="1" applyFill="1" applyBorder="1" applyAlignment="1">
      <alignment horizontal="center" vertical="center"/>
    </xf>
    <xf numFmtId="0" fontId="12" fillId="14" borderId="8" xfId="0" applyFont="1" applyFill="1" applyBorder="1" applyAlignment="1">
      <alignment horizontal="center" vertical="center"/>
    </xf>
    <xf numFmtId="0" fontId="12" fillId="14" borderId="9" xfId="0" applyFont="1" applyFill="1" applyBorder="1" applyAlignment="1">
      <alignment horizontal="center" vertical="center"/>
    </xf>
    <xf numFmtId="0" fontId="10" fillId="11" borderId="27"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0" borderId="30" xfId="0" applyFont="1" applyFill="1" applyBorder="1" applyAlignment="1">
      <alignment horizontal="center" vertical="center" wrapText="1"/>
    </xf>
    <xf numFmtId="0" fontId="7" fillId="22" borderId="27" xfId="0" applyFont="1" applyFill="1" applyBorder="1" applyAlignment="1">
      <alignment horizontal="center" vertical="center" wrapText="1"/>
    </xf>
    <xf numFmtId="0" fontId="7" fillId="22" borderId="30" xfId="0" applyFont="1" applyFill="1" applyBorder="1" applyAlignment="1">
      <alignment horizontal="center" vertical="center" wrapText="1"/>
    </xf>
    <xf numFmtId="0" fontId="7" fillId="22" borderId="43" xfId="0" applyFont="1" applyFill="1" applyBorder="1" applyAlignment="1">
      <alignment horizontal="center" vertical="center" wrapText="1"/>
    </xf>
    <xf numFmtId="0" fontId="7" fillId="22" borderId="35" xfId="0" applyFont="1" applyFill="1" applyBorder="1" applyAlignment="1">
      <alignment horizontal="center" vertical="center" wrapText="1"/>
    </xf>
    <xf numFmtId="0" fontId="7" fillId="10" borderId="46" xfId="0" applyFont="1" applyFill="1" applyBorder="1" applyAlignment="1">
      <alignment horizontal="center" vertical="center" wrapText="1"/>
    </xf>
    <xf numFmtId="0" fontId="7" fillId="10" borderId="42" xfId="0" applyFont="1" applyFill="1" applyBorder="1" applyAlignment="1">
      <alignment horizontal="center" vertical="center" wrapText="1"/>
    </xf>
    <xf numFmtId="0" fontId="10" fillId="3" borderId="27" xfId="0" applyFont="1" applyFill="1" applyBorder="1" applyAlignment="1">
      <alignment horizontal="center" vertical="center" wrapText="1"/>
    </xf>
    <xf numFmtId="0" fontId="10" fillId="3" borderId="30" xfId="0" applyFont="1" applyFill="1" applyBorder="1" applyAlignment="1">
      <alignment horizontal="center" vertical="center" wrapText="1"/>
    </xf>
    <xf numFmtId="0" fontId="10" fillId="6" borderId="27" xfId="0" applyFont="1" applyFill="1" applyBorder="1" applyAlignment="1">
      <alignment horizontal="center" vertical="center" wrapText="1"/>
    </xf>
    <xf numFmtId="0" fontId="10" fillId="6" borderId="30"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7" fillId="5" borderId="3" xfId="0" applyFont="1" applyFill="1" applyBorder="1" applyAlignment="1">
      <alignment horizontal="center" vertical="center" wrapText="1"/>
    </xf>
    <xf numFmtId="0" fontId="20" fillId="12" borderId="38" xfId="0" applyFont="1" applyFill="1" applyBorder="1" applyAlignment="1">
      <alignment horizontal="left" vertical="center"/>
    </xf>
    <xf numFmtId="0" fontId="20" fillId="12" borderId="39" xfId="0" applyFont="1" applyFill="1" applyBorder="1" applyAlignment="1">
      <alignment horizontal="left" vertical="center"/>
    </xf>
    <xf numFmtId="0" fontId="20" fillId="12" borderId="40" xfId="0" applyFont="1" applyFill="1" applyBorder="1" applyAlignment="1">
      <alignment horizontal="left" vertical="center"/>
    </xf>
    <xf numFmtId="0" fontId="0" fillId="0" borderId="27" xfId="0" applyBorder="1" applyAlignment="1">
      <alignment horizontal="center" vertical="center" wrapText="1"/>
    </xf>
    <xf numFmtId="0" fontId="10" fillId="7" borderId="27" xfId="0" applyFont="1" applyFill="1" applyBorder="1" applyAlignment="1">
      <alignment horizontal="center" vertical="center" wrapText="1"/>
    </xf>
    <xf numFmtId="0" fontId="10" fillId="7" borderId="30" xfId="0" applyFont="1" applyFill="1" applyBorder="1" applyAlignment="1">
      <alignment horizontal="center" vertical="center" wrapText="1"/>
    </xf>
    <xf numFmtId="1" fontId="10" fillId="8" borderId="27" xfId="0" applyNumberFormat="1" applyFont="1" applyFill="1" applyBorder="1" applyAlignment="1">
      <alignment horizontal="center" vertical="center" wrapText="1"/>
    </xf>
    <xf numFmtId="1" fontId="10" fillId="8" borderId="30" xfId="0" applyNumberFormat="1" applyFont="1" applyFill="1" applyBorder="1" applyAlignment="1">
      <alignment horizontal="center" vertical="center" wrapText="1"/>
    </xf>
    <xf numFmtId="0" fontId="10" fillId="9" borderId="27" xfId="0" applyFont="1" applyFill="1" applyBorder="1" applyAlignment="1">
      <alignment horizontal="center" vertical="center" wrapText="1"/>
    </xf>
    <xf numFmtId="0" fontId="10" fillId="9" borderId="30" xfId="0" applyFont="1" applyFill="1" applyBorder="1" applyAlignment="1">
      <alignment horizontal="center" vertical="center" wrapText="1"/>
    </xf>
    <xf numFmtId="0" fontId="29" fillId="21" borderId="33" xfId="0" applyFont="1" applyFill="1" applyBorder="1" applyAlignment="1">
      <alignment horizontal="center" vertical="center" wrapText="1"/>
    </xf>
    <xf numFmtId="0" fontId="29" fillId="20" borderId="33" xfId="0" applyFont="1" applyFill="1" applyBorder="1" applyAlignment="1">
      <alignment horizontal="center" vertical="center" wrapText="1"/>
    </xf>
    <xf numFmtId="0" fontId="12" fillId="16" borderId="33" xfId="0" applyFont="1" applyFill="1" applyBorder="1" applyAlignment="1">
      <alignment horizontal="center" vertical="center" wrapText="1"/>
    </xf>
    <xf numFmtId="0" fontId="26" fillId="18" borderId="0" xfId="0" applyFont="1" applyFill="1" applyAlignment="1">
      <alignment horizontal="center" vertical="center"/>
    </xf>
    <xf numFmtId="0" fontId="27" fillId="18" borderId="0" xfId="0" applyFont="1" applyFill="1" applyAlignment="1">
      <alignment horizontal="center" vertical="center"/>
    </xf>
    <xf numFmtId="0" fontId="27" fillId="18" borderId="34" xfId="0" applyFont="1" applyFill="1" applyBorder="1" applyAlignment="1">
      <alignment horizontal="center" vertical="center"/>
    </xf>
    <xf numFmtId="0" fontId="25" fillId="23" borderId="64" xfId="0" applyFont="1" applyFill="1" applyBorder="1" applyAlignment="1">
      <alignment horizontal="center" vertical="center"/>
    </xf>
    <xf numFmtId="0" fontId="25" fillId="23" borderId="65" xfId="0" applyFont="1" applyFill="1" applyBorder="1" applyAlignment="1">
      <alignment horizontal="center" vertical="center"/>
    </xf>
    <xf numFmtId="0" fontId="7" fillId="5" borderId="41" xfId="0" applyFont="1" applyFill="1" applyBorder="1" applyAlignment="1">
      <alignment horizontal="center" vertical="center"/>
    </xf>
    <xf numFmtId="0" fontId="7" fillId="5" borderId="42" xfId="0" applyFont="1" applyFill="1" applyBorder="1" applyAlignment="1">
      <alignment horizontal="center" vertical="center"/>
    </xf>
    <xf numFmtId="0" fontId="8" fillId="0" borderId="16" xfId="0" applyFont="1" applyBorder="1" applyAlignment="1">
      <alignment horizontal="left" vertical="center"/>
    </xf>
    <xf numFmtId="0" fontId="54" fillId="0" borderId="5" xfId="0" applyFont="1" applyBorder="1" applyAlignment="1">
      <alignment horizontal="left" vertical="center"/>
    </xf>
    <xf numFmtId="0" fontId="0" fillId="0" borderId="3" xfId="0" applyBorder="1" applyAlignment="1">
      <alignment horizontal="center" vertical="center" wrapText="1"/>
    </xf>
    <xf numFmtId="0" fontId="19" fillId="19" borderId="0" xfId="0" applyFont="1" applyFill="1" applyAlignment="1">
      <alignment horizontal="center" vertical="center"/>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18" fillId="0" borderId="59" xfId="0" applyFont="1" applyBorder="1" applyAlignment="1">
      <alignment horizontal="center" vertical="center"/>
    </xf>
    <xf numFmtId="0" fontId="18" fillId="0" borderId="60" xfId="0" applyFont="1" applyBorder="1" applyAlignment="1">
      <alignment horizontal="center" vertical="center"/>
    </xf>
    <xf numFmtId="0" fontId="18" fillId="0" borderId="23" xfId="0" applyFont="1" applyBorder="1" applyAlignment="1">
      <alignment horizontal="center" vertical="center"/>
    </xf>
    <xf numFmtId="0" fontId="18" fillId="0" borderId="15" xfId="0" applyFont="1" applyBorder="1" applyAlignment="1">
      <alignment horizontal="center" vertical="center"/>
    </xf>
    <xf numFmtId="0" fontId="20" fillId="0" borderId="16" xfId="0" applyFont="1" applyBorder="1" applyAlignment="1">
      <alignment horizontal="center"/>
    </xf>
    <xf numFmtId="0" fontId="15" fillId="0" borderId="0" xfId="0" applyFont="1" applyAlignment="1">
      <alignment horizontal="center"/>
    </xf>
    <xf numFmtId="0" fontId="11" fillId="19" borderId="47" xfId="0" applyFont="1" applyFill="1" applyBorder="1" applyAlignment="1">
      <alignment horizontal="center" vertical="center" wrapText="1"/>
    </xf>
    <xf numFmtId="0" fontId="11" fillId="19" borderId="48" xfId="0" applyFont="1" applyFill="1" applyBorder="1" applyAlignment="1">
      <alignment horizontal="center" vertical="center" wrapText="1"/>
    </xf>
    <xf numFmtId="0" fontId="11" fillId="19" borderId="49" xfId="0" applyFont="1" applyFill="1" applyBorder="1" applyAlignment="1">
      <alignment horizontal="center" vertical="center" wrapText="1"/>
    </xf>
    <xf numFmtId="0" fontId="4" fillId="19" borderId="0" xfId="0" applyFont="1" applyFill="1" applyAlignment="1">
      <alignment horizontal="center"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8" fillId="0" borderId="5" xfId="0" applyFont="1" applyBorder="1" applyAlignment="1">
      <alignment horizontal="left" vertical="center"/>
    </xf>
    <xf numFmtId="0" fontId="10" fillId="3" borderId="2" xfId="0" applyFont="1" applyFill="1"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1" fillId="0" borderId="16" xfId="0" applyFont="1" applyBorder="1" applyAlignment="1">
      <alignment horizontal="left" vertical="center"/>
    </xf>
    <xf numFmtId="0" fontId="21" fillId="0" borderId="5" xfId="0" applyFont="1" applyBorder="1" applyAlignment="1">
      <alignment horizontal="left" vertical="center"/>
    </xf>
    <xf numFmtId="0" fontId="0" fillId="0" borderId="27" xfId="0" applyBorder="1" applyAlignment="1">
      <alignment horizontal="center" vertical="center"/>
    </xf>
    <xf numFmtId="0" fontId="12" fillId="6" borderId="69"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13" borderId="69"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12" fillId="9" borderId="69" xfId="0" applyFont="1" applyFill="1" applyBorder="1" applyAlignment="1">
      <alignment horizontal="center" vertical="center" wrapText="1"/>
    </xf>
    <xf numFmtId="0" fontId="12" fillId="9" borderId="11" xfId="0" applyFont="1" applyFill="1" applyBorder="1" applyAlignment="1">
      <alignment horizontal="center" vertical="center" wrapText="1"/>
    </xf>
    <xf numFmtId="0" fontId="7" fillId="0" borderId="16" xfId="0" applyFont="1" applyBorder="1" applyAlignment="1">
      <alignment horizontal="left" vertical="center"/>
    </xf>
    <xf numFmtId="0" fontId="7" fillId="0" borderId="5" xfId="0" applyFont="1" applyBorder="1" applyAlignment="1">
      <alignment horizontal="left" vertical="center"/>
    </xf>
  </cellXfs>
  <cellStyles count="7">
    <cellStyle name="Estilo 1" xfId="4" xr:uid="{00000000-0005-0000-0000-000000000000}"/>
    <cellStyle name="Hiperlink" xfId="5" builtinId="8"/>
    <cellStyle name="Moeda" xfId="6" builtinId="4"/>
    <cellStyle name="Normal" xfId="0" builtinId="0"/>
    <cellStyle name="Normal 2" xfId="2" xr:uid="{00000000-0005-0000-0000-000002000000}"/>
    <cellStyle name="Normal 3" xfId="3" xr:uid="{00000000-0005-0000-0000-000003000000}"/>
    <cellStyle name="Porcentagem" xfId="1" builtinId="5"/>
  </cellStyles>
  <dxfs count="47">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46"/>
      <tableStyleElement type="headerRow" dxfId="45"/>
      <tableStyleElement type="totalRow" dxfId="44"/>
      <tableStyleElement type="firstColumn" dxfId="43"/>
      <tableStyleElement type="lastColumn" dxfId="42"/>
      <tableStyleElement type="firstRowStripe" dxfId="41"/>
      <tableStyleElement type="firstColumnStripe" dxfId="40"/>
    </tableStyle>
  </tableStyles>
  <colors>
    <mruColors>
      <color rgb="FF009900"/>
      <color rgb="FF005AB4"/>
      <color rgb="FFFF99CC"/>
      <color rgb="FF003366"/>
      <color rgb="FF006600"/>
      <color rgb="FFB1540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1</c:v>
                </c:pt>
                <c:pt idx="2">
                  <c:v>0</c:v>
                </c:pt>
                <c:pt idx="3">
                  <c:v>0</c:v>
                </c:pt>
                <c:pt idx="4">
                  <c:v>1</c:v>
                </c:pt>
                <c:pt idx="5">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0</c:v>
                </c:pt>
                <c:pt idx="3">
                  <c:v>2</c:v>
                </c:pt>
                <c:pt idx="4">
                  <c:v>0</c:v>
                </c:pt>
                <c:pt idx="5">
                  <c:v>2</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3</c:v>
                </c:pt>
                <c:pt idx="1">
                  <c:v>2</c:v>
                </c:pt>
                <c:pt idx="2">
                  <c:v>1</c:v>
                </c:pt>
                <c:pt idx="3">
                  <c:v>1</c:v>
                </c:pt>
                <c:pt idx="4">
                  <c:v>2</c:v>
                </c:pt>
                <c:pt idx="5">
                  <c:v>4</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2</c:v>
                </c:pt>
                <c:pt idx="1">
                  <c:v>3</c:v>
                </c:pt>
                <c:pt idx="2">
                  <c:v>3</c:v>
                </c:pt>
                <c:pt idx="3">
                  <c:v>4</c:v>
                </c:pt>
                <c:pt idx="4">
                  <c:v>3</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2</c:v>
                </c:pt>
                <c:pt idx="1">
                  <c:v>1</c:v>
                </c:pt>
                <c:pt idx="2">
                  <c:v>0</c:v>
                </c:pt>
                <c:pt idx="3">
                  <c:v>0</c:v>
                </c:pt>
                <c:pt idx="4">
                  <c:v>1</c:v>
                </c:pt>
                <c:pt idx="5">
                  <c:v>1</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1</c:v>
                </c:pt>
                <c:pt idx="2">
                  <c:v>0</c:v>
                </c:pt>
                <c:pt idx="3">
                  <c:v>1</c:v>
                </c:pt>
                <c:pt idx="4">
                  <c:v>0</c:v>
                </c:pt>
                <c:pt idx="5">
                  <c:v>1</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2</c:v>
                </c:pt>
                <c:pt idx="4">
                  <c:v>3</c:v>
                </c:pt>
                <c:pt idx="5">
                  <c:v>0</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0</c:v>
                </c:pt>
                <c:pt idx="1">
                  <c:v>2</c:v>
                </c:pt>
                <c:pt idx="2">
                  <c:v>1</c:v>
                </c:pt>
                <c:pt idx="3">
                  <c:v>3</c:v>
                </c:pt>
                <c:pt idx="4">
                  <c:v>1</c:v>
                </c:pt>
                <c:pt idx="5">
                  <c:v>9</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8.8235294117647065E-2</c:v>
                </c:pt>
                <c:pt idx="1">
                  <c:v>5.8823529411764705E-2</c:v>
                </c:pt>
                <c:pt idx="2">
                  <c:v>0.35294117647058826</c:v>
                </c:pt>
                <c:pt idx="3">
                  <c:v>0.47058823529411764</c:v>
                </c:pt>
                <c:pt idx="4">
                  <c:v>2.9411764705882353E-2</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FF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8.8235294117647065E-2</c:v>
                </c:pt>
                <c:pt idx="1">
                  <c:v>5.8823529411764705E-2</c:v>
                </c:pt>
                <c:pt idx="2">
                  <c:v>0.35294117647058826</c:v>
                </c:pt>
                <c:pt idx="3">
                  <c:v>0.47058823529411764</c:v>
                </c:pt>
                <c:pt idx="4">
                  <c:v>2.9411764705882353E-2</c:v>
                </c:pt>
                <c:pt idx="5">
                  <c:v>0</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- 3'!$E$32:$E$41</c:f>
              <c:numCache>
                <c:formatCode>General</c:formatCode>
                <c:ptCount val="10"/>
                <c:pt idx="0">
                  <c:v>1</c:v>
                </c:pt>
                <c:pt idx="1">
                  <c:v>0</c:v>
                </c:pt>
                <c:pt idx="2">
                  <c:v>1</c:v>
                </c:pt>
                <c:pt idx="3">
                  <c:v>0</c:v>
                </c:pt>
                <c:pt idx="4">
                  <c:v>1</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- 3'!$F$32:$F$41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- 3'!$G$32:$G$41</c:f>
              <c:numCache>
                <c:formatCode>General</c:formatCode>
                <c:ptCount val="10"/>
                <c:pt idx="0">
                  <c:v>2</c:v>
                </c:pt>
                <c:pt idx="1">
                  <c:v>3</c:v>
                </c:pt>
                <c:pt idx="2">
                  <c:v>1</c:v>
                </c:pt>
                <c:pt idx="3">
                  <c:v>2</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- 3'!$H$32:$H$41</c:f>
              <c:numCache>
                <c:formatCode>General</c:formatCode>
                <c:ptCount val="10"/>
                <c:pt idx="0">
                  <c:v>1</c:v>
                </c:pt>
                <c:pt idx="1">
                  <c:v>1</c:v>
                </c:pt>
                <c:pt idx="2">
                  <c:v>2</c:v>
                </c:pt>
                <c:pt idx="3">
                  <c:v>2</c:v>
                </c:pt>
                <c:pt idx="4">
                  <c:v>3</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- 3'!$I$32:$I$41</c:f>
              <c:numCache>
                <c:formatCode>General</c:formatCode>
                <c:ptCount val="10"/>
                <c:pt idx="0">
                  <c:v>1</c:v>
                </c:pt>
                <c:pt idx="1">
                  <c:v>1</c:v>
                </c:pt>
                <c:pt idx="2">
                  <c:v>1</c:v>
                </c:pt>
                <c:pt idx="3">
                  <c:v>2</c:v>
                </c:pt>
                <c:pt idx="4">
                  <c:v>1</c:v>
                </c:pt>
                <c:pt idx="5">
                  <c:v>7</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- 3'!$J$32:$J$41</c:f>
              <c:numCache>
                <c:formatCode>General</c:formatCode>
                <c:ptCount val="10"/>
                <c:pt idx="0">
                  <c:v>0</c:v>
                </c:pt>
                <c:pt idx="1">
                  <c:v>0</c:v>
                </c:pt>
                <c:pt idx="2">
                  <c:v>0</c:v>
                </c:pt>
                <c:pt idx="3">
                  <c:v>1</c:v>
                </c:pt>
                <c:pt idx="4">
                  <c:v>0</c:v>
                </c:pt>
                <c:pt idx="5">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pt-BR"/>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0.23529411764705882</c:v>
                </c:pt>
                <c:pt idx="2">
                  <c:v>0.29411764705882354</c:v>
                </c:pt>
                <c:pt idx="3">
                  <c:v>0.38235294117647056</c:v>
                </c:pt>
                <c:pt idx="4">
                  <c:v>8.8235294117647065E-2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0.2</c:v>
                </c:pt>
                <c:pt idx="2">
                  <c:v>0.22857142857142856</c:v>
                </c:pt>
                <c:pt idx="3">
                  <c:v>0.37142857142857144</c:v>
                </c:pt>
                <c:pt idx="4">
                  <c:v>8.5714285714285715E-2</c:v>
                </c:pt>
                <c:pt idx="5">
                  <c:v>0.11428571428571428</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2</c:v>
                </c:pt>
                <c:pt idx="1">
                  <c:v>1</c:v>
                </c:pt>
                <c:pt idx="2">
                  <c:v>0</c:v>
                </c:pt>
                <c:pt idx="3">
                  <c:v>0</c:v>
                </c:pt>
                <c:pt idx="4">
                  <c:v>1</c:v>
                </c:pt>
                <c:pt idx="5">
                  <c:v>1</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1</c:v>
                </c:pt>
                <c:pt idx="2">
                  <c:v>0</c:v>
                </c:pt>
                <c:pt idx="3">
                  <c:v>1</c:v>
                </c:pt>
                <c:pt idx="4">
                  <c:v>0</c:v>
                </c:pt>
                <c:pt idx="5">
                  <c:v>1</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2</c:v>
                </c:pt>
                <c:pt idx="4">
                  <c:v>3</c:v>
                </c:pt>
                <c:pt idx="5">
                  <c:v>0</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0</c:v>
                </c:pt>
                <c:pt idx="1">
                  <c:v>2</c:v>
                </c:pt>
                <c:pt idx="2">
                  <c:v>1</c:v>
                </c:pt>
                <c:pt idx="3">
                  <c:v>3</c:v>
                </c:pt>
                <c:pt idx="4">
                  <c:v>1</c:v>
                </c:pt>
                <c:pt idx="5">
                  <c:v>9</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8.8235294117647065E-2</c:v>
                </c:pt>
                <c:pt idx="1">
                  <c:v>5.8823529411764705E-2</c:v>
                </c:pt>
                <c:pt idx="2">
                  <c:v>0.35294117647058826</c:v>
                </c:pt>
                <c:pt idx="3">
                  <c:v>0.47058823529411764</c:v>
                </c:pt>
                <c:pt idx="4">
                  <c:v>2.9411764705882353E-2</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8.8235294117647065E-2</c:v>
                </c:pt>
                <c:pt idx="1">
                  <c:v>5.8823529411764705E-2</c:v>
                </c:pt>
                <c:pt idx="2">
                  <c:v>0.35294117647058826</c:v>
                </c:pt>
                <c:pt idx="3">
                  <c:v>0.47058823529411764</c:v>
                </c:pt>
                <c:pt idx="4">
                  <c:v>2.9411764705882353E-2</c:v>
                </c:pt>
                <c:pt idx="5">
                  <c:v>0</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1</c:v>
                </c:pt>
                <c:pt idx="2">
                  <c:v>0</c:v>
                </c:pt>
                <c:pt idx="3">
                  <c:v>0</c:v>
                </c:pt>
                <c:pt idx="4">
                  <c:v>1</c:v>
                </c:pt>
                <c:pt idx="5">
                  <c:v>1</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0</c:v>
                </c:pt>
                <c:pt idx="3">
                  <c:v>2</c:v>
                </c:pt>
                <c:pt idx="4">
                  <c:v>0</c:v>
                </c:pt>
                <c:pt idx="5">
                  <c:v>2</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3</c:v>
                </c:pt>
                <c:pt idx="1">
                  <c:v>2</c:v>
                </c:pt>
                <c:pt idx="2">
                  <c:v>1</c:v>
                </c:pt>
                <c:pt idx="3">
                  <c:v>1</c:v>
                </c:pt>
                <c:pt idx="4">
                  <c:v>2</c:v>
                </c:pt>
                <c:pt idx="5">
                  <c:v>4</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2</c:v>
                </c:pt>
                <c:pt idx="1">
                  <c:v>3</c:v>
                </c:pt>
                <c:pt idx="2">
                  <c:v>3</c:v>
                </c:pt>
                <c:pt idx="3">
                  <c:v>4</c:v>
                </c:pt>
                <c:pt idx="4">
                  <c:v>3</c:v>
                </c:pt>
                <c:pt idx="5">
                  <c:v>3</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0.13513513513513514</c:v>
                </c:pt>
                <c:pt idx="1">
                  <c:v>0.35135135135135137</c:v>
                </c:pt>
                <c:pt idx="2">
                  <c:v>0</c:v>
                </c:pt>
                <c:pt idx="3">
                  <c:v>0.48648648648648651</c:v>
                </c:pt>
                <c:pt idx="4">
                  <c:v>2.7027027027027029E-2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0.13513513513513514</c:v>
                </c:pt>
                <c:pt idx="1">
                  <c:v>0.35135135135135137</c:v>
                </c:pt>
                <c:pt idx="2">
                  <c:v>0</c:v>
                </c:pt>
                <c:pt idx="3">
                  <c:v>0.48648648648648651</c:v>
                </c:pt>
                <c:pt idx="4">
                  <c:v>2.7027027027027029E-2</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0.14285714285714285</c:v>
                </c:pt>
                <c:pt idx="1">
                  <c:v>0.2857142857142857</c:v>
                </c:pt>
                <c:pt idx="2">
                  <c:v>0</c:v>
                </c:pt>
                <c:pt idx="3">
                  <c:v>0.51428571428571423</c:v>
                </c:pt>
                <c:pt idx="4">
                  <c:v>2.8571428571428571E-2</c:v>
                </c:pt>
                <c:pt idx="5">
                  <c:v>2.8571428571428571E-2</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1</c:v>
                </c:pt>
                <c:pt idx="1">
                  <c:v>0</c:v>
                </c:pt>
                <c:pt idx="2">
                  <c:v>1</c:v>
                </c:pt>
                <c:pt idx="3">
                  <c:v>0</c:v>
                </c:pt>
                <c:pt idx="4">
                  <c:v>1</c:v>
                </c:pt>
                <c:pt idx="5">
                  <c:v>0</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2</c:v>
                </c:pt>
                <c:pt idx="1">
                  <c:v>3</c:v>
                </c:pt>
                <c:pt idx="2">
                  <c:v>1</c:v>
                </c:pt>
                <c:pt idx="3">
                  <c:v>2</c:v>
                </c:pt>
                <c:pt idx="4">
                  <c:v>0</c:v>
                </c:pt>
                <c:pt idx="5">
                  <c:v>0</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1</c:v>
                </c:pt>
                <c:pt idx="1">
                  <c:v>1</c:v>
                </c:pt>
                <c:pt idx="2">
                  <c:v>2</c:v>
                </c:pt>
                <c:pt idx="3">
                  <c:v>2</c:v>
                </c:pt>
                <c:pt idx="4">
                  <c:v>3</c:v>
                </c:pt>
                <c:pt idx="5">
                  <c:v>1</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1</c:v>
                </c:pt>
                <c:pt idx="1">
                  <c:v>1</c:v>
                </c:pt>
                <c:pt idx="2">
                  <c:v>1</c:v>
                </c:pt>
                <c:pt idx="3">
                  <c:v>2</c:v>
                </c:pt>
                <c:pt idx="4">
                  <c:v>1</c:v>
                </c:pt>
                <c:pt idx="5">
                  <c:v>7</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0</c:v>
                </c:pt>
                <c:pt idx="1">
                  <c:v>0</c:v>
                </c:pt>
                <c:pt idx="2">
                  <c:v>0</c:v>
                </c:pt>
                <c:pt idx="3">
                  <c:v>1</c:v>
                </c:pt>
                <c:pt idx="4">
                  <c:v>0</c:v>
                </c:pt>
                <c:pt idx="5">
                  <c:v>2</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0.23529411764705882</c:v>
                </c:pt>
                <c:pt idx="2">
                  <c:v>0.29411764705882354</c:v>
                </c:pt>
                <c:pt idx="3">
                  <c:v>0.38235294117647056</c:v>
                </c:pt>
                <c:pt idx="4">
                  <c:v>8.8235294117647065E-2</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0.2</c:v>
                </c:pt>
                <c:pt idx="2">
                  <c:v>0.22857142857142856</c:v>
                </c:pt>
                <c:pt idx="3">
                  <c:v>0.37142857142857144</c:v>
                </c:pt>
                <c:pt idx="4">
                  <c:v>8.5714285714285715E-2</c:v>
                </c:pt>
                <c:pt idx="5">
                  <c:v>0.11428571428571428</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pt-BR"/>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1.3333333333333334E-2</c:v>
                </c:pt>
                <c:pt idx="1">
                  <c:v>0.24</c:v>
                </c:pt>
                <c:pt idx="2">
                  <c:v>0.19333333333333333</c:v>
                </c:pt>
                <c:pt idx="3">
                  <c:v>0.25333333333333335</c:v>
                </c:pt>
                <c:pt idx="4">
                  <c:v>0.28000000000000003</c:v>
                </c:pt>
                <c:pt idx="5">
                  <c:v>0.02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- 3'!$E$32:$E$41</c:f>
              <c:numCache>
                <c:formatCode>General</c:formatCode>
                <c:ptCount val="10"/>
                <c:pt idx="0">
                  <c:v>1</c:v>
                </c:pt>
                <c:pt idx="1">
                  <c:v>0</c:v>
                </c:pt>
                <c:pt idx="2">
                  <c:v>1</c:v>
                </c:pt>
                <c:pt idx="3">
                  <c:v>0</c:v>
                </c:pt>
                <c:pt idx="4">
                  <c:v>1</c:v>
                </c:pt>
                <c:pt idx="5">
                  <c:v>0</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- 3'!$F$32:$F$41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- 3'!$G$32:$G$41</c:f>
              <c:numCache>
                <c:formatCode>General</c:formatCode>
                <c:ptCount val="10"/>
                <c:pt idx="0">
                  <c:v>2</c:v>
                </c:pt>
                <c:pt idx="1">
                  <c:v>3</c:v>
                </c:pt>
                <c:pt idx="2">
                  <c:v>1</c:v>
                </c:pt>
                <c:pt idx="3">
                  <c:v>2</c:v>
                </c:pt>
                <c:pt idx="4">
                  <c:v>0</c:v>
                </c:pt>
                <c:pt idx="5">
                  <c:v>0</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- 3'!$H$32:$H$41</c:f>
              <c:numCache>
                <c:formatCode>General</c:formatCode>
                <c:ptCount val="10"/>
                <c:pt idx="0">
                  <c:v>1</c:v>
                </c:pt>
                <c:pt idx="1">
                  <c:v>1</c:v>
                </c:pt>
                <c:pt idx="2">
                  <c:v>2</c:v>
                </c:pt>
                <c:pt idx="3">
                  <c:v>2</c:v>
                </c:pt>
                <c:pt idx="4">
                  <c:v>3</c:v>
                </c:pt>
                <c:pt idx="5">
                  <c:v>1</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- 3'!$I$32:$I$41</c:f>
              <c:numCache>
                <c:formatCode>General</c:formatCode>
                <c:ptCount val="10"/>
                <c:pt idx="0">
                  <c:v>1</c:v>
                </c:pt>
                <c:pt idx="1">
                  <c:v>1</c:v>
                </c:pt>
                <c:pt idx="2">
                  <c:v>1</c:v>
                </c:pt>
                <c:pt idx="3">
                  <c:v>2</c:v>
                </c:pt>
                <c:pt idx="4">
                  <c:v>1</c:v>
                </c:pt>
                <c:pt idx="5">
                  <c:v>7</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- 3'!$C$32:$C$41</c:f>
              <c:strCache>
                <c:ptCount val="6"/>
                <c:pt idx="0">
                  <c:v>OBJETIVO 1</c:v>
                </c:pt>
                <c:pt idx="1">
                  <c:v>OBJETIVO 2</c:v>
                </c:pt>
                <c:pt idx="2">
                  <c:v>OBJETIVO 3</c:v>
                </c:pt>
                <c:pt idx="3">
                  <c:v>OBJETIVO 4</c:v>
                </c:pt>
                <c:pt idx="4">
                  <c:v>OBJETIVO 5</c:v>
                </c:pt>
                <c:pt idx="5">
                  <c:v>OBJETIVO 6</c:v>
                </c:pt>
              </c:strCache>
            </c:strRef>
          </c:cat>
          <c:val>
            <c:numRef>
              <c:f>'Painel de Gestão - 3'!$J$32:$J$41</c:f>
              <c:numCache>
                <c:formatCode>General</c:formatCode>
                <c:ptCount val="10"/>
                <c:pt idx="0">
                  <c:v>0</c:v>
                </c:pt>
                <c:pt idx="1">
                  <c:v>0</c:v>
                </c:pt>
                <c:pt idx="2">
                  <c:v>0</c:v>
                </c:pt>
                <c:pt idx="3">
                  <c:v>1</c:v>
                </c:pt>
                <c:pt idx="4">
                  <c:v>0</c:v>
                </c:pt>
                <c:pt idx="5">
                  <c:v>2</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pt-BR"/>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0.23529411764705882</c:v>
                </c:pt>
                <c:pt idx="2">
                  <c:v>0.29411764705882354</c:v>
                </c:pt>
                <c:pt idx="3">
                  <c:v>0.38235294117647056</c:v>
                </c:pt>
                <c:pt idx="4">
                  <c:v>8.8235294117647065E-2</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0.14285714285714285</c:v>
                </c:pt>
                <c:pt idx="1">
                  <c:v>0.2857142857142857</c:v>
                </c:pt>
                <c:pt idx="2">
                  <c:v>0</c:v>
                </c:pt>
                <c:pt idx="3">
                  <c:v>0.51428571428571423</c:v>
                </c:pt>
                <c:pt idx="4">
                  <c:v>2.8571428571428571E-2</c:v>
                </c:pt>
                <c:pt idx="5">
                  <c:v>2.8571428571428571E-2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0.2</c:v>
                </c:pt>
                <c:pt idx="2">
                  <c:v>0.22857142857142856</c:v>
                </c:pt>
                <c:pt idx="3">
                  <c:v>0.37142857142857144</c:v>
                </c:pt>
                <c:pt idx="4">
                  <c:v>8.5714285714285715E-2</c:v>
                </c:pt>
                <c:pt idx="5">
                  <c:v>0.11428571428571428</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2</c:v>
                </c:pt>
                <c:pt idx="1">
                  <c:v>1</c:v>
                </c:pt>
                <c:pt idx="2">
                  <c:v>0</c:v>
                </c:pt>
                <c:pt idx="3">
                  <c:v>0</c:v>
                </c:pt>
                <c:pt idx="4">
                  <c:v>1</c:v>
                </c:pt>
                <c:pt idx="5">
                  <c:v>1</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1</c:v>
                </c:pt>
                <c:pt idx="2">
                  <c:v>0</c:v>
                </c:pt>
                <c:pt idx="3">
                  <c:v>1</c:v>
                </c:pt>
                <c:pt idx="4">
                  <c:v>0</c:v>
                </c:pt>
                <c:pt idx="5">
                  <c:v>1</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2</c:v>
                </c:pt>
                <c:pt idx="4">
                  <c:v>3</c:v>
                </c:pt>
                <c:pt idx="5">
                  <c:v>0</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0</c:v>
                </c:pt>
                <c:pt idx="1">
                  <c:v>2</c:v>
                </c:pt>
                <c:pt idx="2">
                  <c:v>1</c:v>
                </c:pt>
                <c:pt idx="3">
                  <c:v>3</c:v>
                </c:pt>
                <c:pt idx="4">
                  <c:v>1</c:v>
                </c:pt>
                <c:pt idx="5">
                  <c:v>9</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8.8235294117647065E-2</c:v>
                </c:pt>
                <c:pt idx="1">
                  <c:v>5.8823529411764705E-2</c:v>
                </c:pt>
                <c:pt idx="2">
                  <c:v>0.35294117647058826</c:v>
                </c:pt>
                <c:pt idx="3">
                  <c:v>0.47058823529411764</c:v>
                </c:pt>
                <c:pt idx="4">
                  <c:v>2.9411764705882353E-2</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8.8235294117647065E-2</c:v>
                </c:pt>
                <c:pt idx="1">
                  <c:v>5.8823529411764705E-2</c:v>
                </c:pt>
                <c:pt idx="2">
                  <c:v>0.35294117647058826</c:v>
                </c:pt>
                <c:pt idx="3">
                  <c:v>0.47058823529411764</c:v>
                </c:pt>
                <c:pt idx="4">
                  <c:v>2.9411764705882353E-2</c:v>
                </c:pt>
                <c:pt idx="5">
                  <c:v>0</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1</c:v>
                </c:pt>
                <c:pt idx="2">
                  <c:v>0</c:v>
                </c:pt>
                <c:pt idx="3">
                  <c:v>0</c:v>
                </c:pt>
                <c:pt idx="4">
                  <c:v>1</c:v>
                </c:pt>
                <c:pt idx="5">
                  <c:v>1</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0</c:v>
                </c:pt>
                <c:pt idx="3">
                  <c:v>2</c:v>
                </c:pt>
                <c:pt idx="4">
                  <c:v>0</c:v>
                </c:pt>
                <c:pt idx="5">
                  <c:v>2</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3</c:v>
                </c:pt>
                <c:pt idx="1">
                  <c:v>2</c:v>
                </c:pt>
                <c:pt idx="2">
                  <c:v>1</c:v>
                </c:pt>
                <c:pt idx="3">
                  <c:v>1</c:v>
                </c:pt>
                <c:pt idx="4">
                  <c:v>2</c:v>
                </c:pt>
                <c:pt idx="5">
                  <c:v>4</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2</c:v>
                </c:pt>
                <c:pt idx="1">
                  <c:v>3</c:v>
                </c:pt>
                <c:pt idx="2">
                  <c:v>3</c:v>
                </c:pt>
                <c:pt idx="3">
                  <c:v>4</c:v>
                </c:pt>
                <c:pt idx="4">
                  <c:v>3</c:v>
                </c:pt>
                <c:pt idx="5">
                  <c:v>3</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0.13513513513513514</c:v>
                </c:pt>
                <c:pt idx="1">
                  <c:v>0.35135135135135137</c:v>
                </c:pt>
                <c:pt idx="2">
                  <c:v>0</c:v>
                </c:pt>
                <c:pt idx="3">
                  <c:v>0.48648648648648651</c:v>
                </c:pt>
                <c:pt idx="4">
                  <c:v>2.7027027027027029E-2</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0.14285714285714285</c:v>
                </c:pt>
                <c:pt idx="1">
                  <c:v>0.2857142857142857</c:v>
                </c:pt>
                <c:pt idx="2">
                  <c:v>0</c:v>
                </c:pt>
                <c:pt idx="3">
                  <c:v>0.51428571428571423</c:v>
                </c:pt>
                <c:pt idx="4">
                  <c:v>2.8571428571428571E-2</c:v>
                </c:pt>
                <c:pt idx="5">
                  <c:v>2.8571428571428571E-2</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1.3333333333333334E-2</c:v>
                </c:pt>
                <c:pt idx="1">
                  <c:v>0.24</c:v>
                </c:pt>
                <c:pt idx="2">
                  <c:v>0.19333333333333333</c:v>
                </c:pt>
                <c:pt idx="3">
                  <c:v>0.25333333333333335</c:v>
                </c:pt>
                <c:pt idx="4">
                  <c:v>0.28000000000000003</c:v>
                </c:pt>
                <c:pt idx="5">
                  <c:v>0.02</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2</c:v>
                </c:pt>
                <c:pt idx="1">
                  <c:v>1</c:v>
                </c:pt>
                <c:pt idx="2">
                  <c:v>0</c:v>
                </c:pt>
                <c:pt idx="3">
                  <c:v>0</c:v>
                </c:pt>
                <c:pt idx="4">
                  <c:v>1</c:v>
                </c:pt>
                <c:pt idx="5">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1</c:v>
                </c:pt>
                <c:pt idx="2">
                  <c:v>0</c:v>
                </c:pt>
                <c:pt idx="3">
                  <c:v>1</c:v>
                </c:pt>
                <c:pt idx="4">
                  <c:v>0</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2</c:v>
                </c:pt>
                <c:pt idx="4">
                  <c:v>3</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0</c:v>
                </c:pt>
                <c:pt idx="1">
                  <c:v>2</c:v>
                </c:pt>
                <c:pt idx="2">
                  <c:v>1</c:v>
                </c:pt>
                <c:pt idx="3">
                  <c:v>3</c:v>
                </c:pt>
                <c:pt idx="4">
                  <c:v>1</c:v>
                </c:pt>
                <c:pt idx="5">
                  <c:v>9</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8.8235294117647065E-2</c:v>
                </c:pt>
                <c:pt idx="1">
                  <c:v>5.8823529411764705E-2</c:v>
                </c:pt>
                <c:pt idx="2">
                  <c:v>0.35294117647058826</c:v>
                </c:pt>
                <c:pt idx="3">
                  <c:v>0.47058823529411764</c:v>
                </c:pt>
                <c:pt idx="4">
                  <c:v>2.9411764705882353E-2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8.8235294117647065E-2</c:v>
                </c:pt>
                <c:pt idx="1">
                  <c:v>5.8823529411764705E-2</c:v>
                </c:pt>
                <c:pt idx="2">
                  <c:v>0.35294117647058826</c:v>
                </c:pt>
                <c:pt idx="3">
                  <c:v>0.47058823529411764</c:v>
                </c:pt>
                <c:pt idx="4">
                  <c:v>2.9411764705882353E-2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1</c:v>
                </c:pt>
                <c:pt idx="2">
                  <c:v>0</c:v>
                </c:pt>
                <c:pt idx="3">
                  <c:v>0</c:v>
                </c:pt>
                <c:pt idx="4">
                  <c:v>1</c:v>
                </c:pt>
                <c:pt idx="5">
                  <c:v>1</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0</c:v>
                </c:pt>
                <c:pt idx="3">
                  <c:v>2</c:v>
                </c:pt>
                <c:pt idx="4">
                  <c:v>0</c:v>
                </c:pt>
                <c:pt idx="5">
                  <c:v>2</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3</c:v>
                </c:pt>
                <c:pt idx="1">
                  <c:v>2</c:v>
                </c:pt>
                <c:pt idx="2">
                  <c:v>1</c:v>
                </c:pt>
                <c:pt idx="3">
                  <c:v>1</c:v>
                </c:pt>
                <c:pt idx="4">
                  <c:v>2</c:v>
                </c:pt>
                <c:pt idx="5">
                  <c:v>4</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2</c:v>
                </c:pt>
                <c:pt idx="1">
                  <c:v>3</c:v>
                </c:pt>
                <c:pt idx="2">
                  <c:v>3</c:v>
                </c:pt>
                <c:pt idx="3">
                  <c:v>4</c:v>
                </c:pt>
                <c:pt idx="4">
                  <c:v>3</c:v>
                </c:pt>
                <c:pt idx="5">
                  <c:v>3</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0.13513513513513514</c:v>
                </c:pt>
                <c:pt idx="1">
                  <c:v>0.35135135135135137</c:v>
                </c:pt>
                <c:pt idx="2">
                  <c:v>0</c:v>
                </c:pt>
                <c:pt idx="3">
                  <c:v>0.48648648648648651</c:v>
                </c:pt>
                <c:pt idx="4">
                  <c:v>2.7027027027027029E-2</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0.14285714285714285</c:v>
                </c:pt>
                <c:pt idx="1">
                  <c:v>0.2857142857142857</c:v>
                </c:pt>
                <c:pt idx="2">
                  <c:v>0</c:v>
                </c:pt>
                <c:pt idx="3">
                  <c:v>0.51428571428571423</c:v>
                </c:pt>
                <c:pt idx="4">
                  <c:v>2.8571428571428571E-2</c:v>
                </c:pt>
                <c:pt idx="5">
                  <c:v>2.8571428571428571E-2</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716521B6-4E34-484F-8F75-E1E7A58C4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190500</xdr:colOff>
      <xdr:row>28</xdr:row>
      <xdr:rowOff>0</xdr:rowOff>
    </xdr:from>
    <xdr:to>
      <xdr:col>21</xdr:col>
      <xdr:colOff>142875</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37</xdr:row>
      <xdr:rowOff>0</xdr:rowOff>
    </xdr:to>
    <xdr:graphicFrame macro="">
      <xdr:nvGraphicFramePr>
        <xdr:cNvPr id="5" name="Gráfico 4">
          <a:extLst>
            <a:ext uri="{FF2B5EF4-FFF2-40B4-BE49-F238E27FC236}">
              <a16:creationId xmlns:a16="http://schemas.microsoft.com/office/drawing/2014/main" id="{BDB871B4-0E0A-4AAD-8902-099D5EFCFC3E}"/>
            </a:ext>
            <a:ext uri="{147F2762-F138-4A5C-976F-8EAC2B608ADB}">
              <a16:predDERef xmlns:a16="http://schemas.microsoft.com/office/drawing/2014/main" pre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37</xdr:row>
      <xdr:rowOff>0</xdr:rowOff>
    </xdr:to>
    <xdr:graphicFrame macro="">
      <xdr:nvGraphicFramePr>
        <xdr:cNvPr id="8" name="Gráfico 7">
          <a:extLst>
            <a:ext uri="{FF2B5EF4-FFF2-40B4-BE49-F238E27FC236}">
              <a16:creationId xmlns:a16="http://schemas.microsoft.com/office/drawing/2014/main" id="{7B205A80-F0D8-4E54-9192-5BA6114734BC}"/>
            </a:ext>
            <a:ext uri="{147F2762-F138-4A5C-976F-8EAC2B608ADB}">
              <a16:predDERef xmlns:a16="http://schemas.microsoft.com/office/drawing/2014/main" pred="{BD3197D0-2F83-4E42-A82A-C4B96389D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74B834D-24B1-4564-B3E6-3BC559CC8CFE}"/>
            </a:ext>
            <a:ext uri="{147F2762-F138-4A5C-976F-8EAC2B608ADB}">
              <a16:predDERef xmlns:a16="http://schemas.microsoft.com/office/drawing/2014/main" pre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4F39F9BC-1F99-4ABB-8A00-E483FA43A3B1}"/>
            </a:ext>
            <a:ext uri="{147F2762-F138-4A5C-976F-8EAC2B608ADB}">
              <a16:predDERef xmlns:a16="http://schemas.microsoft.com/office/drawing/2014/main" pred="{C5340D42-D3F9-476E-B7D3-F4DBA6645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41</xdr:row>
      <xdr:rowOff>1362</xdr:rowOff>
    </xdr:to>
    <xdr:graphicFrame macro="">
      <xdr:nvGraphicFramePr>
        <xdr:cNvPr id="18" name="Gráfico 10">
          <a:extLst>
            <a:ext uri="{FF2B5EF4-FFF2-40B4-BE49-F238E27FC236}">
              <a16:creationId xmlns:a16="http://schemas.microsoft.com/office/drawing/2014/main" id="{E39B93AC-40CB-41A3-B977-042C3D9AF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 uri="{147F2762-F138-4A5C-976F-8EAC2B608ADB}">
              <a16:predDERef xmlns:a16="http://schemas.microsoft.com/office/drawing/2014/main" pred="{FE09D77A-2D52-4B96-A7CD-18E84B7AE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 uri="{147F2762-F138-4A5C-976F-8EAC2B608ADB}">
              <a16:predDERef xmlns:a16="http://schemas.microsoft.com/office/drawing/2014/main" pred="{D52BA9D5-66C6-45E6-A653-74B36CD23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drive.google.com/file/d/1cPPGpVJSDgiODMyvdHCWH7MgLPf7H37k/view?usp=drivesd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arcgis.com/apps/dashboards/886d9f66743648068254064eeeaf80cc" TargetMode="External"/><Relationship Id="rId2" Type="http://schemas.openxmlformats.org/officeDocument/2006/relationships/hyperlink" Target="https://docs.google.com/spreadsheets/d/1G8Rbl38iM0h0ZSzX9hNtD53eRwQ9VP3N/edit?usp=sharing&amp;ouid=111649363778156667529&amp;rtpof=true&amp;sd=true" TargetMode="External"/><Relationship Id="rId1" Type="http://schemas.openxmlformats.org/officeDocument/2006/relationships/hyperlink" Target="https://www.instagram.com/p/C8dOLP1uvRW/?img_index=1" TargetMode="External"/><Relationship Id="rId5" Type="http://schemas.openxmlformats.org/officeDocument/2006/relationships/printerSettings" Target="../printerSettings/printerSettings4.bin"/><Relationship Id="rId4" Type="http://schemas.openxmlformats.org/officeDocument/2006/relationships/hyperlink" Target="https://www.arcgis.com/apps/dashboards/886d9f66743648068254064eeeaf80cc"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3"/>
  <sheetViews>
    <sheetView topLeftCell="A43" zoomScale="80" zoomScaleNormal="80" workbookViewId="0">
      <selection activeCell="A56" sqref="A56:B56"/>
    </sheetView>
  </sheetViews>
  <sheetFormatPr defaultRowHeight="15" x14ac:dyDescent="0.25"/>
  <cols>
    <col min="1" max="1" width="38.42578125" bestFit="1" customWidth="1"/>
    <col min="2" max="2" width="156.7109375" customWidth="1"/>
    <col min="3" max="90" width="9.140625" style="1"/>
  </cols>
  <sheetData>
    <row r="1" spans="1:2" ht="21" customHeight="1" x14ac:dyDescent="0.25">
      <c r="A1" s="395" t="s">
        <v>0</v>
      </c>
      <c r="B1" s="396"/>
    </row>
    <row r="2" spans="1:2" ht="21" customHeight="1" x14ac:dyDescent="0.25">
      <c r="A2" s="396"/>
      <c r="B2" s="396"/>
    </row>
    <row r="3" spans="1:2" ht="21" customHeight="1" x14ac:dyDescent="0.25">
      <c r="A3" s="396"/>
      <c r="B3" s="396"/>
    </row>
    <row r="4" spans="1:2" ht="21" customHeight="1" x14ac:dyDescent="0.25">
      <c r="A4" s="396"/>
      <c r="B4" s="396"/>
    </row>
    <row r="5" spans="1:2" ht="21" customHeight="1" x14ac:dyDescent="0.25">
      <c r="A5" s="397"/>
      <c r="B5" s="397"/>
    </row>
    <row r="6" spans="1:2" ht="76.5" customHeight="1" x14ac:dyDescent="0.25">
      <c r="A6" s="394" t="s">
        <v>1</v>
      </c>
      <c r="B6" s="394"/>
    </row>
    <row r="7" spans="1:2" ht="45" x14ac:dyDescent="0.25">
      <c r="A7" s="114" t="s">
        <v>2</v>
      </c>
      <c r="B7" s="71" t="s">
        <v>3</v>
      </c>
    </row>
    <row r="8" spans="1:2" ht="30" x14ac:dyDescent="0.25">
      <c r="A8" s="114" t="s">
        <v>4</v>
      </c>
      <c r="B8" s="71" t="s">
        <v>5</v>
      </c>
    </row>
    <row r="9" spans="1:2" ht="30" x14ac:dyDescent="0.25">
      <c r="A9" s="115" t="s">
        <v>6</v>
      </c>
      <c r="B9" s="71" t="s">
        <v>7</v>
      </c>
    </row>
    <row r="10" spans="1:2" ht="15.75" x14ac:dyDescent="0.25">
      <c r="A10" s="114" t="s">
        <v>8</v>
      </c>
      <c r="B10" s="71" t="s">
        <v>9</v>
      </c>
    </row>
    <row r="11" spans="1:2" ht="15.75" x14ac:dyDescent="0.25">
      <c r="A11" s="114" t="s">
        <v>10</v>
      </c>
      <c r="B11" s="71" t="s">
        <v>11</v>
      </c>
    </row>
    <row r="12" spans="1:2" ht="15.75" x14ac:dyDescent="0.25">
      <c r="A12" s="114" t="s">
        <v>12</v>
      </c>
      <c r="B12" s="71" t="s">
        <v>13</v>
      </c>
    </row>
    <row r="13" spans="1:2" ht="15.75" x14ac:dyDescent="0.25">
      <c r="A13" s="114" t="s">
        <v>14</v>
      </c>
      <c r="B13" s="71" t="s">
        <v>15</v>
      </c>
    </row>
    <row r="14" spans="1:2" ht="30" x14ac:dyDescent="0.25">
      <c r="A14" s="116" t="s">
        <v>16</v>
      </c>
      <c r="B14" s="71" t="s">
        <v>17</v>
      </c>
    </row>
    <row r="15" spans="1:2" ht="30" x14ac:dyDescent="0.25">
      <c r="A15" s="116" t="s">
        <v>18</v>
      </c>
      <c r="B15" s="71" t="s">
        <v>19</v>
      </c>
    </row>
    <row r="16" spans="1:2" ht="23.25" customHeight="1" x14ac:dyDescent="0.25">
      <c r="A16" s="114" t="s">
        <v>20</v>
      </c>
      <c r="B16" s="71" t="s">
        <v>21</v>
      </c>
    </row>
    <row r="17" spans="1:2" ht="23.25" customHeight="1" x14ac:dyDescent="0.25">
      <c r="A17" s="114" t="s">
        <v>22</v>
      </c>
      <c r="B17" s="71" t="s">
        <v>23</v>
      </c>
    </row>
    <row r="18" spans="1:2" ht="79.5" customHeight="1" x14ac:dyDescent="0.25">
      <c r="A18" s="393" t="s">
        <v>24</v>
      </c>
      <c r="B18" s="393"/>
    </row>
    <row r="19" spans="1:2" ht="31.5" x14ac:dyDescent="0.25">
      <c r="A19" s="117" t="s">
        <v>25</v>
      </c>
      <c r="B19" s="118" t="s">
        <v>26</v>
      </c>
    </row>
    <row r="20" spans="1:2" ht="47.25" x14ac:dyDescent="0.25">
      <c r="A20" s="119" t="s">
        <v>27</v>
      </c>
      <c r="B20" s="118" t="s">
        <v>28</v>
      </c>
    </row>
    <row r="21" spans="1:2" ht="47.25" x14ac:dyDescent="0.25">
      <c r="A21" s="120" t="s">
        <v>29</v>
      </c>
      <c r="B21" s="118" t="s">
        <v>30</v>
      </c>
    </row>
    <row r="22" spans="1:2" ht="31.5" x14ac:dyDescent="0.25">
      <c r="A22" s="121" t="s">
        <v>31</v>
      </c>
      <c r="B22" s="122" t="s">
        <v>32</v>
      </c>
    </row>
    <row r="23" spans="1:2" ht="31.5" x14ac:dyDescent="0.25">
      <c r="A23" s="123" t="s">
        <v>33</v>
      </c>
      <c r="B23" s="118" t="s">
        <v>34</v>
      </c>
    </row>
    <row r="24" spans="1:2" ht="63" x14ac:dyDescent="0.25">
      <c r="A24" s="124" t="s">
        <v>35</v>
      </c>
      <c r="B24" s="118" t="s">
        <v>36</v>
      </c>
    </row>
    <row r="25" spans="1:2" ht="47.25" x14ac:dyDescent="0.25">
      <c r="A25" s="100" t="s">
        <v>37</v>
      </c>
      <c r="B25" s="118" t="s">
        <v>38</v>
      </c>
    </row>
    <row r="26" spans="1:2" ht="31.5" x14ac:dyDescent="0.25">
      <c r="A26" s="125" t="s">
        <v>39</v>
      </c>
      <c r="B26" s="118" t="s">
        <v>40</v>
      </c>
    </row>
    <row r="27" spans="1:2" ht="31.5" x14ac:dyDescent="0.25">
      <c r="A27" s="126" t="s">
        <v>41</v>
      </c>
      <c r="B27" s="127" t="s">
        <v>42</v>
      </c>
    </row>
    <row r="28" spans="1:2" ht="47.25" x14ac:dyDescent="0.25">
      <c r="A28" s="126" t="s">
        <v>43</v>
      </c>
      <c r="B28" s="127" t="s">
        <v>44</v>
      </c>
    </row>
    <row r="29" spans="1:2" ht="71.25" customHeight="1" x14ac:dyDescent="0.25">
      <c r="A29" s="126" t="s">
        <v>45</v>
      </c>
      <c r="B29" s="127" t="s">
        <v>46</v>
      </c>
    </row>
    <row r="30" spans="1:2" ht="31.5" x14ac:dyDescent="0.25">
      <c r="A30" s="126" t="s">
        <v>47</v>
      </c>
      <c r="B30" s="127" t="s">
        <v>48</v>
      </c>
    </row>
    <row r="31" spans="1:2" ht="15.75" x14ac:dyDescent="0.25">
      <c r="A31" s="126" t="s">
        <v>49</v>
      </c>
      <c r="B31" s="127" t="s">
        <v>50</v>
      </c>
    </row>
    <row r="32" spans="1:2" ht="73.5" customHeight="1" x14ac:dyDescent="0.25">
      <c r="A32" s="392" t="s">
        <v>51</v>
      </c>
      <c r="B32" s="392"/>
    </row>
    <row r="33" spans="1:2" ht="19.5" customHeight="1" x14ac:dyDescent="0.25">
      <c r="A33" s="128" t="s">
        <v>52</v>
      </c>
      <c r="B33" s="129" t="s">
        <v>53</v>
      </c>
    </row>
    <row r="34" spans="1:2" ht="19.5" customHeight="1" x14ac:dyDescent="0.25">
      <c r="A34" s="128" t="s">
        <v>54</v>
      </c>
      <c r="B34" s="129" t="s">
        <v>55</v>
      </c>
    </row>
    <row r="35" spans="1:2" ht="19.5" customHeight="1" x14ac:dyDescent="0.25">
      <c r="A35" s="128" t="s">
        <v>56</v>
      </c>
      <c r="B35" s="129" t="s">
        <v>57</v>
      </c>
    </row>
    <row r="36" spans="1:2" ht="19.5" customHeight="1" x14ac:dyDescent="0.25">
      <c r="A36" s="128" t="s">
        <v>58</v>
      </c>
      <c r="B36" s="129" t="s">
        <v>59</v>
      </c>
    </row>
    <row r="37" spans="1:2" ht="19.5" customHeight="1" x14ac:dyDescent="0.25">
      <c r="A37" s="128" t="s">
        <v>60</v>
      </c>
      <c r="B37" s="129" t="s">
        <v>61</v>
      </c>
    </row>
    <row r="38" spans="1:2" ht="19.5" customHeight="1" x14ac:dyDescent="0.25">
      <c r="A38" s="128" t="s">
        <v>62</v>
      </c>
      <c r="B38" s="129" t="s">
        <v>63</v>
      </c>
    </row>
    <row r="39" spans="1:2" ht="19.5" customHeight="1" x14ac:dyDescent="0.25">
      <c r="A39" s="128" t="s">
        <v>64</v>
      </c>
      <c r="B39" s="129" t="s">
        <v>65</v>
      </c>
    </row>
    <row r="40" spans="1:2" ht="19.5" customHeight="1" x14ac:dyDescent="0.25">
      <c r="A40" s="128" t="s">
        <v>66</v>
      </c>
      <c r="B40" s="129" t="s">
        <v>67</v>
      </c>
    </row>
    <row r="41" spans="1:2" ht="19.5" customHeight="1" x14ac:dyDescent="0.25">
      <c r="A41" s="128" t="s">
        <v>68</v>
      </c>
      <c r="B41" s="129" t="s">
        <v>69</v>
      </c>
    </row>
    <row r="42" spans="1:2" ht="19.5" customHeight="1" x14ac:dyDescent="0.25">
      <c r="A42" s="128" t="s">
        <v>70</v>
      </c>
      <c r="B42" s="129" t="s">
        <v>71</v>
      </c>
    </row>
    <row r="43" spans="1:2" ht="19.5" customHeight="1" x14ac:dyDescent="0.25">
      <c r="A43" s="128" t="s">
        <v>72</v>
      </c>
      <c r="B43" s="129" t="s">
        <v>73</v>
      </c>
    </row>
    <row r="44" spans="1:2" ht="19.5" customHeight="1" x14ac:dyDescent="0.25">
      <c r="A44" s="102" t="s">
        <v>74</v>
      </c>
      <c r="B44" s="103" t="s">
        <v>75</v>
      </c>
    </row>
    <row r="45" spans="1:2" s="1" customFormat="1" ht="33.75" customHeight="1" thickBot="1" x14ac:dyDescent="0.3">
      <c r="A45" s="398" t="s">
        <v>76</v>
      </c>
      <c r="B45" s="399"/>
    </row>
    <row r="46" spans="1:2" s="1" customFormat="1" ht="48" thickTop="1" x14ac:dyDescent="0.25">
      <c r="A46" s="101" t="s">
        <v>77</v>
      </c>
      <c r="B46" s="97" t="s">
        <v>78</v>
      </c>
    </row>
    <row r="47" spans="1:2" s="1" customFormat="1" ht="15.75" x14ac:dyDescent="0.25">
      <c r="A47" s="98" t="s">
        <v>79</v>
      </c>
      <c r="B47" s="130" t="s">
        <v>80</v>
      </c>
    </row>
    <row r="48" spans="1:2" s="1" customFormat="1" ht="47.25" x14ac:dyDescent="0.25">
      <c r="A48" s="99" t="s">
        <v>81</v>
      </c>
      <c r="B48" s="131" t="s">
        <v>82</v>
      </c>
    </row>
    <row r="49" spans="1:71" s="1" customFormat="1" ht="15.75" x14ac:dyDescent="0.25">
      <c r="A49" s="98" t="s">
        <v>83</v>
      </c>
      <c r="B49" s="130" t="s">
        <v>84</v>
      </c>
    </row>
    <row r="50" spans="1:71" s="1" customFormat="1" ht="31.5" x14ac:dyDescent="0.25">
      <c r="A50" s="99" t="s">
        <v>85</v>
      </c>
      <c r="B50" s="131" t="s">
        <v>86</v>
      </c>
    </row>
    <row r="51" spans="1:71" s="1" customFormat="1" ht="15.75" x14ac:dyDescent="0.25">
      <c r="A51" s="98" t="s">
        <v>87</v>
      </c>
      <c r="B51" s="130" t="s">
        <v>88</v>
      </c>
    </row>
    <row r="52" spans="1:71" s="1" customFormat="1" ht="15.75" x14ac:dyDescent="0.25">
      <c r="A52" s="99" t="s">
        <v>89</v>
      </c>
      <c r="B52" s="131" t="s">
        <v>90</v>
      </c>
    </row>
    <row r="53" spans="1:71" s="1" customFormat="1" ht="15.75" x14ac:dyDescent="0.25">
      <c r="A53" s="98" t="s">
        <v>91</v>
      </c>
      <c r="B53" s="130" t="s">
        <v>92</v>
      </c>
    </row>
    <row r="54" spans="1:71" s="1" customFormat="1" ht="31.5" x14ac:dyDescent="0.25">
      <c r="A54" s="99" t="s">
        <v>93</v>
      </c>
      <c r="B54" s="131" t="s">
        <v>94</v>
      </c>
    </row>
    <row r="55" spans="1:71" s="1" customFormat="1" ht="15.75" x14ac:dyDescent="0.25">
      <c r="A55" s="98" t="s">
        <v>95</v>
      </c>
      <c r="B55" s="130" t="s">
        <v>96</v>
      </c>
    </row>
    <row r="56" spans="1:71" s="1" customFormat="1" ht="31.5" x14ac:dyDescent="0.25">
      <c r="A56" s="247" t="s">
        <v>97</v>
      </c>
      <c r="B56" s="248" t="s">
        <v>98</v>
      </c>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49"/>
      <c r="AY56" s="249"/>
      <c r="AZ56" s="249"/>
      <c r="BA56" s="249"/>
      <c r="BB56" s="249"/>
      <c r="BC56" s="249"/>
      <c r="BD56" s="249"/>
      <c r="BE56" s="249"/>
      <c r="BF56" s="249"/>
      <c r="BG56" s="249"/>
      <c r="BH56" s="249"/>
      <c r="BI56" s="249"/>
      <c r="BJ56" s="249"/>
      <c r="BK56" s="249"/>
      <c r="BL56" s="249"/>
      <c r="BM56" s="249"/>
      <c r="BN56" s="249"/>
      <c r="BO56" s="249"/>
      <c r="BP56" s="249"/>
      <c r="BQ56" s="249"/>
      <c r="BR56" s="249"/>
      <c r="BS56" s="8"/>
    </row>
    <row r="57" spans="1:71" s="1" customFormat="1" ht="31.5" x14ac:dyDescent="0.25">
      <c r="A57" s="99" t="s">
        <v>99</v>
      </c>
      <c r="B57" s="131" t="s">
        <v>100</v>
      </c>
    </row>
    <row r="58" spans="1:71" s="1" customFormat="1" ht="31.5" x14ac:dyDescent="0.25">
      <c r="A58" s="98" t="s">
        <v>101</v>
      </c>
      <c r="B58" s="130" t="s">
        <v>102</v>
      </c>
    </row>
    <row r="59" spans="1:71" s="1" customFormat="1" ht="15.75" x14ac:dyDescent="0.25">
      <c r="A59" s="99" t="s">
        <v>103</v>
      </c>
      <c r="B59" s="131" t="s">
        <v>104</v>
      </c>
    </row>
    <row r="60" spans="1:71" s="1" customFormat="1" ht="15.75" x14ac:dyDescent="0.25">
      <c r="A60" s="98" t="s">
        <v>105</v>
      </c>
      <c r="B60" s="130" t="s">
        <v>106</v>
      </c>
    </row>
    <row r="61" spans="1:71" s="1" customFormat="1" ht="31.5" x14ac:dyDescent="0.25">
      <c r="A61" s="99" t="s">
        <v>107</v>
      </c>
      <c r="B61" s="131" t="s">
        <v>108</v>
      </c>
    </row>
    <row r="62" spans="1:71" s="1" customFormat="1" x14ac:dyDescent="0.25"/>
    <row r="63" spans="1:71" s="1" customFormat="1" x14ac:dyDescent="0.25"/>
    <row r="64" spans="1:71"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sheetData>
  <sheetProtection algorithmName="SHA-512" hashValue="UcsdWqAU6XhtqVh0kj56WdcMwM1Ia2dYHPuEsVhEOIy5zJ5K/6IuuPvkPmXflPbzOVjZgh/iGHcDejGnwZUyVQ==" saltValue="JDdv7fLgblOcnOzcbAG45w==" spinCount="100000" sheet="1" objects="1" scenarios="1"/>
  <mergeCells count="5">
    <mergeCell ref="A32:B32"/>
    <mergeCell ref="A18:B18"/>
    <mergeCell ref="A6:B6"/>
    <mergeCell ref="A1:B5"/>
    <mergeCell ref="A45:B4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topLeftCell="A143"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x14ac:dyDescent="0.3">
      <c r="A1" s="344" t="s">
        <v>109</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72"/>
      <c r="AI1" s="135"/>
      <c r="AJ1" s="74"/>
    </row>
    <row r="2" spans="1:40" ht="33.75" customHeight="1" thickBot="1" x14ac:dyDescent="0.3">
      <c r="A2" s="345" t="str">
        <f>'Monitoria Anual - 1'!A2</f>
        <v>Plano de Ação Nacional para a Conservação dos Pequenos Felinos - 2 ciclo</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136"/>
      <c r="AJ2" s="74"/>
    </row>
    <row r="3" spans="1:40" ht="15.75" thickTop="1" x14ac:dyDescent="0.25">
      <c r="AI3" s="132"/>
      <c r="AJ3" s="74"/>
    </row>
    <row r="4" spans="1:40" ht="45" customHeight="1" x14ac:dyDescent="0.25">
      <c r="A4" s="73" t="s">
        <v>111</v>
      </c>
      <c r="B4" s="402" t="str">
        <f>'Monitoria Anual - 1'!B4</f>
        <v>Promover e integrar ações para mitigar as ameaças e ampliar o conhecimento sobre as populações de pequenos felinos, visando reduzir o risco de extinção em cinco anos.</v>
      </c>
      <c r="C4" s="402"/>
      <c r="D4" s="402"/>
      <c r="E4" s="402"/>
      <c r="F4" s="402"/>
      <c r="G4" s="420"/>
      <c r="H4" s="9"/>
      <c r="I4" s="9"/>
      <c r="J4" s="9"/>
      <c r="K4" s="9"/>
      <c r="L4" s="9"/>
      <c r="M4" s="9"/>
      <c r="N4" s="9"/>
      <c r="O4" s="9"/>
      <c r="P4" s="9"/>
      <c r="Q4" s="9"/>
      <c r="AI4" s="132"/>
      <c r="AJ4" s="74"/>
    </row>
    <row r="5" spans="1:40" x14ac:dyDescent="0.25">
      <c r="AI5" s="132"/>
      <c r="AJ5" s="74"/>
    </row>
    <row r="6" spans="1:40" ht="27" customHeight="1" x14ac:dyDescent="0.25">
      <c r="A6" s="73" t="s">
        <v>113</v>
      </c>
      <c r="B6" s="425" t="s">
        <v>945</v>
      </c>
      <c r="C6" s="426"/>
      <c r="M6" s="43"/>
      <c r="N6" s="43"/>
      <c r="AI6" s="132"/>
      <c r="AJ6" s="74"/>
      <c r="AN6" s="2" t="s">
        <v>115</v>
      </c>
    </row>
    <row r="7" spans="1:40" ht="15.75" thickBot="1" x14ac:dyDescent="0.3">
      <c r="AI7" s="132"/>
      <c r="AJ7" s="74"/>
      <c r="AN7" s="44" t="s">
        <v>116</v>
      </c>
    </row>
    <row r="8" spans="1:40" ht="27" customHeight="1" thickBot="1" x14ac:dyDescent="0.3">
      <c r="A8" s="363" t="s">
        <v>117</v>
      </c>
      <c r="B8" s="364"/>
      <c r="C8" s="364"/>
      <c r="D8" s="364"/>
      <c r="E8" s="364"/>
      <c r="F8" s="364"/>
      <c r="G8" s="364"/>
      <c r="H8" s="364"/>
      <c r="I8" s="364"/>
      <c r="J8" s="364"/>
      <c r="K8" s="364"/>
      <c r="L8" s="364"/>
      <c r="M8" s="365"/>
      <c r="N8" s="70"/>
      <c r="O8" s="346" t="s">
        <v>118</v>
      </c>
      <c r="P8" s="347"/>
      <c r="Q8" s="347"/>
      <c r="R8" s="347"/>
      <c r="S8" s="347"/>
      <c r="T8" s="347"/>
      <c r="U8" s="347"/>
      <c r="V8" s="347"/>
      <c r="W8" s="348" t="s">
        <v>119</v>
      </c>
      <c r="X8" s="349"/>
      <c r="Y8" s="349"/>
      <c r="Z8" s="349"/>
      <c r="AA8" s="349"/>
      <c r="AB8" s="349"/>
      <c r="AC8" s="349"/>
      <c r="AD8" s="349"/>
      <c r="AE8" s="349"/>
      <c r="AF8" s="349"/>
      <c r="AG8" s="349"/>
      <c r="AH8" s="350"/>
      <c r="AI8" s="133"/>
      <c r="AJ8" s="74"/>
    </row>
    <row r="9" spans="1:40" ht="64.5" customHeight="1" x14ac:dyDescent="0.25">
      <c r="A9" s="400" t="s">
        <v>120</v>
      </c>
      <c r="B9" s="355" t="s">
        <v>121</v>
      </c>
      <c r="C9" s="355" t="s">
        <v>2</v>
      </c>
      <c r="D9" s="355" t="s">
        <v>4</v>
      </c>
      <c r="E9" s="351" t="s">
        <v>6</v>
      </c>
      <c r="F9" s="357" t="s">
        <v>8</v>
      </c>
      <c r="G9" s="358"/>
      <c r="H9" s="355" t="s">
        <v>10</v>
      </c>
      <c r="I9" s="355" t="s">
        <v>14</v>
      </c>
      <c r="J9" s="355" t="s">
        <v>12</v>
      </c>
      <c r="K9" s="359" t="s">
        <v>122</v>
      </c>
      <c r="L9" s="360"/>
      <c r="M9" s="355" t="s">
        <v>20</v>
      </c>
      <c r="N9" s="355" t="s">
        <v>22</v>
      </c>
      <c r="O9" s="428" t="s">
        <v>27</v>
      </c>
      <c r="P9" s="430" t="s">
        <v>37</v>
      </c>
      <c r="Q9" s="432" t="s">
        <v>33</v>
      </c>
      <c r="R9" s="370" t="s">
        <v>41</v>
      </c>
      <c r="S9" s="370" t="s">
        <v>43</v>
      </c>
      <c r="T9" s="370" t="s">
        <v>45</v>
      </c>
      <c r="U9" s="370" t="s">
        <v>47</v>
      </c>
      <c r="V9" s="372" t="s">
        <v>49</v>
      </c>
      <c r="W9" s="374" t="s">
        <v>52</v>
      </c>
      <c r="X9" s="368" t="s">
        <v>54</v>
      </c>
      <c r="Y9" s="368" t="s">
        <v>56</v>
      </c>
      <c r="Z9" s="368" t="s">
        <v>58</v>
      </c>
      <c r="AA9" s="368" t="s">
        <v>60</v>
      </c>
      <c r="AB9" s="368" t="s">
        <v>62</v>
      </c>
      <c r="AC9" s="368" t="s">
        <v>64</v>
      </c>
      <c r="AD9" s="368" t="s">
        <v>66</v>
      </c>
      <c r="AE9" s="368" t="s">
        <v>68</v>
      </c>
      <c r="AF9" s="368" t="s">
        <v>70</v>
      </c>
      <c r="AG9" s="368" t="s">
        <v>123</v>
      </c>
      <c r="AH9" s="368" t="s">
        <v>74</v>
      </c>
      <c r="AI9" s="134"/>
      <c r="AJ9" s="74"/>
    </row>
    <row r="10" spans="1:40" ht="45.75" customHeight="1" thickBot="1" x14ac:dyDescent="0.3">
      <c r="A10" s="401"/>
      <c r="B10" s="356"/>
      <c r="C10" s="356"/>
      <c r="D10" s="356"/>
      <c r="E10" s="352"/>
      <c r="F10" s="39" t="s">
        <v>124</v>
      </c>
      <c r="G10" s="39" t="s">
        <v>125</v>
      </c>
      <c r="H10" s="356"/>
      <c r="I10" s="356"/>
      <c r="J10" s="356"/>
      <c r="K10" s="60" t="s">
        <v>126</v>
      </c>
      <c r="L10" s="60" t="s">
        <v>127</v>
      </c>
      <c r="M10" s="356"/>
      <c r="N10" s="356"/>
      <c r="O10" s="429"/>
      <c r="P10" s="431"/>
      <c r="Q10" s="433"/>
      <c r="R10" s="371"/>
      <c r="S10" s="371"/>
      <c r="T10" s="371"/>
      <c r="U10" s="371"/>
      <c r="V10" s="373"/>
      <c r="W10" s="375"/>
      <c r="X10" s="369"/>
      <c r="Y10" s="369"/>
      <c r="Z10" s="369"/>
      <c r="AA10" s="369"/>
      <c r="AB10" s="369"/>
      <c r="AC10" s="369"/>
      <c r="AD10" s="369"/>
      <c r="AE10" s="369"/>
      <c r="AF10" s="369"/>
      <c r="AG10" s="369"/>
      <c r="AH10" s="369"/>
      <c r="AI10" s="134"/>
      <c r="AJ10" s="74"/>
    </row>
    <row r="11" spans="1:40" ht="30" customHeight="1" x14ac:dyDescent="0.25">
      <c r="A11" s="427" t="s">
        <v>946</v>
      </c>
      <c r="B11" s="68" t="s">
        <v>129</v>
      </c>
      <c r="C11" s="45"/>
      <c r="D11" s="45"/>
      <c r="E11" s="45"/>
      <c r="F11" s="45"/>
      <c r="G11" s="45"/>
      <c r="H11" s="45"/>
      <c r="I11" s="45"/>
      <c r="J11" s="45"/>
      <c r="K11" s="45"/>
      <c r="L11" s="45"/>
      <c r="M11" s="45"/>
      <c r="N11" s="45"/>
      <c r="O11" s="46"/>
      <c r="P11" s="45" t="s">
        <v>139</v>
      </c>
      <c r="Q11" s="45"/>
      <c r="R11" s="45"/>
      <c r="S11" s="45"/>
      <c r="T11" s="45"/>
      <c r="U11" s="45"/>
      <c r="V11" s="45"/>
      <c r="W11" s="45"/>
      <c r="X11" s="45"/>
      <c r="Y11" s="45"/>
      <c r="Z11" s="45"/>
      <c r="AA11" s="45"/>
      <c r="AB11" s="45"/>
      <c r="AC11" s="45"/>
      <c r="AD11" s="45"/>
      <c r="AE11" s="45"/>
      <c r="AF11" s="45"/>
      <c r="AG11" s="45"/>
      <c r="AH11" s="45"/>
      <c r="AI11" s="134"/>
      <c r="AJ11" s="74"/>
    </row>
    <row r="12" spans="1:40" ht="30" customHeight="1" x14ac:dyDescent="0.25">
      <c r="A12" s="423"/>
      <c r="B12" s="33" t="s">
        <v>144</v>
      </c>
      <c r="C12" s="48"/>
      <c r="D12" s="48"/>
      <c r="E12" s="48"/>
      <c r="F12" s="48"/>
      <c r="G12" s="48"/>
      <c r="H12" s="48"/>
      <c r="I12" s="48"/>
      <c r="J12" s="48"/>
      <c r="K12" s="48"/>
      <c r="L12" s="48"/>
      <c r="M12" s="48"/>
      <c r="N12" s="45"/>
      <c r="O12" s="45"/>
      <c r="P12" s="45"/>
      <c r="Q12" s="45" t="s">
        <v>139</v>
      </c>
      <c r="R12" s="48"/>
      <c r="S12" s="48"/>
      <c r="T12" s="48"/>
      <c r="U12" s="48"/>
      <c r="V12" s="48"/>
      <c r="W12" s="48"/>
      <c r="X12" s="48"/>
      <c r="Y12" s="48"/>
      <c r="Z12" s="48"/>
      <c r="AA12" s="48"/>
      <c r="AB12" s="48"/>
      <c r="AC12" s="48"/>
      <c r="AD12" s="48"/>
      <c r="AE12" s="48"/>
      <c r="AF12" s="48"/>
      <c r="AG12" s="48"/>
      <c r="AH12" s="45"/>
      <c r="AI12" s="134"/>
      <c r="AJ12" s="74"/>
    </row>
    <row r="13" spans="1:40" ht="30" customHeight="1" x14ac:dyDescent="0.25">
      <c r="A13" s="423"/>
      <c r="B13" s="33" t="s">
        <v>153</v>
      </c>
      <c r="C13" s="48"/>
      <c r="D13" s="48"/>
      <c r="E13" s="48"/>
      <c r="F13" s="48"/>
      <c r="G13" s="48"/>
      <c r="H13" s="48"/>
      <c r="I13" s="48"/>
      <c r="J13" s="48"/>
      <c r="K13" s="48"/>
      <c r="L13" s="48"/>
      <c r="M13" s="48"/>
      <c r="N13" s="45"/>
      <c r="O13" s="45"/>
      <c r="P13" s="45" t="s">
        <v>139</v>
      </c>
      <c r="Q13" s="45"/>
      <c r="R13" s="48"/>
      <c r="S13" s="48"/>
      <c r="T13" s="48"/>
      <c r="U13" s="48"/>
      <c r="V13" s="48"/>
      <c r="W13" s="48"/>
      <c r="X13" s="48"/>
      <c r="Y13" s="48"/>
      <c r="Z13" s="48"/>
      <c r="AA13" s="48"/>
      <c r="AB13" s="48"/>
      <c r="AC13" s="48"/>
      <c r="AD13" s="48"/>
      <c r="AE13" s="48"/>
      <c r="AF13" s="48"/>
      <c r="AG13" s="48"/>
      <c r="AH13" s="45"/>
      <c r="AI13" s="134"/>
      <c r="AJ13" s="74"/>
    </row>
    <row r="14" spans="1:40" ht="30" customHeight="1" x14ac:dyDescent="0.25">
      <c r="A14" s="423"/>
      <c r="B14" s="33" t="s">
        <v>165</v>
      </c>
      <c r="C14" s="48"/>
      <c r="D14" s="48"/>
      <c r="E14" s="48"/>
      <c r="F14" s="48"/>
      <c r="G14" s="48"/>
      <c r="H14" s="48"/>
      <c r="I14" s="48"/>
      <c r="J14" s="48"/>
      <c r="K14" s="48"/>
      <c r="L14" s="48"/>
      <c r="M14" s="48"/>
      <c r="N14" s="45"/>
      <c r="O14" s="45" t="s">
        <v>139</v>
      </c>
      <c r="P14" s="45"/>
      <c r="Q14" s="45"/>
      <c r="R14" s="48"/>
      <c r="S14" s="48"/>
      <c r="T14" s="48"/>
      <c r="U14" s="48"/>
      <c r="V14" s="48"/>
      <c r="W14" s="48"/>
      <c r="X14" s="48"/>
      <c r="Y14" s="48"/>
      <c r="Z14" s="48"/>
      <c r="AA14" s="48"/>
      <c r="AB14" s="48"/>
      <c r="AC14" s="48"/>
      <c r="AD14" s="48"/>
      <c r="AE14" s="48"/>
      <c r="AF14" s="48"/>
      <c r="AG14" s="48"/>
      <c r="AH14" s="45"/>
      <c r="AI14" s="134"/>
      <c r="AJ14" s="74"/>
    </row>
    <row r="15" spans="1:40" ht="30" customHeight="1" x14ac:dyDescent="0.25">
      <c r="A15" s="423"/>
      <c r="B15" s="33" t="s">
        <v>176</v>
      </c>
      <c r="C15" s="48"/>
      <c r="D15" s="48"/>
      <c r="E15" s="48"/>
      <c r="F15" s="48"/>
      <c r="G15" s="48"/>
      <c r="H15" s="48"/>
      <c r="I15" s="48"/>
      <c r="J15" s="48"/>
      <c r="K15" s="48"/>
      <c r="L15" s="48"/>
      <c r="M15" s="48"/>
      <c r="N15" s="45"/>
      <c r="O15" s="45"/>
      <c r="P15" s="45"/>
      <c r="Q15" s="45" t="s">
        <v>289</v>
      </c>
      <c r="R15" s="48"/>
      <c r="S15" s="48"/>
      <c r="T15" s="48"/>
      <c r="U15" s="48"/>
      <c r="V15" s="48"/>
      <c r="W15" s="48"/>
      <c r="X15" s="48"/>
      <c r="Y15" s="48"/>
      <c r="Z15" s="48"/>
      <c r="AA15" s="48"/>
      <c r="AB15" s="48"/>
      <c r="AC15" s="48"/>
      <c r="AD15" s="48"/>
      <c r="AE15" s="48"/>
      <c r="AF15" s="48"/>
      <c r="AG15" s="48"/>
      <c r="AH15" s="45"/>
      <c r="AI15" s="134"/>
      <c r="AJ15" s="74"/>
    </row>
    <row r="16" spans="1:40" ht="30" customHeight="1" x14ac:dyDescent="0.25">
      <c r="A16" s="423"/>
      <c r="B16" s="33" t="s">
        <v>188</v>
      </c>
      <c r="C16" s="48"/>
      <c r="D16" s="48"/>
      <c r="E16" s="48"/>
      <c r="F16" s="48"/>
      <c r="G16" s="48"/>
      <c r="H16" s="48"/>
      <c r="I16" s="48"/>
      <c r="J16" s="48"/>
      <c r="K16" s="48"/>
      <c r="L16" s="48"/>
      <c r="M16" s="48"/>
      <c r="N16" s="45"/>
      <c r="O16" s="45" t="s">
        <v>139</v>
      </c>
      <c r="P16" s="45"/>
      <c r="Q16" s="45"/>
      <c r="R16" s="48"/>
      <c r="S16" s="48"/>
      <c r="T16" s="48"/>
      <c r="U16" s="48"/>
      <c r="V16" s="48"/>
      <c r="W16" s="48"/>
      <c r="X16" s="48"/>
      <c r="Y16" s="48"/>
      <c r="Z16" s="48"/>
      <c r="AA16" s="48"/>
      <c r="AB16" s="48"/>
      <c r="AC16" s="48"/>
      <c r="AD16" s="48"/>
      <c r="AE16" s="48"/>
      <c r="AF16" s="48"/>
      <c r="AG16" s="48"/>
      <c r="AH16" s="45"/>
      <c r="AI16" s="134"/>
      <c r="AJ16" s="74"/>
    </row>
    <row r="17" spans="1:36" ht="30" customHeight="1" x14ac:dyDescent="0.25">
      <c r="A17" s="423"/>
      <c r="B17" s="33" t="s">
        <v>947</v>
      </c>
      <c r="C17" s="48"/>
      <c r="D17" s="48"/>
      <c r="E17" s="48"/>
      <c r="F17" s="48"/>
      <c r="G17" s="48"/>
      <c r="H17" s="48"/>
      <c r="I17" s="48"/>
      <c r="J17" s="48"/>
      <c r="K17" s="48"/>
      <c r="L17" s="48"/>
      <c r="M17" s="48"/>
      <c r="N17" s="45"/>
      <c r="O17" s="45"/>
      <c r="P17" s="45"/>
      <c r="Q17" s="45" t="s">
        <v>139</v>
      </c>
      <c r="R17" s="48"/>
      <c r="S17" s="48"/>
      <c r="T17" s="48"/>
      <c r="U17" s="48"/>
      <c r="V17" s="48"/>
      <c r="W17" s="48"/>
      <c r="X17" s="48"/>
      <c r="Y17" s="48"/>
      <c r="Z17" s="48"/>
      <c r="AA17" s="48"/>
      <c r="AB17" s="48"/>
      <c r="AC17" s="48"/>
      <c r="AD17" s="48"/>
      <c r="AE17" s="48"/>
      <c r="AF17" s="48"/>
      <c r="AG17" s="48"/>
      <c r="AH17" s="45"/>
      <c r="AI17" s="134"/>
      <c r="AJ17" s="74"/>
    </row>
    <row r="18" spans="1:36" ht="30" customHeight="1" x14ac:dyDescent="0.25">
      <c r="A18" s="423"/>
      <c r="B18" s="33" t="s">
        <v>948</v>
      </c>
      <c r="C18" s="48"/>
      <c r="D18" s="48"/>
      <c r="E18" s="48"/>
      <c r="F18" s="48"/>
      <c r="G18" s="48"/>
      <c r="H18" s="48"/>
      <c r="I18" s="48"/>
      <c r="J18" s="48"/>
      <c r="K18" s="48"/>
      <c r="L18" s="48"/>
      <c r="M18" s="48"/>
      <c r="N18" s="45"/>
      <c r="O18" s="45" t="s">
        <v>139</v>
      </c>
      <c r="P18" s="45"/>
      <c r="Q18" s="45"/>
      <c r="R18" s="48"/>
      <c r="S18" s="48"/>
      <c r="T18" s="48"/>
      <c r="U18" s="48"/>
      <c r="V18" s="48"/>
      <c r="W18" s="48"/>
      <c r="X18" s="48"/>
      <c r="Y18" s="48"/>
      <c r="Z18" s="48"/>
      <c r="AA18" s="48"/>
      <c r="AB18" s="48"/>
      <c r="AC18" s="48"/>
      <c r="AD18" s="48"/>
      <c r="AE18" s="48"/>
      <c r="AF18" s="48"/>
      <c r="AG18" s="48"/>
      <c r="AH18" s="45"/>
      <c r="AI18" s="134"/>
      <c r="AJ18" s="74"/>
    </row>
    <row r="19" spans="1:36" ht="30" customHeight="1" x14ac:dyDescent="0.25">
      <c r="A19" s="423"/>
      <c r="B19" s="33" t="s">
        <v>949</v>
      </c>
      <c r="C19" s="48"/>
      <c r="D19" s="48"/>
      <c r="E19" s="48"/>
      <c r="F19" s="48"/>
      <c r="G19" s="48"/>
      <c r="H19" s="48"/>
      <c r="I19" s="48"/>
      <c r="J19" s="48"/>
      <c r="K19" s="48"/>
      <c r="L19" s="48"/>
      <c r="M19" s="48"/>
      <c r="N19" s="45"/>
      <c r="O19" s="45"/>
      <c r="P19" s="45" t="s">
        <v>139</v>
      </c>
      <c r="Q19" s="45"/>
      <c r="R19" s="48"/>
      <c r="S19" s="48"/>
      <c r="T19" s="48"/>
      <c r="U19" s="48"/>
      <c r="V19" s="48"/>
      <c r="W19" s="48"/>
      <c r="X19" s="48"/>
      <c r="Y19" s="48"/>
      <c r="Z19" s="48"/>
      <c r="AA19" s="48"/>
      <c r="AB19" s="48"/>
      <c r="AC19" s="48"/>
      <c r="AD19" s="48"/>
      <c r="AE19" s="48"/>
      <c r="AF19" s="48"/>
      <c r="AG19" s="48"/>
      <c r="AH19" s="45"/>
      <c r="AI19" s="134"/>
      <c r="AJ19" s="74"/>
    </row>
    <row r="20" spans="1:36" ht="30" customHeight="1" x14ac:dyDescent="0.25">
      <c r="A20" s="423"/>
      <c r="B20" s="33" t="s">
        <v>950</v>
      </c>
      <c r="C20" s="48"/>
      <c r="D20" s="48"/>
      <c r="E20" s="48"/>
      <c r="F20" s="48"/>
      <c r="G20" s="48"/>
      <c r="H20" s="48"/>
      <c r="I20" s="48"/>
      <c r="J20" s="48"/>
      <c r="K20" s="48"/>
      <c r="L20" s="48"/>
      <c r="M20" s="48"/>
      <c r="N20" s="45"/>
      <c r="O20" s="45"/>
      <c r="P20" s="45" t="s">
        <v>139</v>
      </c>
      <c r="Q20" s="45"/>
      <c r="R20" s="48"/>
      <c r="S20" s="48"/>
      <c r="T20" s="48"/>
      <c r="U20" s="48"/>
      <c r="V20" s="48"/>
      <c r="W20" s="48"/>
      <c r="X20" s="48"/>
      <c r="Y20" s="48"/>
      <c r="Z20" s="48"/>
      <c r="AA20" s="48"/>
      <c r="AB20" s="48"/>
      <c r="AC20" s="48"/>
      <c r="AD20" s="48"/>
      <c r="AE20" s="48"/>
      <c r="AF20" s="48"/>
      <c r="AG20" s="48"/>
      <c r="AH20" s="45"/>
      <c r="AI20" s="134"/>
      <c r="AJ20" s="74"/>
    </row>
    <row r="21" spans="1:36" ht="30" customHeight="1" x14ac:dyDescent="0.25">
      <c r="A21" s="423"/>
      <c r="B21" s="33" t="s">
        <v>951</v>
      </c>
      <c r="C21" s="48"/>
      <c r="D21" s="48"/>
      <c r="E21" s="48"/>
      <c r="F21" s="48"/>
      <c r="G21" s="48"/>
      <c r="H21" s="48"/>
      <c r="I21" s="48"/>
      <c r="J21" s="48"/>
      <c r="K21" s="48"/>
      <c r="L21" s="48"/>
      <c r="M21" s="48"/>
      <c r="N21" s="45"/>
      <c r="O21" s="45"/>
      <c r="P21" s="45" t="s">
        <v>139</v>
      </c>
      <c r="Q21" s="45"/>
      <c r="R21" s="48"/>
      <c r="S21" s="48"/>
      <c r="T21" s="48"/>
      <c r="U21" s="48"/>
      <c r="V21" s="48"/>
      <c r="W21" s="48"/>
      <c r="X21" s="48"/>
      <c r="Y21" s="48"/>
      <c r="Z21" s="48"/>
      <c r="AA21" s="48"/>
      <c r="AB21" s="48"/>
      <c r="AC21" s="48"/>
      <c r="AD21" s="48"/>
      <c r="AE21" s="48"/>
      <c r="AF21" s="48"/>
      <c r="AG21" s="48"/>
      <c r="AH21" s="45"/>
      <c r="AI21" s="134"/>
      <c r="AJ21" s="74"/>
    </row>
    <row r="22" spans="1:36" ht="30" customHeight="1" x14ac:dyDescent="0.25">
      <c r="A22" s="423"/>
      <c r="B22" s="33" t="s">
        <v>952</v>
      </c>
      <c r="C22" s="48"/>
      <c r="D22" s="48"/>
      <c r="E22" s="48"/>
      <c r="F22" s="48"/>
      <c r="G22" s="48"/>
      <c r="H22" s="48"/>
      <c r="I22" s="48"/>
      <c r="J22" s="48"/>
      <c r="K22" s="48"/>
      <c r="L22" s="48"/>
      <c r="M22" s="48"/>
      <c r="N22" s="45"/>
      <c r="O22" s="45" t="s">
        <v>139</v>
      </c>
      <c r="P22" s="45"/>
      <c r="Q22" s="45"/>
      <c r="R22" s="48"/>
      <c r="S22" s="48"/>
      <c r="T22" s="48"/>
      <c r="U22" s="48"/>
      <c r="V22" s="48"/>
      <c r="W22" s="48"/>
      <c r="X22" s="48"/>
      <c r="Y22" s="48"/>
      <c r="Z22" s="48"/>
      <c r="AA22" s="48"/>
      <c r="AB22" s="48"/>
      <c r="AC22" s="48"/>
      <c r="AD22" s="48"/>
      <c r="AE22" s="48"/>
      <c r="AF22" s="48"/>
      <c r="AG22" s="48"/>
      <c r="AH22" s="45"/>
      <c r="AI22" s="134"/>
      <c r="AJ22" s="74"/>
    </row>
    <row r="23" spans="1:36" ht="30" customHeight="1" x14ac:dyDescent="0.25">
      <c r="A23" s="423"/>
      <c r="B23" s="33" t="s">
        <v>953</v>
      </c>
      <c r="C23" s="48"/>
      <c r="D23" s="48"/>
      <c r="E23" s="48"/>
      <c r="F23" s="48"/>
      <c r="G23" s="48"/>
      <c r="H23" s="48"/>
      <c r="I23" s="48"/>
      <c r="J23" s="48"/>
      <c r="K23" s="48"/>
      <c r="L23" s="48"/>
      <c r="M23" s="48"/>
      <c r="N23" s="45"/>
      <c r="O23" s="45"/>
      <c r="P23" s="45"/>
      <c r="Q23" s="45" t="s">
        <v>139</v>
      </c>
      <c r="R23" s="48"/>
      <c r="S23" s="48"/>
      <c r="T23" s="48"/>
      <c r="U23" s="48"/>
      <c r="V23" s="48"/>
      <c r="W23" s="48"/>
      <c r="X23" s="48"/>
      <c r="Y23" s="48"/>
      <c r="Z23" s="48"/>
      <c r="AA23" s="48"/>
      <c r="AB23" s="48"/>
      <c r="AC23" s="48"/>
      <c r="AD23" s="48"/>
      <c r="AE23" s="48"/>
      <c r="AF23" s="48"/>
      <c r="AG23" s="48"/>
      <c r="AH23" s="45"/>
      <c r="AI23" s="134"/>
      <c r="AJ23" s="74"/>
    </row>
    <row r="24" spans="1:36" ht="30" customHeight="1" x14ac:dyDescent="0.25">
      <c r="A24" s="423"/>
      <c r="B24" s="33" t="s">
        <v>954</v>
      </c>
      <c r="C24" s="48"/>
      <c r="D24" s="48"/>
      <c r="E24" s="48"/>
      <c r="F24" s="48"/>
      <c r="G24" s="48"/>
      <c r="H24" s="48"/>
      <c r="I24" s="48"/>
      <c r="J24" s="48"/>
      <c r="K24" s="48"/>
      <c r="L24" s="48"/>
      <c r="M24" s="48"/>
      <c r="N24" s="45"/>
      <c r="O24" s="45" t="s">
        <v>139</v>
      </c>
      <c r="P24" s="45"/>
      <c r="Q24" s="45"/>
      <c r="R24" s="48"/>
      <c r="S24" s="48"/>
      <c r="T24" s="48"/>
      <c r="U24" s="48"/>
      <c r="V24" s="48"/>
      <c r="W24" s="48"/>
      <c r="X24" s="48"/>
      <c r="Y24" s="48"/>
      <c r="Z24" s="48"/>
      <c r="AA24" s="48"/>
      <c r="AB24" s="48"/>
      <c r="AC24" s="48"/>
      <c r="AD24" s="48"/>
      <c r="AE24" s="48"/>
      <c r="AF24" s="48"/>
      <c r="AG24" s="48"/>
      <c r="AH24" s="45"/>
      <c r="AI24" s="134"/>
      <c r="AJ24" s="74"/>
    </row>
    <row r="25" spans="1:36" ht="30" customHeight="1" x14ac:dyDescent="0.25">
      <c r="A25" s="424"/>
      <c r="B25" s="33" t="s">
        <v>955</v>
      </c>
      <c r="C25" s="48"/>
      <c r="D25" s="48"/>
      <c r="E25" s="48"/>
      <c r="F25" s="48"/>
      <c r="G25" s="48"/>
      <c r="H25" s="48"/>
      <c r="I25" s="48"/>
      <c r="J25" s="48"/>
      <c r="K25" s="48"/>
      <c r="L25" s="48"/>
      <c r="M25" s="48"/>
      <c r="N25" s="45"/>
      <c r="O25" s="45"/>
      <c r="P25" s="45"/>
      <c r="Q25" s="45" t="s">
        <v>139</v>
      </c>
      <c r="R25" s="48"/>
      <c r="S25" s="48"/>
      <c r="T25" s="48"/>
      <c r="U25" s="48"/>
      <c r="V25" s="48"/>
      <c r="W25" s="48"/>
      <c r="X25" s="48"/>
      <c r="Y25" s="48"/>
      <c r="Z25" s="48"/>
      <c r="AA25" s="48"/>
      <c r="AB25" s="48"/>
      <c r="AC25" s="48"/>
      <c r="AD25" s="48"/>
      <c r="AE25" s="48"/>
      <c r="AF25" s="48"/>
      <c r="AG25" s="48"/>
      <c r="AH25" s="45"/>
      <c r="AI25" s="134"/>
      <c r="AJ25" s="74"/>
    </row>
    <row r="26" spans="1:36" ht="30" customHeight="1" x14ac:dyDescent="0.25">
      <c r="A26" s="422" t="s">
        <v>956</v>
      </c>
      <c r="B26" s="33" t="s">
        <v>197</v>
      </c>
      <c r="C26" s="48"/>
      <c r="D26" s="48"/>
      <c r="E26" s="48"/>
      <c r="F26" s="48"/>
      <c r="G26" s="48"/>
      <c r="H26" s="48"/>
      <c r="I26" s="48"/>
      <c r="J26" s="48"/>
      <c r="K26" s="48"/>
      <c r="L26" s="48"/>
      <c r="M26" s="48"/>
      <c r="N26" s="45"/>
      <c r="O26" s="45" t="s">
        <v>139</v>
      </c>
      <c r="P26" s="45"/>
      <c r="Q26" s="45" t="s">
        <v>289</v>
      </c>
      <c r="R26" s="48"/>
      <c r="S26" s="48"/>
      <c r="T26" s="48"/>
      <c r="U26" s="48"/>
      <c r="V26" s="48"/>
      <c r="W26" s="48"/>
      <c r="X26" s="48"/>
      <c r="Y26" s="48"/>
      <c r="Z26" s="48"/>
      <c r="AA26" s="48"/>
      <c r="AB26" s="48"/>
      <c r="AC26" s="48"/>
      <c r="AD26" s="48"/>
      <c r="AE26" s="48"/>
      <c r="AF26" s="48"/>
      <c r="AG26" s="48"/>
      <c r="AH26" s="45"/>
      <c r="AI26" s="134"/>
      <c r="AJ26" s="74"/>
    </row>
    <row r="27" spans="1:36" ht="30" customHeight="1" x14ac:dyDescent="0.25">
      <c r="A27" s="423"/>
      <c r="B27" s="33" t="s">
        <v>209</v>
      </c>
      <c r="C27" s="48"/>
      <c r="D27" s="48"/>
      <c r="E27" s="48"/>
      <c r="F27" s="48"/>
      <c r="G27" s="48"/>
      <c r="H27" s="48"/>
      <c r="I27" s="48"/>
      <c r="J27" s="48"/>
      <c r="K27" s="48"/>
      <c r="L27" s="48"/>
      <c r="M27" s="48"/>
      <c r="N27" s="45"/>
      <c r="O27" s="45"/>
      <c r="P27" s="45"/>
      <c r="Q27" s="45" t="s">
        <v>289</v>
      </c>
      <c r="R27" s="48"/>
      <c r="S27" s="48"/>
      <c r="T27" s="48"/>
      <c r="U27" s="48"/>
      <c r="V27" s="48"/>
      <c r="W27" s="48"/>
      <c r="X27" s="48"/>
      <c r="Y27" s="48"/>
      <c r="Z27" s="48"/>
      <c r="AA27" s="48"/>
      <c r="AB27" s="48"/>
      <c r="AC27" s="48"/>
      <c r="AD27" s="48"/>
      <c r="AE27" s="48"/>
      <c r="AF27" s="48"/>
      <c r="AG27" s="48"/>
      <c r="AH27" s="45"/>
      <c r="AI27" s="134"/>
      <c r="AJ27" s="74"/>
    </row>
    <row r="28" spans="1:36" ht="30" customHeight="1" x14ac:dyDescent="0.25">
      <c r="A28" s="423"/>
      <c r="B28" s="33" t="s">
        <v>219</v>
      </c>
      <c r="C28" s="45"/>
      <c r="D28" s="45"/>
      <c r="E28" s="45"/>
      <c r="F28" s="45"/>
      <c r="G28" s="45"/>
      <c r="H28" s="45"/>
      <c r="I28" s="45"/>
      <c r="J28" s="45"/>
      <c r="K28" s="45"/>
      <c r="L28" s="45"/>
      <c r="M28" s="45"/>
      <c r="N28" s="45"/>
      <c r="O28" s="45" t="s">
        <v>139</v>
      </c>
      <c r="P28" s="45"/>
      <c r="Q28" s="45" t="s">
        <v>289</v>
      </c>
      <c r="R28" s="45"/>
      <c r="S28" s="45"/>
      <c r="T28" s="45"/>
      <c r="U28" s="45"/>
      <c r="V28" s="45"/>
      <c r="W28" s="45"/>
      <c r="X28" s="45"/>
      <c r="Y28" s="45"/>
      <c r="Z28" s="45"/>
      <c r="AA28" s="45"/>
      <c r="AB28" s="45"/>
      <c r="AC28" s="45"/>
      <c r="AD28" s="45"/>
      <c r="AE28" s="45"/>
      <c r="AF28" s="45"/>
      <c r="AG28" s="45"/>
      <c r="AH28" s="45"/>
      <c r="AI28" s="134"/>
      <c r="AJ28" s="74"/>
    </row>
    <row r="29" spans="1:36" ht="30" customHeight="1" x14ac:dyDescent="0.25">
      <c r="A29" s="423"/>
      <c r="B29" s="33" t="s">
        <v>235</v>
      </c>
      <c r="C29" s="45"/>
      <c r="D29" s="45"/>
      <c r="E29" s="45"/>
      <c r="F29" s="45"/>
      <c r="G29" s="45"/>
      <c r="H29" s="45"/>
      <c r="I29" s="45"/>
      <c r="J29" s="45"/>
      <c r="K29" s="45"/>
      <c r="L29" s="45"/>
      <c r="M29" s="45"/>
      <c r="N29" s="45"/>
      <c r="O29" s="45"/>
      <c r="P29" s="45" t="s">
        <v>139</v>
      </c>
      <c r="Q29" s="45"/>
      <c r="R29" s="45"/>
      <c r="S29" s="45"/>
      <c r="T29" s="45"/>
      <c r="U29" s="45"/>
      <c r="V29" s="45"/>
      <c r="W29" s="45"/>
      <c r="X29" s="45"/>
      <c r="Y29" s="45"/>
      <c r="Z29" s="45"/>
      <c r="AA29" s="45"/>
      <c r="AB29" s="45"/>
      <c r="AC29" s="45"/>
      <c r="AD29" s="45"/>
      <c r="AE29" s="45"/>
      <c r="AF29" s="45"/>
      <c r="AG29" s="45"/>
      <c r="AH29" s="45"/>
      <c r="AI29" s="134"/>
      <c r="AJ29" s="74"/>
    </row>
    <row r="30" spans="1:36" ht="30" customHeight="1" x14ac:dyDescent="0.25">
      <c r="A30" s="423"/>
      <c r="B30" s="33" t="s">
        <v>249</v>
      </c>
      <c r="C30" s="45"/>
      <c r="D30" s="45"/>
      <c r="E30" s="45"/>
      <c r="F30" s="45"/>
      <c r="G30" s="45"/>
      <c r="H30" s="45"/>
      <c r="I30" s="45"/>
      <c r="J30" s="45"/>
      <c r="K30" s="45"/>
      <c r="L30" s="45"/>
      <c r="M30" s="45"/>
      <c r="N30" s="45"/>
      <c r="O30" s="45"/>
      <c r="P30" s="45" t="s">
        <v>139</v>
      </c>
      <c r="Q30" s="45"/>
      <c r="R30" s="45"/>
      <c r="S30" s="45"/>
      <c r="T30" s="45"/>
      <c r="U30" s="45"/>
      <c r="V30" s="45"/>
      <c r="W30" s="45"/>
      <c r="X30" s="45"/>
      <c r="Y30" s="45"/>
      <c r="Z30" s="45"/>
      <c r="AA30" s="45"/>
      <c r="AB30" s="45"/>
      <c r="AC30" s="45"/>
      <c r="AD30" s="45"/>
      <c r="AE30" s="45"/>
      <c r="AF30" s="45"/>
      <c r="AG30" s="45"/>
      <c r="AH30" s="45"/>
      <c r="AI30" s="134"/>
      <c r="AJ30" s="74"/>
    </row>
    <row r="31" spans="1:36" ht="30" customHeight="1" x14ac:dyDescent="0.25">
      <c r="A31" s="423"/>
      <c r="B31" s="33" t="s">
        <v>261</v>
      </c>
      <c r="C31" s="45"/>
      <c r="D31" s="45"/>
      <c r="E31" s="45"/>
      <c r="F31" s="45"/>
      <c r="G31" s="45"/>
      <c r="H31" s="45"/>
      <c r="I31" s="45"/>
      <c r="J31" s="45"/>
      <c r="K31" s="45"/>
      <c r="L31" s="45"/>
      <c r="M31" s="45"/>
      <c r="N31" s="45"/>
      <c r="O31" s="45" t="s">
        <v>139</v>
      </c>
      <c r="P31" s="45"/>
      <c r="Q31" s="45"/>
      <c r="R31" s="45"/>
      <c r="S31" s="45"/>
      <c r="T31" s="45"/>
      <c r="U31" s="45"/>
      <c r="V31" s="45"/>
      <c r="W31" s="45"/>
      <c r="X31" s="45"/>
      <c r="Y31" s="45"/>
      <c r="Z31" s="45"/>
      <c r="AA31" s="45"/>
      <c r="AB31" s="45"/>
      <c r="AC31" s="45"/>
      <c r="AD31" s="45"/>
      <c r="AE31" s="45"/>
      <c r="AF31" s="45"/>
      <c r="AG31" s="45"/>
      <c r="AH31" s="45"/>
      <c r="AI31" s="134"/>
      <c r="AJ31" s="74"/>
    </row>
    <row r="32" spans="1:36" ht="30" customHeight="1" x14ac:dyDescent="0.25">
      <c r="A32" s="423"/>
      <c r="B32" s="33" t="s">
        <v>957</v>
      </c>
      <c r="C32" s="45"/>
      <c r="D32" s="45"/>
      <c r="E32" s="45"/>
      <c r="F32" s="45"/>
      <c r="G32" s="45"/>
      <c r="H32" s="45"/>
      <c r="I32" s="45"/>
      <c r="J32" s="45"/>
      <c r="K32" s="45"/>
      <c r="L32" s="45"/>
      <c r="M32" s="45"/>
      <c r="N32" s="45"/>
      <c r="O32" s="45" t="s">
        <v>139</v>
      </c>
      <c r="P32" s="45"/>
      <c r="Q32" s="45"/>
      <c r="R32" s="45"/>
      <c r="S32" s="45"/>
      <c r="T32" s="45"/>
      <c r="U32" s="45"/>
      <c r="V32" s="45"/>
      <c r="W32" s="45"/>
      <c r="X32" s="45"/>
      <c r="Y32" s="45"/>
      <c r="Z32" s="45"/>
      <c r="AA32" s="45"/>
      <c r="AB32" s="45"/>
      <c r="AC32" s="45"/>
      <c r="AD32" s="45"/>
      <c r="AE32" s="45"/>
      <c r="AF32" s="45"/>
      <c r="AG32" s="45"/>
      <c r="AH32" s="45"/>
      <c r="AI32" s="134"/>
      <c r="AJ32" s="74"/>
    </row>
    <row r="33" spans="1:36" ht="30" customHeight="1" x14ac:dyDescent="0.25">
      <c r="A33" s="423"/>
      <c r="B33" s="33" t="s">
        <v>958</v>
      </c>
      <c r="C33" s="45"/>
      <c r="D33" s="45"/>
      <c r="E33" s="45"/>
      <c r="F33" s="45"/>
      <c r="G33" s="45"/>
      <c r="H33" s="45"/>
      <c r="I33" s="45"/>
      <c r="J33" s="45"/>
      <c r="K33" s="45"/>
      <c r="L33" s="45"/>
      <c r="M33" s="45"/>
      <c r="N33" s="45"/>
      <c r="O33" s="45" t="s">
        <v>139</v>
      </c>
      <c r="P33" s="45"/>
      <c r="Q33" s="45"/>
      <c r="R33" s="45"/>
      <c r="S33" s="45"/>
      <c r="T33" s="45"/>
      <c r="U33" s="45"/>
      <c r="V33" s="45"/>
      <c r="W33" s="45"/>
      <c r="X33" s="45"/>
      <c r="Y33" s="45"/>
      <c r="Z33" s="45"/>
      <c r="AA33" s="45"/>
      <c r="AB33" s="45"/>
      <c r="AC33" s="45"/>
      <c r="AD33" s="45"/>
      <c r="AE33" s="45"/>
      <c r="AF33" s="45"/>
      <c r="AG33" s="45"/>
      <c r="AH33" s="45"/>
      <c r="AI33" s="134"/>
      <c r="AJ33" s="74"/>
    </row>
    <row r="34" spans="1:36" ht="30" customHeight="1" x14ac:dyDescent="0.25">
      <c r="A34" s="423"/>
      <c r="B34" s="33" t="s">
        <v>959</v>
      </c>
      <c r="C34" s="45"/>
      <c r="D34" s="45"/>
      <c r="E34" s="45"/>
      <c r="F34" s="45"/>
      <c r="G34" s="45"/>
      <c r="H34" s="45"/>
      <c r="I34" s="45"/>
      <c r="J34" s="45"/>
      <c r="K34" s="45"/>
      <c r="L34" s="45"/>
      <c r="M34" s="45"/>
      <c r="N34" s="45"/>
      <c r="O34" s="45"/>
      <c r="P34" s="45"/>
      <c r="Q34" s="45" t="s">
        <v>139</v>
      </c>
      <c r="R34" s="45"/>
      <c r="S34" s="45"/>
      <c r="T34" s="45"/>
      <c r="U34" s="45"/>
      <c r="V34" s="45"/>
      <c r="W34" s="45"/>
      <c r="X34" s="45"/>
      <c r="Y34" s="45"/>
      <c r="Z34" s="45"/>
      <c r="AA34" s="45"/>
      <c r="AB34" s="45"/>
      <c r="AC34" s="45"/>
      <c r="AD34" s="45"/>
      <c r="AE34" s="45"/>
      <c r="AF34" s="45"/>
      <c r="AG34" s="45"/>
      <c r="AH34" s="45"/>
      <c r="AI34" s="134"/>
      <c r="AJ34" s="74"/>
    </row>
    <row r="35" spans="1:36" ht="30" customHeight="1" x14ac:dyDescent="0.25">
      <c r="A35" s="423"/>
      <c r="B35" s="33" t="s">
        <v>960</v>
      </c>
      <c r="C35" s="45"/>
      <c r="D35" s="45"/>
      <c r="E35" s="45"/>
      <c r="F35" s="45"/>
      <c r="G35" s="45"/>
      <c r="H35" s="45"/>
      <c r="I35" s="45"/>
      <c r="J35" s="45"/>
      <c r="K35" s="45"/>
      <c r="L35" s="45"/>
      <c r="M35" s="45"/>
      <c r="N35" s="45"/>
      <c r="O35" s="45" t="s">
        <v>139</v>
      </c>
      <c r="P35" s="45"/>
      <c r="Q35" s="45"/>
      <c r="R35" s="45"/>
      <c r="S35" s="45"/>
      <c r="T35" s="45"/>
      <c r="U35" s="45"/>
      <c r="V35" s="45"/>
      <c r="W35" s="45"/>
      <c r="X35" s="45"/>
      <c r="Y35" s="45"/>
      <c r="Z35" s="45"/>
      <c r="AA35" s="45"/>
      <c r="AB35" s="45"/>
      <c r="AC35" s="45"/>
      <c r="AD35" s="45"/>
      <c r="AE35" s="45"/>
      <c r="AF35" s="45"/>
      <c r="AG35" s="45"/>
      <c r="AH35" s="45"/>
      <c r="AI35" s="134"/>
      <c r="AJ35" s="74"/>
    </row>
    <row r="36" spans="1:36" ht="30" customHeight="1" x14ac:dyDescent="0.25">
      <c r="A36" s="423"/>
      <c r="B36" s="33" t="s">
        <v>961</v>
      </c>
      <c r="C36" s="45"/>
      <c r="D36" s="45"/>
      <c r="E36" s="45"/>
      <c r="F36" s="45"/>
      <c r="G36" s="45"/>
      <c r="H36" s="45"/>
      <c r="I36" s="45"/>
      <c r="J36" s="45"/>
      <c r="K36" s="45"/>
      <c r="L36" s="45"/>
      <c r="M36" s="45"/>
      <c r="N36" s="45"/>
      <c r="O36" s="45"/>
      <c r="P36" s="45"/>
      <c r="Q36" s="45" t="s">
        <v>139</v>
      </c>
      <c r="R36" s="45"/>
      <c r="S36" s="45"/>
      <c r="T36" s="45"/>
      <c r="U36" s="45"/>
      <c r="V36" s="45"/>
      <c r="W36" s="45"/>
      <c r="X36" s="45"/>
      <c r="Y36" s="45"/>
      <c r="Z36" s="45"/>
      <c r="AA36" s="45"/>
      <c r="AB36" s="45"/>
      <c r="AC36" s="45"/>
      <c r="AD36" s="45"/>
      <c r="AE36" s="45"/>
      <c r="AF36" s="45"/>
      <c r="AG36" s="45"/>
      <c r="AH36" s="45"/>
      <c r="AI36" s="134"/>
      <c r="AJ36" s="74"/>
    </row>
    <row r="37" spans="1:36" ht="30" customHeight="1" x14ac:dyDescent="0.25">
      <c r="A37" s="423"/>
      <c r="B37" s="33" t="s">
        <v>962</v>
      </c>
      <c r="C37" s="45"/>
      <c r="D37" s="45"/>
      <c r="E37" s="45"/>
      <c r="F37" s="45"/>
      <c r="G37" s="45"/>
      <c r="H37" s="45"/>
      <c r="I37" s="45"/>
      <c r="J37" s="45"/>
      <c r="K37" s="45"/>
      <c r="L37" s="45"/>
      <c r="M37" s="45"/>
      <c r="N37" s="45"/>
      <c r="O37" s="45" t="s">
        <v>139</v>
      </c>
      <c r="P37" s="45"/>
      <c r="Q37" s="45"/>
      <c r="R37" s="45"/>
      <c r="S37" s="45"/>
      <c r="T37" s="45"/>
      <c r="U37" s="45"/>
      <c r="V37" s="45"/>
      <c r="W37" s="45"/>
      <c r="X37" s="45"/>
      <c r="Y37" s="45"/>
      <c r="Z37" s="45"/>
      <c r="AA37" s="45"/>
      <c r="AB37" s="45"/>
      <c r="AC37" s="45"/>
      <c r="AD37" s="45"/>
      <c r="AE37" s="45"/>
      <c r="AF37" s="45"/>
      <c r="AG37" s="45"/>
      <c r="AH37" s="45"/>
      <c r="AI37" s="134"/>
      <c r="AJ37" s="74"/>
    </row>
    <row r="38" spans="1:36" ht="30" customHeight="1" x14ac:dyDescent="0.25">
      <c r="A38" s="423"/>
      <c r="B38" s="33" t="s">
        <v>963</v>
      </c>
      <c r="C38" s="45"/>
      <c r="D38" s="45"/>
      <c r="E38" s="45"/>
      <c r="F38" s="45"/>
      <c r="G38" s="45"/>
      <c r="H38" s="45"/>
      <c r="I38" s="45"/>
      <c r="J38" s="45"/>
      <c r="K38" s="45"/>
      <c r="L38" s="45"/>
      <c r="M38" s="45"/>
      <c r="N38" s="45"/>
      <c r="O38" s="45"/>
      <c r="P38" s="45" t="s">
        <v>139</v>
      </c>
      <c r="Q38" s="45"/>
      <c r="R38" s="45"/>
      <c r="S38" s="45"/>
      <c r="T38" s="45"/>
      <c r="U38" s="45"/>
      <c r="V38" s="45"/>
      <c r="W38" s="45"/>
      <c r="X38" s="45"/>
      <c r="Y38" s="45"/>
      <c r="Z38" s="45"/>
      <c r="AA38" s="45"/>
      <c r="AB38" s="45"/>
      <c r="AC38" s="45"/>
      <c r="AD38" s="45"/>
      <c r="AE38" s="45"/>
      <c r="AF38" s="45"/>
      <c r="AG38" s="45"/>
      <c r="AH38" s="45"/>
      <c r="AI38" s="134"/>
      <c r="AJ38" s="74"/>
    </row>
    <row r="39" spans="1:36" ht="30" customHeight="1" x14ac:dyDescent="0.25">
      <c r="A39" s="423"/>
      <c r="B39" s="33" t="s">
        <v>964</v>
      </c>
      <c r="C39" s="45"/>
      <c r="D39" s="45"/>
      <c r="E39" s="45"/>
      <c r="F39" s="45"/>
      <c r="G39" s="45"/>
      <c r="H39" s="45"/>
      <c r="I39" s="45"/>
      <c r="J39" s="45"/>
      <c r="K39" s="45"/>
      <c r="L39" s="45"/>
      <c r="M39" s="45"/>
      <c r="N39" s="45"/>
      <c r="O39" s="45" t="s">
        <v>139</v>
      </c>
      <c r="P39" s="45"/>
      <c r="Q39" s="45"/>
      <c r="R39" s="45"/>
      <c r="S39" s="45"/>
      <c r="T39" s="45"/>
      <c r="U39" s="45"/>
      <c r="V39" s="45"/>
      <c r="W39" s="45"/>
      <c r="X39" s="45"/>
      <c r="Y39" s="45"/>
      <c r="Z39" s="45"/>
      <c r="AA39" s="45"/>
      <c r="AB39" s="45"/>
      <c r="AC39" s="45"/>
      <c r="AD39" s="45"/>
      <c r="AE39" s="45"/>
      <c r="AF39" s="45"/>
      <c r="AG39" s="45"/>
      <c r="AH39" s="45"/>
      <c r="AI39" s="134"/>
      <c r="AJ39" s="74"/>
    </row>
    <row r="40" spans="1:36" ht="30" customHeight="1" x14ac:dyDescent="0.25">
      <c r="A40" s="424"/>
      <c r="B40" s="33" t="s">
        <v>965</v>
      </c>
      <c r="C40" s="45"/>
      <c r="D40" s="45"/>
      <c r="E40" s="45"/>
      <c r="F40" s="45"/>
      <c r="G40" s="45"/>
      <c r="H40" s="45"/>
      <c r="I40" s="45"/>
      <c r="J40" s="45"/>
      <c r="K40" s="45"/>
      <c r="L40" s="45"/>
      <c r="M40" s="45"/>
      <c r="N40" s="45"/>
      <c r="O40" s="45"/>
      <c r="P40" s="45" t="s">
        <v>139</v>
      </c>
      <c r="Q40" s="45"/>
      <c r="R40" s="45"/>
      <c r="S40" s="45"/>
      <c r="T40" s="45"/>
      <c r="U40" s="45"/>
      <c r="V40" s="45"/>
      <c r="W40" s="45"/>
      <c r="X40" s="45"/>
      <c r="Y40" s="45"/>
      <c r="Z40" s="45"/>
      <c r="AA40" s="45"/>
      <c r="AB40" s="45"/>
      <c r="AC40" s="45"/>
      <c r="AD40" s="45"/>
      <c r="AE40" s="45"/>
      <c r="AF40" s="45"/>
      <c r="AG40" s="45"/>
      <c r="AH40" s="45"/>
      <c r="AI40" s="134"/>
      <c r="AJ40" s="74"/>
    </row>
    <row r="41" spans="1:36" ht="30" customHeight="1" x14ac:dyDescent="0.25">
      <c r="A41" s="422" t="s">
        <v>966</v>
      </c>
      <c r="B41" s="33" t="s">
        <v>271</v>
      </c>
      <c r="C41" s="48" t="s">
        <v>967</v>
      </c>
      <c r="D41" s="48"/>
      <c r="E41" s="48"/>
      <c r="F41" s="48"/>
      <c r="G41" s="48"/>
      <c r="H41" s="48"/>
      <c r="I41" s="48"/>
      <c r="J41" s="48"/>
      <c r="K41" s="48"/>
      <c r="L41" s="48"/>
      <c r="M41" s="48"/>
      <c r="N41" s="45"/>
      <c r="O41" s="45"/>
      <c r="P41" s="45" t="s">
        <v>139</v>
      </c>
      <c r="Q41" s="45"/>
      <c r="R41" s="48"/>
      <c r="S41" s="48"/>
      <c r="T41" s="48"/>
      <c r="U41" s="48"/>
      <c r="V41" s="48"/>
      <c r="W41" s="48"/>
      <c r="X41" s="48"/>
      <c r="Y41" s="48"/>
      <c r="Z41" s="48"/>
      <c r="AA41" s="48"/>
      <c r="AB41" s="48"/>
      <c r="AC41" s="48"/>
      <c r="AD41" s="48"/>
      <c r="AE41" s="48"/>
      <c r="AF41" s="48"/>
      <c r="AG41" s="48"/>
      <c r="AH41" s="45"/>
      <c r="AI41" s="134"/>
      <c r="AJ41" s="74"/>
    </row>
    <row r="42" spans="1:36" ht="30" customHeight="1" x14ac:dyDescent="0.25">
      <c r="A42" s="423"/>
      <c r="B42" s="33" t="s">
        <v>281</v>
      </c>
      <c r="C42" s="48" t="s">
        <v>967</v>
      </c>
      <c r="D42" s="48"/>
      <c r="E42" s="48"/>
      <c r="F42" s="48"/>
      <c r="G42" s="48"/>
      <c r="H42" s="48"/>
      <c r="I42" s="48"/>
      <c r="J42" s="48"/>
      <c r="K42" s="48"/>
      <c r="L42" s="48"/>
      <c r="M42" s="48"/>
      <c r="N42" s="45"/>
      <c r="O42" s="45" t="s">
        <v>139</v>
      </c>
      <c r="P42" s="45"/>
      <c r="Q42" s="45"/>
      <c r="R42" s="48"/>
      <c r="S42" s="48"/>
      <c r="T42" s="48"/>
      <c r="U42" s="48"/>
      <c r="V42" s="48"/>
      <c r="W42" s="48"/>
      <c r="X42" s="48"/>
      <c r="Y42" s="48"/>
      <c r="Z42" s="48"/>
      <c r="AA42" s="48"/>
      <c r="AB42" s="48"/>
      <c r="AC42" s="48"/>
      <c r="AD42" s="48"/>
      <c r="AE42" s="48"/>
      <c r="AF42" s="48"/>
      <c r="AG42" s="48"/>
      <c r="AH42" s="45"/>
      <c r="AI42" s="134"/>
      <c r="AJ42" s="74"/>
    </row>
    <row r="43" spans="1:36" ht="30" customHeight="1" x14ac:dyDescent="0.25">
      <c r="A43" s="423"/>
      <c r="B43" s="33" t="s">
        <v>295</v>
      </c>
      <c r="C43" s="48" t="s">
        <v>967</v>
      </c>
      <c r="D43" s="48"/>
      <c r="E43" s="48"/>
      <c r="F43" s="48"/>
      <c r="G43" s="48"/>
      <c r="H43" s="48"/>
      <c r="I43" s="48"/>
      <c r="J43" s="48"/>
      <c r="K43" s="48"/>
      <c r="L43" s="48"/>
      <c r="M43" s="48"/>
      <c r="N43" s="45"/>
      <c r="O43" s="45" t="s">
        <v>139</v>
      </c>
      <c r="P43" s="45"/>
      <c r="Q43" s="45"/>
      <c r="R43" s="48"/>
      <c r="S43" s="48"/>
      <c r="T43" s="48"/>
      <c r="U43" s="48"/>
      <c r="V43" s="48"/>
      <c r="W43" s="48"/>
      <c r="X43" s="48"/>
      <c r="Y43" s="48"/>
      <c r="Z43" s="48"/>
      <c r="AA43" s="48"/>
      <c r="AB43" s="48"/>
      <c r="AC43" s="48"/>
      <c r="AD43" s="48"/>
      <c r="AE43" s="48"/>
      <c r="AF43" s="48"/>
      <c r="AG43" s="48"/>
      <c r="AH43" s="45"/>
      <c r="AI43" s="134"/>
      <c r="AJ43" s="74"/>
    </row>
    <row r="44" spans="1:36" ht="30" customHeight="1" x14ac:dyDescent="0.25">
      <c r="A44" s="423"/>
      <c r="B44" s="33" t="s">
        <v>307</v>
      </c>
      <c r="C44" s="48"/>
      <c r="D44" s="45"/>
      <c r="E44" s="45"/>
      <c r="F44" s="45"/>
      <c r="G44" s="45"/>
      <c r="H44" s="45"/>
      <c r="I44" s="45"/>
      <c r="J44" s="45"/>
      <c r="K44" s="45"/>
      <c r="L44" s="45"/>
      <c r="M44" s="45"/>
      <c r="N44" s="45"/>
      <c r="O44" s="45"/>
      <c r="P44" s="45"/>
      <c r="Q44" s="45" t="s">
        <v>139</v>
      </c>
      <c r="R44" s="45"/>
      <c r="S44" s="45"/>
      <c r="T44" s="45"/>
      <c r="U44" s="45"/>
      <c r="V44" s="45"/>
      <c r="W44" s="45"/>
      <c r="X44" s="45"/>
      <c r="Y44" s="45"/>
      <c r="Z44" s="45"/>
      <c r="AA44" s="45"/>
      <c r="AB44" s="45"/>
      <c r="AC44" s="45"/>
      <c r="AD44" s="45"/>
      <c r="AE44" s="45"/>
      <c r="AF44" s="45"/>
      <c r="AG44" s="45"/>
      <c r="AH44" s="45"/>
      <c r="AI44" s="134"/>
      <c r="AJ44" s="74"/>
    </row>
    <row r="45" spans="1:36" ht="30" customHeight="1" x14ac:dyDescent="0.25">
      <c r="A45" s="423"/>
      <c r="B45" s="33" t="s">
        <v>968</v>
      </c>
      <c r="C45" s="48"/>
      <c r="D45" s="45"/>
      <c r="E45" s="45"/>
      <c r="F45" s="45"/>
      <c r="G45" s="45"/>
      <c r="H45" s="45"/>
      <c r="I45" s="45"/>
      <c r="J45" s="45"/>
      <c r="K45" s="45"/>
      <c r="L45" s="45"/>
      <c r="M45" s="45"/>
      <c r="N45" s="45"/>
      <c r="O45" s="45" t="s">
        <v>139</v>
      </c>
      <c r="P45" s="45"/>
      <c r="Q45" s="45"/>
      <c r="R45" s="45"/>
      <c r="S45" s="45"/>
      <c r="T45" s="45"/>
      <c r="U45" s="45"/>
      <c r="V45" s="45"/>
      <c r="W45" s="45"/>
      <c r="X45" s="45"/>
      <c r="Y45" s="45"/>
      <c r="Z45" s="45"/>
      <c r="AA45" s="45"/>
      <c r="AB45" s="45"/>
      <c r="AC45" s="45"/>
      <c r="AD45" s="45"/>
      <c r="AE45" s="45"/>
      <c r="AF45" s="45"/>
      <c r="AG45" s="45"/>
      <c r="AH45" s="45"/>
      <c r="AI45" s="134"/>
      <c r="AJ45" s="74"/>
    </row>
    <row r="46" spans="1:36" ht="30" customHeight="1" x14ac:dyDescent="0.25">
      <c r="A46" s="423"/>
      <c r="B46" s="33" t="s">
        <v>969</v>
      </c>
      <c r="C46" s="48"/>
      <c r="D46" s="45"/>
      <c r="E46" s="45"/>
      <c r="F46" s="45"/>
      <c r="G46" s="45"/>
      <c r="H46" s="45"/>
      <c r="I46" s="45"/>
      <c r="J46" s="45"/>
      <c r="K46" s="45"/>
      <c r="L46" s="45"/>
      <c r="M46" s="45"/>
      <c r="N46" s="45"/>
      <c r="O46" s="45" t="s">
        <v>139</v>
      </c>
      <c r="P46" s="45"/>
      <c r="Q46" s="45"/>
      <c r="R46" s="45"/>
      <c r="S46" s="45"/>
      <c r="T46" s="45"/>
      <c r="U46" s="45"/>
      <c r="V46" s="45"/>
      <c r="W46" s="45"/>
      <c r="X46" s="45"/>
      <c r="Y46" s="45"/>
      <c r="Z46" s="45"/>
      <c r="AA46" s="45"/>
      <c r="AB46" s="45"/>
      <c r="AC46" s="45"/>
      <c r="AD46" s="45"/>
      <c r="AE46" s="45"/>
      <c r="AF46" s="45"/>
      <c r="AG46" s="45"/>
      <c r="AH46" s="45"/>
      <c r="AI46" s="134"/>
      <c r="AJ46" s="74"/>
    </row>
    <row r="47" spans="1:36" ht="30" customHeight="1" x14ac:dyDescent="0.25">
      <c r="A47" s="423"/>
      <c r="B47" s="33" t="s">
        <v>970</v>
      </c>
      <c r="C47" s="48"/>
      <c r="D47" s="45"/>
      <c r="E47" s="45"/>
      <c r="F47" s="45"/>
      <c r="G47" s="45"/>
      <c r="H47" s="45"/>
      <c r="I47" s="45"/>
      <c r="J47" s="45"/>
      <c r="K47" s="45"/>
      <c r="L47" s="45"/>
      <c r="M47" s="45"/>
      <c r="N47" s="45"/>
      <c r="O47" s="45" t="s">
        <v>139</v>
      </c>
      <c r="P47" s="45"/>
      <c r="Q47" s="45"/>
      <c r="R47" s="45"/>
      <c r="S47" s="45"/>
      <c r="T47" s="45"/>
      <c r="U47" s="45"/>
      <c r="V47" s="45"/>
      <c r="W47" s="45"/>
      <c r="X47" s="45"/>
      <c r="Y47" s="45"/>
      <c r="Z47" s="45"/>
      <c r="AA47" s="45"/>
      <c r="AB47" s="45"/>
      <c r="AC47" s="45"/>
      <c r="AD47" s="45"/>
      <c r="AE47" s="45"/>
      <c r="AF47" s="45"/>
      <c r="AG47" s="45"/>
      <c r="AH47" s="45"/>
      <c r="AI47" s="134"/>
      <c r="AJ47" s="74"/>
    </row>
    <row r="48" spans="1:36" ht="30" customHeight="1" x14ac:dyDescent="0.25">
      <c r="A48" s="423"/>
      <c r="B48" s="33" t="s">
        <v>971</v>
      </c>
      <c r="C48" s="48"/>
      <c r="D48" s="45"/>
      <c r="E48" s="45"/>
      <c r="F48" s="45"/>
      <c r="G48" s="45"/>
      <c r="H48" s="45"/>
      <c r="I48" s="45"/>
      <c r="J48" s="45"/>
      <c r="K48" s="45"/>
      <c r="L48" s="45"/>
      <c r="M48" s="45"/>
      <c r="N48" s="45"/>
      <c r="O48" s="45"/>
      <c r="P48" s="45"/>
      <c r="Q48" s="45" t="s">
        <v>139</v>
      </c>
      <c r="R48" s="45"/>
      <c r="S48" s="45"/>
      <c r="T48" s="45"/>
      <c r="U48" s="45"/>
      <c r="V48" s="45"/>
      <c r="W48" s="45"/>
      <c r="X48" s="45"/>
      <c r="Y48" s="45"/>
      <c r="Z48" s="45"/>
      <c r="AA48" s="45"/>
      <c r="AB48" s="45"/>
      <c r="AC48" s="45"/>
      <c r="AD48" s="45"/>
      <c r="AE48" s="45"/>
      <c r="AF48" s="45"/>
      <c r="AG48" s="45"/>
      <c r="AH48" s="45"/>
      <c r="AI48" s="134"/>
      <c r="AJ48" s="74"/>
    </row>
    <row r="49" spans="1:36" ht="30" customHeight="1" x14ac:dyDescent="0.25">
      <c r="A49" s="423"/>
      <c r="B49" s="33" t="s">
        <v>972</v>
      </c>
      <c r="C49" s="48" t="s">
        <v>967</v>
      </c>
      <c r="D49" s="45"/>
      <c r="E49" s="45"/>
      <c r="F49" s="45"/>
      <c r="G49" s="45"/>
      <c r="H49" s="45"/>
      <c r="I49" s="45"/>
      <c r="J49" s="45"/>
      <c r="K49" s="45"/>
      <c r="L49" s="45"/>
      <c r="M49" s="45"/>
      <c r="N49" s="45"/>
      <c r="O49" s="45" t="s">
        <v>289</v>
      </c>
      <c r="P49" s="45"/>
      <c r="Q49" s="45"/>
      <c r="R49" s="45"/>
      <c r="S49" s="45"/>
      <c r="T49" s="45"/>
      <c r="U49" s="45"/>
      <c r="V49" s="45"/>
      <c r="W49" s="45"/>
      <c r="X49" s="45"/>
      <c r="Y49" s="45"/>
      <c r="Z49" s="45"/>
      <c r="AA49" s="45"/>
      <c r="AB49" s="45"/>
      <c r="AC49" s="45"/>
      <c r="AD49" s="45"/>
      <c r="AE49" s="45"/>
      <c r="AF49" s="45"/>
      <c r="AG49" s="45"/>
      <c r="AH49" s="45"/>
      <c r="AI49" s="134"/>
      <c r="AJ49" s="74"/>
    </row>
    <row r="50" spans="1:36" ht="30" customHeight="1" x14ac:dyDescent="0.25">
      <c r="A50" s="423"/>
      <c r="B50" s="33" t="s">
        <v>973</v>
      </c>
      <c r="C50" s="48"/>
      <c r="D50" s="45"/>
      <c r="E50" s="45"/>
      <c r="F50" s="45"/>
      <c r="G50" s="45"/>
      <c r="H50" s="45"/>
      <c r="I50" s="45"/>
      <c r="J50" s="45"/>
      <c r="K50" s="45"/>
      <c r="L50" s="45"/>
      <c r="M50" s="45"/>
      <c r="N50" s="45"/>
      <c r="O50" s="45"/>
      <c r="P50" s="45"/>
      <c r="Q50" s="45" t="s">
        <v>139</v>
      </c>
      <c r="R50" s="45"/>
      <c r="S50" s="45"/>
      <c r="T50" s="45"/>
      <c r="U50" s="45"/>
      <c r="V50" s="45"/>
      <c r="W50" s="45"/>
      <c r="X50" s="45"/>
      <c r="Y50" s="45"/>
      <c r="Z50" s="45"/>
      <c r="AA50" s="45"/>
      <c r="AB50" s="45"/>
      <c r="AC50" s="45"/>
      <c r="AD50" s="45"/>
      <c r="AE50" s="45"/>
      <c r="AF50" s="45"/>
      <c r="AG50" s="45"/>
      <c r="AH50" s="45"/>
      <c r="AI50" s="134"/>
      <c r="AJ50" s="74"/>
    </row>
    <row r="51" spans="1:36" ht="30" customHeight="1" x14ac:dyDescent="0.25">
      <c r="A51" s="423"/>
      <c r="B51" s="33" t="s">
        <v>974</v>
      </c>
      <c r="C51" s="48"/>
      <c r="D51" s="45"/>
      <c r="E51" s="45"/>
      <c r="F51" s="45"/>
      <c r="G51" s="45"/>
      <c r="H51" s="45"/>
      <c r="I51" s="45"/>
      <c r="J51" s="45"/>
      <c r="K51" s="45"/>
      <c r="L51" s="45"/>
      <c r="M51" s="45"/>
      <c r="N51" s="45"/>
      <c r="O51" s="45"/>
      <c r="P51" s="45" t="s">
        <v>139</v>
      </c>
      <c r="Q51" s="45"/>
      <c r="R51" s="45"/>
      <c r="S51" s="45"/>
      <c r="T51" s="45"/>
      <c r="U51" s="45"/>
      <c r="V51" s="45"/>
      <c r="W51" s="45"/>
      <c r="X51" s="45"/>
      <c r="Y51" s="45"/>
      <c r="Z51" s="45"/>
      <c r="AA51" s="45"/>
      <c r="AB51" s="45"/>
      <c r="AC51" s="45"/>
      <c r="AD51" s="45"/>
      <c r="AE51" s="45"/>
      <c r="AF51" s="45"/>
      <c r="AG51" s="45"/>
      <c r="AH51" s="45"/>
      <c r="AI51" s="134"/>
      <c r="AJ51" s="74"/>
    </row>
    <row r="52" spans="1:36" ht="30" customHeight="1" x14ac:dyDescent="0.25">
      <c r="A52" s="423"/>
      <c r="B52" s="33" t="s">
        <v>975</v>
      </c>
      <c r="C52" s="48"/>
      <c r="D52" s="45"/>
      <c r="E52" s="45"/>
      <c r="F52" s="45"/>
      <c r="G52" s="45"/>
      <c r="H52" s="45"/>
      <c r="I52" s="45"/>
      <c r="J52" s="45"/>
      <c r="K52" s="45"/>
      <c r="L52" s="45"/>
      <c r="M52" s="45"/>
      <c r="N52" s="45"/>
      <c r="O52" s="45" t="s">
        <v>139</v>
      </c>
      <c r="P52" s="45"/>
      <c r="Q52" s="45"/>
      <c r="R52" s="45"/>
      <c r="S52" s="45"/>
      <c r="T52" s="45"/>
      <c r="U52" s="45"/>
      <c r="V52" s="45"/>
      <c r="W52" s="45"/>
      <c r="X52" s="45"/>
      <c r="Y52" s="45"/>
      <c r="Z52" s="45"/>
      <c r="AA52" s="45"/>
      <c r="AB52" s="45"/>
      <c r="AC52" s="45"/>
      <c r="AD52" s="45"/>
      <c r="AE52" s="45"/>
      <c r="AF52" s="45"/>
      <c r="AG52" s="45"/>
      <c r="AH52" s="45"/>
      <c r="AI52" s="134"/>
      <c r="AJ52" s="74"/>
    </row>
    <row r="53" spans="1:36" ht="30" customHeight="1" x14ac:dyDescent="0.25">
      <c r="A53" s="423"/>
      <c r="B53" s="33" t="s">
        <v>976</v>
      </c>
      <c r="C53" s="48"/>
      <c r="D53" s="45"/>
      <c r="E53" s="45"/>
      <c r="F53" s="45"/>
      <c r="G53" s="45"/>
      <c r="H53" s="45"/>
      <c r="I53" s="45"/>
      <c r="J53" s="45"/>
      <c r="K53" s="45"/>
      <c r="L53" s="45"/>
      <c r="M53" s="45"/>
      <c r="N53" s="45"/>
      <c r="O53" s="45" t="s">
        <v>139</v>
      </c>
      <c r="P53" s="45"/>
      <c r="Q53" s="45"/>
      <c r="R53" s="45"/>
      <c r="S53" s="45"/>
      <c r="T53" s="45"/>
      <c r="U53" s="45"/>
      <c r="V53" s="45"/>
      <c r="W53" s="45"/>
      <c r="X53" s="45"/>
      <c r="Y53" s="45"/>
      <c r="Z53" s="45"/>
      <c r="AA53" s="45"/>
      <c r="AB53" s="45"/>
      <c r="AC53" s="45"/>
      <c r="AD53" s="45"/>
      <c r="AE53" s="45"/>
      <c r="AF53" s="45"/>
      <c r="AG53" s="45"/>
      <c r="AH53" s="45"/>
      <c r="AI53" s="134"/>
      <c r="AJ53" s="74"/>
    </row>
    <row r="54" spans="1:36" ht="30" customHeight="1" x14ac:dyDescent="0.25">
      <c r="A54" s="423"/>
      <c r="B54" s="33" t="s">
        <v>977</v>
      </c>
      <c r="C54" s="48"/>
      <c r="D54" s="45"/>
      <c r="E54" s="45"/>
      <c r="F54" s="45"/>
      <c r="G54" s="45"/>
      <c r="H54" s="45"/>
      <c r="I54" s="45"/>
      <c r="J54" s="45"/>
      <c r="K54" s="45"/>
      <c r="L54" s="45"/>
      <c r="M54" s="45"/>
      <c r="N54" s="45"/>
      <c r="O54" s="45"/>
      <c r="P54" s="45" t="s">
        <v>139</v>
      </c>
      <c r="Q54" s="45"/>
      <c r="R54" s="45"/>
      <c r="S54" s="45"/>
      <c r="T54" s="45"/>
      <c r="U54" s="45"/>
      <c r="V54" s="45"/>
      <c r="W54" s="45"/>
      <c r="X54" s="45"/>
      <c r="Y54" s="45"/>
      <c r="Z54" s="45"/>
      <c r="AA54" s="45"/>
      <c r="AB54" s="45"/>
      <c r="AC54" s="45"/>
      <c r="AD54" s="45"/>
      <c r="AE54" s="45"/>
      <c r="AF54" s="45"/>
      <c r="AG54" s="45"/>
      <c r="AH54" s="45"/>
      <c r="AI54" s="134"/>
      <c r="AJ54" s="74"/>
    </row>
    <row r="55" spans="1:36" ht="30" customHeight="1" x14ac:dyDescent="0.25">
      <c r="A55" s="424"/>
      <c r="B55" s="33" t="s">
        <v>978</v>
      </c>
      <c r="C55" s="48"/>
      <c r="D55" s="45"/>
      <c r="E55" s="45"/>
      <c r="F55" s="45"/>
      <c r="G55" s="45"/>
      <c r="H55" s="45"/>
      <c r="I55" s="45"/>
      <c r="J55" s="45"/>
      <c r="K55" s="45"/>
      <c r="L55" s="45"/>
      <c r="M55" s="45"/>
      <c r="N55" s="45"/>
      <c r="O55" s="45"/>
      <c r="P55" s="45" t="s">
        <v>139</v>
      </c>
      <c r="Q55" s="45"/>
      <c r="R55" s="45"/>
      <c r="S55" s="45"/>
      <c r="T55" s="45"/>
      <c r="U55" s="45"/>
      <c r="V55" s="45"/>
      <c r="W55" s="45"/>
      <c r="X55" s="45"/>
      <c r="Y55" s="45"/>
      <c r="Z55" s="45"/>
      <c r="AA55" s="45"/>
      <c r="AB55" s="45"/>
      <c r="AC55" s="45"/>
      <c r="AD55" s="45"/>
      <c r="AE55" s="45"/>
      <c r="AF55" s="45"/>
      <c r="AG55" s="45"/>
      <c r="AH55" s="45"/>
      <c r="AI55" s="134"/>
      <c r="AJ55" s="74"/>
    </row>
    <row r="56" spans="1:36" ht="30" customHeight="1" x14ac:dyDescent="0.25">
      <c r="A56" s="422" t="s">
        <v>979</v>
      </c>
      <c r="B56" s="33" t="s">
        <v>319</v>
      </c>
      <c r="C56" s="48" t="s">
        <v>980</v>
      </c>
      <c r="D56" s="48"/>
      <c r="E56" s="48"/>
      <c r="F56" s="48"/>
      <c r="G56" s="48"/>
      <c r="H56" s="48"/>
      <c r="I56" s="48"/>
      <c r="J56" s="48"/>
      <c r="K56" s="48"/>
      <c r="L56" s="48"/>
      <c r="M56" s="48"/>
      <c r="N56" s="45"/>
      <c r="O56" s="45" t="s">
        <v>289</v>
      </c>
      <c r="P56" s="45"/>
      <c r="Q56" s="45"/>
      <c r="R56" s="48"/>
      <c r="S56" s="48"/>
      <c r="T56" s="48"/>
      <c r="U56" s="48"/>
      <c r="V56" s="48"/>
      <c r="W56" s="48"/>
      <c r="X56" s="48"/>
      <c r="Y56" s="48"/>
      <c r="Z56" s="48"/>
      <c r="AA56" s="48"/>
      <c r="AB56" s="48"/>
      <c r="AC56" s="48"/>
      <c r="AD56" s="48"/>
      <c r="AE56" s="48"/>
      <c r="AF56" s="48"/>
      <c r="AG56" s="48"/>
      <c r="AH56" s="45"/>
      <c r="AI56" s="134"/>
      <c r="AJ56" s="74"/>
    </row>
    <row r="57" spans="1:36" ht="30" customHeight="1" x14ac:dyDescent="0.25">
      <c r="A57" s="423"/>
      <c r="B57" s="33" t="s">
        <v>334</v>
      </c>
      <c r="C57" s="48" t="s">
        <v>980</v>
      </c>
      <c r="D57" s="48"/>
      <c r="E57" s="48"/>
      <c r="F57" s="48"/>
      <c r="G57" s="48"/>
      <c r="H57" s="48"/>
      <c r="I57" s="48"/>
      <c r="J57" s="48"/>
      <c r="K57" s="48"/>
      <c r="L57" s="48"/>
      <c r="M57" s="48"/>
      <c r="N57" s="45"/>
      <c r="O57" s="45" t="s">
        <v>289</v>
      </c>
      <c r="P57" s="45"/>
      <c r="Q57" s="45"/>
      <c r="R57" s="48"/>
      <c r="S57" s="48"/>
      <c r="T57" s="48"/>
      <c r="U57" s="48"/>
      <c r="V57" s="48"/>
      <c r="W57" s="48"/>
      <c r="X57" s="48"/>
      <c r="Y57" s="48"/>
      <c r="Z57" s="48"/>
      <c r="AA57" s="48"/>
      <c r="AB57" s="48"/>
      <c r="AC57" s="48"/>
      <c r="AD57" s="48"/>
      <c r="AE57" s="48"/>
      <c r="AF57" s="48"/>
      <c r="AG57" s="48"/>
      <c r="AH57" s="45"/>
      <c r="AI57" s="134"/>
      <c r="AJ57" s="74"/>
    </row>
    <row r="58" spans="1:36" ht="30" customHeight="1" x14ac:dyDescent="0.25">
      <c r="A58" s="423"/>
      <c r="B58" s="33" t="s">
        <v>346</v>
      </c>
      <c r="C58" s="48"/>
      <c r="D58" s="48"/>
      <c r="E58" s="48"/>
      <c r="F58" s="48"/>
      <c r="G58" s="48"/>
      <c r="H58" s="48"/>
      <c r="I58" s="48"/>
      <c r="J58" s="48"/>
      <c r="K58" s="48"/>
      <c r="L58" s="48"/>
      <c r="M58" s="48"/>
      <c r="N58" s="45"/>
      <c r="O58" s="45"/>
      <c r="P58" s="45" t="s">
        <v>139</v>
      </c>
      <c r="Q58" s="45"/>
      <c r="R58" s="48"/>
      <c r="S58" s="48"/>
      <c r="T58" s="48"/>
      <c r="U58" s="48"/>
      <c r="V58" s="48"/>
      <c r="W58" s="48"/>
      <c r="X58" s="48"/>
      <c r="Y58" s="48"/>
      <c r="Z58" s="48"/>
      <c r="AA58" s="48"/>
      <c r="AB58" s="48"/>
      <c r="AC58" s="48"/>
      <c r="AD58" s="48"/>
      <c r="AE58" s="48"/>
      <c r="AF58" s="48"/>
      <c r="AG58" s="48"/>
      <c r="AH58" s="45"/>
      <c r="AI58" s="134"/>
      <c r="AJ58" s="74"/>
    </row>
    <row r="59" spans="1:36" ht="30" customHeight="1" x14ac:dyDescent="0.25">
      <c r="A59" s="423"/>
      <c r="B59" s="33" t="s">
        <v>356</v>
      </c>
      <c r="C59" s="48"/>
      <c r="D59" s="48"/>
      <c r="E59" s="48"/>
      <c r="F59" s="48"/>
      <c r="G59" s="48"/>
      <c r="H59" s="48"/>
      <c r="I59" s="48"/>
      <c r="J59" s="48"/>
      <c r="K59" s="48"/>
      <c r="L59" s="48"/>
      <c r="M59" s="48"/>
      <c r="N59" s="45"/>
      <c r="O59" s="45" t="s">
        <v>139</v>
      </c>
      <c r="P59" s="45"/>
      <c r="Q59" s="45"/>
      <c r="R59" s="48"/>
      <c r="S59" s="48"/>
      <c r="T59" s="48"/>
      <c r="U59" s="48"/>
      <c r="V59" s="48"/>
      <c r="W59" s="48"/>
      <c r="X59" s="48"/>
      <c r="Y59" s="48"/>
      <c r="Z59" s="48"/>
      <c r="AA59" s="48"/>
      <c r="AB59" s="48"/>
      <c r="AC59" s="48"/>
      <c r="AD59" s="48"/>
      <c r="AE59" s="48"/>
      <c r="AF59" s="48"/>
      <c r="AG59" s="48"/>
      <c r="AH59" s="45"/>
      <c r="AI59" s="134"/>
      <c r="AJ59" s="74"/>
    </row>
    <row r="60" spans="1:36" ht="30" customHeight="1" x14ac:dyDescent="0.25">
      <c r="A60" s="423"/>
      <c r="B60" s="33" t="s">
        <v>362</v>
      </c>
      <c r="C60" s="48"/>
      <c r="D60" s="48"/>
      <c r="E60" s="48"/>
      <c r="F60" s="48"/>
      <c r="G60" s="48"/>
      <c r="H60" s="48"/>
      <c r="I60" s="48"/>
      <c r="J60" s="48"/>
      <c r="K60" s="48"/>
      <c r="L60" s="48"/>
      <c r="M60" s="48"/>
      <c r="N60" s="45"/>
      <c r="O60" s="45"/>
      <c r="P60" s="45" t="s">
        <v>139</v>
      </c>
      <c r="Q60" s="45"/>
      <c r="R60" s="48"/>
      <c r="S60" s="48"/>
      <c r="T60" s="48"/>
      <c r="U60" s="48"/>
      <c r="V60" s="48"/>
      <c r="W60" s="48"/>
      <c r="X60" s="48"/>
      <c r="Y60" s="48"/>
      <c r="Z60" s="48"/>
      <c r="AA60" s="48"/>
      <c r="AB60" s="48"/>
      <c r="AC60" s="48"/>
      <c r="AD60" s="48"/>
      <c r="AE60" s="48"/>
      <c r="AF60" s="48"/>
      <c r="AG60" s="48"/>
      <c r="AH60" s="45"/>
      <c r="AI60" s="134"/>
      <c r="AJ60" s="74"/>
    </row>
    <row r="61" spans="1:36" ht="30" customHeight="1" x14ac:dyDescent="0.25">
      <c r="A61" s="423"/>
      <c r="B61" s="33" t="s">
        <v>372</v>
      </c>
      <c r="C61" s="48"/>
      <c r="D61" s="48"/>
      <c r="E61" s="48"/>
      <c r="F61" s="48"/>
      <c r="G61" s="48"/>
      <c r="H61" s="48"/>
      <c r="I61" s="48"/>
      <c r="J61" s="48"/>
      <c r="K61" s="48"/>
      <c r="L61" s="48"/>
      <c r="M61" s="48"/>
      <c r="N61" s="45"/>
      <c r="O61" s="45" t="s">
        <v>139</v>
      </c>
      <c r="P61" s="45"/>
      <c r="Q61" s="45"/>
      <c r="R61" s="48"/>
      <c r="S61" s="48"/>
      <c r="T61" s="48"/>
      <c r="U61" s="48"/>
      <c r="V61" s="48"/>
      <c r="W61" s="48"/>
      <c r="X61" s="48"/>
      <c r="Y61" s="48"/>
      <c r="Z61" s="48"/>
      <c r="AA61" s="48"/>
      <c r="AB61" s="48"/>
      <c r="AC61" s="48"/>
      <c r="AD61" s="48"/>
      <c r="AE61" s="48"/>
      <c r="AF61" s="48"/>
      <c r="AG61" s="48"/>
      <c r="AH61" s="45"/>
      <c r="AI61" s="134"/>
      <c r="AJ61" s="74"/>
    </row>
    <row r="62" spans="1:36" ht="30" customHeight="1" x14ac:dyDescent="0.25">
      <c r="A62" s="423"/>
      <c r="B62" s="33" t="s">
        <v>384</v>
      </c>
      <c r="C62" s="48"/>
      <c r="D62" s="48"/>
      <c r="E62" s="48"/>
      <c r="F62" s="48"/>
      <c r="G62" s="48"/>
      <c r="H62" s="48"/>
      <c r="I62" s="48"/>
      <c r="J62" s="48"/>
      <c r="K62" s="48"/>
      <c r="L62" s="48"/>
      <c r="M62" s="48"/>
      <c r="N62" s="45"/>
      <c r="O62" s="45"/>
      <c r="P62" s="45" t="s">
        <v>139</v>
      </c>
      <c r="Q62" s="45"/>
      <c r="R62" s="48"/>
      <c r="S62" s="48"/>
      <c r="T62" s="48"/>
      <c r="U62" s="48"/>
      <c r="V62" s="48"/>
      <c r="W62" s="48"/>
      <c r="X62" s="48"/>
      <c r="Y62" s="48"/>
      <c r="Z62" s="48"/>
      <c r="AA62" s="48"/>
      <c r="AB62" s="48"/>
      <c r="AC62" s="48"/>
      <c r="AD62" s="48"/>
      <c r="AE62" s="48"/>
      <c r="AF62" s="48"/>
      <c r="AG62" s="48"/>
      <c r="AH62" s="45"/>
      <c r="AI62" s="134"/>
      <c r="AJ62" s="74"/>
    </row>
    <row r="63" spans="1:36" ht="30" customHeight="1" x14ac:dyDescent="0.25">
      <c r="A63" s="423"/>
      <c r="B63" s="33" t="s">
        <v>919</v>
      </c>
      <c r="C63" s="48" t="s">
        <v>980</v>
      </c>
      <c r="D63" s="48"/>
      <c r="E63" s="48"/>
      <c r="F63" s="48"/>
      <c r="G63" s="48"/>
      <c r="H63" s="48"/>
      <c r="I63" s="48"/>
      <c r="J63" s="48"/>
      <c r="K63" s="48"/>
      <c r="L63" s="48"/>
      <c r="M63" s="48"/>
      <c r="N63" s="45"/>
      <c r="O63" s="45"/>
      <c r="P63" s="45"/>
      <c r="Q63" s="45" t="s">
        <v>139</v>
      </c>
      <c r="R63" s="48"/>
      <c r="S63" s="48"/>
      <c r="T63" s="48"/>
      <c r="U63" s="48"/>
      <c r="V63" s="48"/>
      <c r="W63" s="48"/>
      <c r="X63" s="48"/>
      <c r="Y63" s="48"/>
      <c r="Z63" s="48"/>
      <c r="AA63" s="48"/>
      <c r="AB63" s="48"/>
      <c r="AC63" s="48"/>
      <c r="AD63" s="48"/>
      <c r="AE63" s="48"/>
      <c r="AF63" s="48"/>
      <c r="AG63" s="48"/>
      <c r="AH63" s="45"/>
      <c r="AI63" s="134"/>
      <c r="AJ63" s="74"/>
    </row>
    <row r="64" spans="1:36" ht="30" customHeight="1" x14ac:dyDescent="0.25">
      <c r="A64" s="423"/>
      <c r="B64" s="33" t="s">
        <v>981</v>
      </c>
      <c r="C64" s="45" t="s">
        <v>980</v>
      </c>
      <c r="D64" s="45"/>
      <c r="E64" s="45"/>
      <c r="F64" s="45"/>
      <c r="G64" s="45"/>
      <c r="H64" s="45"/>
      <c r="I64" s="45"/>
      <c r="J64" s="45"/>
      <c r="K64" s="45"/>
      <c r="L64" s="45"/>
      <c r="M64" s="45"/>
      <c r="N64" s="45"/>
      <c r="O64" s="45" t="s">
        <v>139</v>
      </c>
      <c r="P64" s="45"/>
      <c r="Q64" s="45"/>
      <c r="R64" s="45"/>
      <c r="S64" s="45"/>
      <c r="T64" s="45"/>
      <c r="U64" s="45"/>
      <c r="V64" s="45"/>
      <c r="W64" s="45"/>
      <c r="X64" s="45"/>
      <c r="Y64" s="45"/>
      <c r="Z64" s="45"/>
      <c r="AA64" s="45"/>
      <c r="AB64" s="45"/>
      <c r="AC64" s="45"/>
      <c r="AD64" s="45"/>
      <c r="AE64" s="45"/>
      <c r="AF64" s="45"/>
      <c r="AG64" s="45"/>
      <c r="AH64" s="45"/>
      <c r="AI64" s="134"/>
      <c r="AJ64" s="74"/>
    </row>
    <row r="65" spans="1:36" ht="30" customHeight="1" x14ac:dyDescent="0.25">
      <c r="A65" s="423"/>
      <c r="B65" s="33" t="s">
        <v>982</v>
      </c>
      <c r="C65" s="45"/>
      <c r="D65" s="45"/>
      <c r="E65" s="45"/>
      <c r="F65" s="45"/>
      <c r="G65" s="45"/>
      <c r="H65" s="45"/>
      <c r="I65" s="45"/>
      <c r="J65" s="45"/>
      <c r="K65" s="45"/>
      <c r="L65" s="45"/>
      <c r="M65" s="45"/>
      <c r="N65" s="45"/>
      <c r="O65" s="45"/>
      <c r="P65" s="45"/>
      <c r="Q65" s="45" t="s">
        <v>139</v>
      </c>
      <c r="R65" s="45"/>
      <c r="S65" s="45"/>
      <c r="T65" s="45"/>
      <c r="U65" s="45"/>
      <c r="V65" s="45"/>
      <c r="W65" s="45"/>
      <c r="X65" s="45"/>
      <c r="Y65" s="45"/>
      <c r="Z65" s="45"/>
      <c r="AA65" s="45"/>
      <c r="AB65" s="45"/>
      <c r="AC65" s="45"/>
      <c r="AD65" s="45"/>
      <c r="AE65" s="45"/>
      <c r="AF65" s="45"/>
      <c r="AG65" s="45"/>
      <c r="AH65" s="45"/>
      <c r="AI65" s="134"/>
      <c r="AJ65" s="74"/>
    </row>
    <row r="66" spans="1:36" ht="30" customHeight="1" x14ac:dyDescent="0.25">
      <c r="A66" s="423"/>
      <c r="B66" s="33" t="s">
        <v>983</v>
      </c>
      <c r="C66" s="45"/>
      <c r="D66" s="45"/>
      <c r="E66" s="45"/>
      <c r="F66" s="45"/>
      <c r="G66" s="45"/>
      <c r="H66" s="45"/>
      <c r="I66" s="45"/>
      <c r="J66" s="45"/>
      <c r="K66" s="45"/>
      <c r="L66" s="45"/>
      <c r="M66" s="45"/>
      <c r="N66" s="45"/>
      <c r="O66" s="45" t="s">
        <v>139</v>
      </c>
      <c r="P66" s="45"/>
      <c r="Q66" s="45"/>
      <c r="R66" s="45"/>
      <c r="S66" s="45"/>
      <c r="T66" s="45"/>
      <c r="U66" s="45"/>
      <c r="V66" s="45"/>
      <c r="W66" s="45"/>
      <c r="X66" s="45"/>
      <c r="Y66" s="45"/>
      <c r="Z66" s="45"/>
      <c r="AA66" s="45"/>
      <c r="AB66" s="45"/>
      <c r="AC66" s="45"/>
      <c r="AD66" s="45"/>
      <c r="AE66" s="45"/>
      <c r="AF66" s="45"/>
      <c r="AG66" s="45"/>
      <c r="AH66" s="45"/>
      <c r="AI66" s="134"/>
      <c r="AJ66" s="74"/>
    </row>
    <row r="67" spans="1:36" ht="30" customHeight="1" x14ac:dyDescent="0.25">
      <c r="A67" s="423"/>
      <c r="B67" s="33" t="s">
        <v>984</v>
      </c>
      <c r="C67" s="45"/>
      <c r="D67" s="45"/>
      <c r="E67" s="45"/>
      <c r="F67" s="45"/>
      <c r="G67" s="45"/>
      <c r="H67" s="45"/>
      <c r="I67" s="45"/>
      <c r="J67" s="45"/>
      <c r="K67" s="45"/>
      <c r="L67" s="45"/>
      <c r="M67" s="45"/>
      <c r="N67" s="45"/>
      <c r="O67" s="45"/>
      <c r="P67" s="45" t="s">
        <v>139</v>
      </c>
      <c r="Q67" s="45"/>
      <c r="R67" s="45"/>
      <c r="S67" s="45"/>
      <c r="T67" s="45"/>
      <c r="U67" s="45"/>
      <c r="V67" s="45"/>
      <c r="W67" s="45"/>
      <c r="X67" s="45"/>
      <c r="Y67" s="45"/>
      <c r="Z67" s="45"/>
      <c r="AA67" s="45"/>
      <c r="AB67" s="45"/>
      <c r="AC67" s="45"/>
      <c r="AD67" s="45"/>
      <c r="AE67" s="45"/>
      <c r="AF67" s="45"/>
      <c r="AG67" s="45"/>
      <c r="AH67" s="45"/>
      <c r="AI67" s="134"/>
      <c r="AJ67" s="74"/>
    </row>
    <row r="68" spans="1:36" ht="30" customHeight="1" x14ac:dyDescent="0.25">
      <c r="A68" s="423"/>
      <c r="B68" s="33" t="s">
        <v>985</v>
      </c>
      <c r="C68" s="45"/>
      <c r="D68" s="45"/>
      <c r="E68" s="45"/>
      <c r="F68" s="45"/>
      <c r="G68" s="45"/>
      <c r="H68" s="45"/>
      <c r="I68" s="45"/>
      <c r="J68" s="45"/>
      <c r="K68" s="45"/>
      <c r="L68" s="45"/>
      <c r="M68" s="45"/>
      <c r="N68" s="45"/>
      <c r="O68" s="45"/>
      <c r="P68" s="45"/>
      <c r="Q68" s="45" t="s">
        <v>139</v>
      </c>
      <c r="R68" s="45"/>
      <c r="S68" s="45"/>
      <c r="T68" s="45"/>
      <c r="U68" s="45"/>
      <c r="V68" s="45"/>
      <c r="W68" s="45"/>
      <c r="X68" s="45"/>
      <c r="Y68" s="45"/>
      <c r="Z68" s="45"/>
      <c r="AA68" s="45"/>
      <c r="AB68" s="45"/>
      <c r="AC68" s="45"/>
      <c r="AD68" s="45"/>
      <c r="AE68" s="45"/>
      <c r="AF68" s="45"/>
      <c r="AG68" s="45"/>
      <c r="AH68" s="45"/>
      <c r="AI68" s="134"/>
      <c r="AJ68" s="74"/>
    </row>
    <row r="69" spans="1:36" ht="30" customHeight="1" x14ac:dyDescent="0.25">
      <c r="A69" s="423"/>
      <c r="B69" s="33" t="s">
        <v>986</v>
      </c>
      <c r="C69" s="45"/>
      <c r="D69" s="45"/>
      <c r="E69" s="45"/>
      <c r="F69" s="45"/>
      <c r="G69" s="45"/>
      <c r="H69" s="45"/>
      <c r="I69" s="45"/>
      <c r="J69" s="45"/>
      <c r="K69" s="45"/>
      <c r="L69" s="45"/>
      <c r="M69" s="45"/>
      <c r="N69" s="45"/>
      <c r="O69" s="45"/>
      <c r="P69" s="45" t="s">
        <v>139</v>
      </c>
      <c r="Q69" s="45"/>
      <c r="R69" s="45"/>
      <c r="S69" s="45"/>
      <c r="T69" s="45"/>
      <c r="U69" s="45"/>
      <c r="V69" s="45"/>
      <c r="W69" s="45"/>
      <c r="X69" s="45"/>
      <c r="Y69" s="45"/>
      <c r="Z69" s="45"/>
      <c r="AA69" s="45"/>
      <c r="AB69" s="45"/>
      <c r="AC69" s="45"/>
      <c r="AD69" s="45"/>
      <c r="AE69" s="45"/>
      <c r="AF69" s="45"/>
      <c r="AG69" s="45"/>
      <c r="AH69" s="45"/>
      <c r="AI69" s="134"/>
      <c r="AJ69" s="74"/>
    </row>
    <row r="70" spans="1:36" ht="30" customHeight="1" x14ac:dyDescent="0.25">
      <c r="A70" s="424"/>
      <c r="B70" s="33" t="s">
        <v>987</v>
      </c>
      <c r="C70" s="45"/>
      <c r="D70" s="45"/>
      <c r="E70" s="45"/>
      <c r="F70" s="45"/>
      <c r="G70" s="45"/>
      <c r="H70" s="45"/>
      <c r="I70" s="45"/>
      <c r="J70" s="45"/>
      <c r="K70" s="45"/>
      <c r="L70" s="45"/>
      <c r="M70" s="45"/>
      <c r="N70" s="45"/>
      <c r="O70" s="45" t="s">
        <v>139</v>
      </c>
      <c r="P70" s="45"/>
      <c r="Q70" s="45"/>
      <c r="R70" s="45"/>
      <c r="S70" s="45"/>
      <c r="T70" s="45"/>
      <c r="U70" s="45"/>
      <c r="V70" s="45"/>
      <c r="W70" s="45"/>
      <c r="X70" s="45"/>
      <c r="Y70" s="45"/>
      <c r="Z70" s="45"/>
      <c r="AA70" s="45"/>
      <c r="AB70" s="45"/>
      <c r="AC70" s="45"/>
      <c r="AD70" s="45"/>
      <c r="AE70" s="45"/>
      <c r="AF70" s="45"/>
      <c r="AG70" s="45"/>
      <c r="AH70" s="45"/>
      <c r="AI70" s="134"/>
      <c r="AJ70" s="74"/>
    </row>
    <row r="71" spans="1:36" ht="30" customHeight="1" x14ac:dyDescent="0.25">
      <c r="A71" s="422" t="s">
        <v>988</v>
      </c>
      <c r="B71" s="33" t="s">
        <v>395</v>
      </c>
      <c r="C71" s="48" t="s">
        <v>989</v>
      </c>
      <c r="D71" s="48"/>
      <c r="E71" s="48"/>
      <c r="F71" s="48"/>
      <c r="G71" s="48"/>
      <c r="H71" s="48"/>
      <c r="I71" s="48"/>
      <c r="J71" s="48"/>
      <c r="K71" s="48"/>
      <c r="L71" s="48"/>
      <c r="M71" s="48"/>
      <c r="N71" s="45"/>
      <c r="O71" s="45"/>
      <c r="P71" s="45"/>
      <c r="Q71" s="45" t="s">
        <v>289</v>
      </c>
      <c r="R71" s="48"/>
      <c r="S71" s="48"/>
      <c r="T71" s="48"/>
      <c r="U71" s="48"/>
      <c r="V71" s="48"/>
      <c r="W71" s="48"/>
      <c r="X71" s="48"/>
      <c r="Y71" s="48"/>
      <c r="Z71" s="48"/>
      <c r="AA71" s="48"/>
      <c r="AB71" s="48"/>
      <c r="AC71" s="48"/>
      <c r="AD71" s="48"/>
      <c r="AE71" s="48"/>
      <c r="AF71" s="48"/>
      <c r="AG71" s="48"/>
      <c r="AH71" s="45"/>
      <c r="AI71" s="134"/>
      <c r="AJ71" s="74"/>
    </row>
    <row r="72" spans="1:36" ht="30" customHeight="1" x14ac:dyDescent="0.25">
      <c r="A72" s="423"/>
      <c r="B72" s="33" t="s">
        <v>407</v>
      </c>
      <c r="C72" s="48" t="s">
        <v>989</v>
      </c>
      <c r="D72" s="48"/>
      <c r="E72" s="48"/>
      <c r="F72" s="48"/>
      <c r="G72" s="48"/>
      <c r="H72" s="48"/>
      <c r="I72" s="48"/>
      <c r="J72" s="48"/>
      <c r="K72" s="48"/>
      <c r="L72" s="48"/>
      <c r="M72" s="48"/>
      <c r="N72" s="45"/>
      <c r="O72" s="45"/>
      <c r="P72" s="45"/>
      <c r="Q72" s="45" t="s">
        <v>289</v>
      </c>
      <c r="R72" s="48"/>
      <c r="S72" s="48"/>
      <c r="T72" s="48"/>
      <c r="U72" s="48"/>
      <c r="V72" s="48"/>
      <c r="W72" s="48"/>
      <c r="X72" s="48"/>
      <c r="Y72" s="48"/>
      <c r="Z72" s="48"/>
      <c r="AA72" s="48"/>
      <c r="AB72" s="48"/>
      <c r="AC72" s="48"/>
      <c r="AD72" s="48"/>
      <c r="AE72" s="48"/>
      <c r="AF72" s="48"/>
      <c r="AG72" s="48"/>
      <c r="AH72" s="45"/>
      <c r="AI72" s="134"/>
      <c r="AJ72" s="74"/>
    </row>
    <row r="73" spans="1:36" ht="30" customHeight="1" x14ac:dyDescent="0.25">
      <c r="A73" s="423"/>
      <c r="B73" s="33" t="s">
        <v>419</v>
      </c>
      <c r="C73" s="48" t="s">
        <v>989</v>
      </c>
      <c r="D73" s="48"/>
      <c r="E73" s="48"/>
      <c r="F73" s="48"/>
      <c r="G73" s="48"/>
      <c r="H73" s="48"/>
      <c r="I73" s="48"/>
      <c r="J73" s="48"/>
      <c r="K73" s="48"/>
      <c r="L73" s="48"/>
      <c r="M73" s="48"/>
      <c r="N73" s="45"/>
      <c r="O73" s="45"/>
      <c r="P73" s="45"/>
      <c r="Q73" s="45" t="s">
        <v>289</v>
      </c>
      <c r="R73" s="48"/>
      <c r="S73" s="48"/>
      <c r="T73" s="48"/>
      <c r="U73" s="48"/>
      <c r="V73" s="48"/>
      <c r="W73" s="48"/>
      <c r="X73" s="48"/>
      <c r="Y73" s="48"/>
      <c r="Z73" s="48"/>
      <c r="AA73" s="48"/>
      <c r="AB73" s="48"/>
      <c r="AC73" s="48"/>
      <c r="AD73" s="48"/>
      <c r="AE73" s="48"/>
      <c r="AF73" s="48"/>
      <c r="AG73" s="48"/>
      <c r="AH73" s="45"/>
      <c r="AI73" s="134"/>
      <c r="AJ73" s="74"/>
    </row>
    <row r="74" spans="1:36" ht="30" customHeight="1" x14ac:dyDescent="0.25">
      <c r="A74" s="423"/>
      <c r="B74" s="33" t="s">
        <v>427</v>
      </c>
      <c r="C74" s="48"/>
      <c r="D74" s="48"/>
      <c r="E74" s="48"/>
      <c r="F74" s="48"/>
      <c r="G74" s="48"/>
      <c r="H74" s="48"/>
      <c r="I74" s="48"/>
      <c r="J74" s="48"/>
      <c r="K74" s="48"/>
      <c r="L74" s="48"/>
      <c r="M74" s="48"/>
      <c r="N74" s="45"/>
      <c r="O74" s="45"/>
      <c r="P74" s="45" t="s">
        <v>139</v>
      </c>
      <c r="Q74" s="45"/>
      <c r="R74" s="48"/>
      <c r="S74" s="48"/>
      <c r="T74" s="48"/>
      <c r="U74" s="48"/>
      <c r="V74" s="48"/>
      <c r="W74" s="48"/>
      <c r="X74" s="48"/>
      <c r="Y74" s="48"/>
      <c r="Z74" s="48"/>
      <c r="AA74" s="48"/>
      <c r="AB74" s="48"/>
      <c r="AC74" s="48"/>
      <c r="AD74" s="48"/>
      <c r="AE74" s="48"/>
      <c r="AF74" s="48"/>
      <c r="AG74" s="48"/>
      <c r="AH74" s="45"/>
      <c r="AI74" s="134"/>
      <c r="AJ74" s="74"/>
    </row>
    <row r="75" spans="1:36" ht="30" customHeight="1" x14ac:dyDescent="0.25">
      <c r="A75" s="423"/>
      <c r="B75" s="33" t="s">
        <v>435</v>
      </c>
      <c r="C75" s="48"/>
      <c r="D75" s="48"/>
      <c r="E75" s="48"/>
      <c r="F75" s="48"/>
      <c r="G75" s="48"/>
      <c r="H75" s="48"/>
      <c r="I75" s="48"/>
      <c r="J75" s="48"/>
      <c r="K75" s="48"/>
      <c r="L75" s="48"/>
      <c r="M75" s="48"/>
      <c r="N75" s="45"/>
      <c r="O75" s="45" t="s">
        <v>139</v>
      </c>
      <c r="P75" s="45"/>
      <c r="Q75" s="45"/>
      <c r="R75" s="48"/>
      <c r="S75" s="48"/>
      <c r="T75" s="48"/>
      <c r="U75" s="48"/>
      <c r="V75" s="48"/>
      <c r="W75" s="48"/>
      <c r="X75" s="48"/>
      <c r="Y75" s="48"/>
      <c r="Z75" s="48"/>
      <c r="AA75" s="48"/>
      <c r="AB75" s="48"/>
      <c r="AC75" s="48"/>
      <c r="AD75" s="48"/>
      <c r="AE75" s="48"/>
      <c r="AF75" s="48"/>
      <c r="AG75" s="48"/>
      <c r="AH75" s="45"/>
      <c r="AI75" s="134"/>
      <c r="AJ75" s="74"/>
    </row>
    <row r="76" spans="1:36" ht="30" customHeight="1" x14ac:dyDescent="0.25">
      <c r="A76" s="423"/>
      <c r="B76" s="33" t="s">
        <v>925</v>
      </c>
      <c r="C76" s="48"/>
      <c r="D76" s="48"/>
      <c r="E76" s="48"/>
      <c r="F76" s="48"/>
      <c r="G76" s="48"/>
      <c r="H76" s="48"/>
      <c r="I76" s="48"/>
      <c r="J76" s="48"/>
      <c r="K76" s="48"/>
      <c r="L76" s="48"/>
      <c r="M76" s="48"/>
      <c r="N76" s="45"/>
      <c r="O76" s="45"/>
      <c r="P76" s="45" t="s">
        <v>139</v>
      </c>
      <c r="Q76" s="45"/>
      <c r="R76" s="48"/>
      <c r="S76" s="48"/>
      <c r="T76" s="48"/>
      <c r="U76" s="48"/>
      <c r="V76" s="48"/>
      <c r="W76" s="48"/>
      <c r="X76" s="48"/>
      <c r="Y76" s="48"/>
      <c r="Z76" s="48"/>
      <c r="AA76" s="48"/>
      <c r="AB76" s="48"/>
      <c r="AC76" s="48"/>
      <c r="AD76" s="48"/>
      <c r="AE76" s="48"/>
      <c r="AF76" s="48"/>
      <c r="AG76" s="48"/>
      <c r="AH76" s="45"/>
      <c r="AI76" s="134"/>
      <c r="AJ76" s="74"/>
    </row>
    <row r="77" spans="1:36" ht="30" customHeight="1" x14ac:dyDescent="0.25">
      <c r="A77" s="423"/>
      <c r="B77" s="33" t="s">
        <v>990</v>
      </c>
      <c r="C77" s="48"/>
      <c r="D77" s="48"/>
      <c r="E77" s="48"/>
      <c r="F77" s="48"/>
      <c r="G77" s="48"/>
      <c r="H77" s="48"/>
      <c r="I77" s="48"/>
      <c r="J77" s="48"/>
      <c r="K77" s="48"/>
      <c r="L77" s="48"/>
      <c r="M77" s="48"/>
      <c r="N77" s="45"/>
      <c r="O77" s="45" t="s">
        <v>139</v>
      </c>
      <c r="P77" s="45"/>
      <c r="Q77" s="45"/>
      <c r="R77" s="48"/>
      <c r="S77" s="48"/>
      <c r="T77" s="48"/>
      <c r="U77" s="48"/>
      <c r="V77" s="48"/>
      <c r="W77" s="48"/>
      <c r="X77" s="48"/>
      <c r="Y77" s="48"/>
      <c r="Z77" s="48"/>
      <c r="AA77" s="48"/>
      <c r="AB77" s="48"/>
      <c r="AC77" s="48"/>
      <c r="AD77" s="48"/>
      <c r="AE77" s="48"/>
      <c r="AF77" s="48"/>
      <c r="AG77" s="48"/>
      <c r="AH77" s="45"/>
      <c r="AI77" s="134"/>
      <c r="AJ77" s="74"/>
    </row>
    <row r="78" spans="1:36" ht="30" customHeight="1" x14ac:dyDescent="0.25">
      <c r="A78" s="423"/>
      <c r="B78" s="33" t="s">
        <v>991</v>
      </c>
      <c r="C78" s="48"/>
      <c r="D78" s="48"/>
      <c r="E78" s="48"/>
      <c r="F78" s="48"/>
      <c r="G78" s="48"/>
      <c r="H78" s="48"/>
      <c r="I78" s="48"/>
      <c r="J78" s="48"/>
      <c r="K78" s="48"/>
      <c r="L78" s="48"/>
      <c r="M78" s="48"/>
      <c r="N78" s="45"/>
      <c r="O78" s="45"/>
      <c r="P78" s="45"/>
      <c r="Q78" s="45" t="s">
        <v>139</v>
      </c>
      <c r="R78" s="48"/>
      <c r="S78" s="48"/>
      <c r="T78" s="48"/>
      <c r="U78" s="48"/>
      <c r="V78" s="48"/>
      <c r="W78" s="48"/>
      <c r="X78" s="48"/>
      <c r="Y78" s="48"/>
      <c r="Z78" s="48"/>
      <c r="AA78" s="48"/>
      <c r="AB78" s="48"/>
      <c r="AC78" s="48"/>
      <c r="AD78" s="48"/>
      <c r="AE78" s="48"/>
      <c r="AF78" s="48"/>
      <c r="AG78" s="48"/>
      <c r="AH78" s="45"/>
      <c r="AI78" s="134"/>
      <c r="AJ78" s="74"/>
    </row>
    <row r="79" spans="1:36" ht="30" customHeight="1" x14ac:dyDescent="0.25">
      <c r="A79" s="423"/>
      <c r="B79" s="33" t="s">
        <v>992</v>
      </c>
      <c r="C79" s="48"/>
      <c r="D79" s="48"/>
      <c r="E79" s="48"/>
      <c r="F79" s="48"/>
      <c r="G79" s="48"/>
      <c r="H79" s="48"/>
      <c r="I79" s="48"/>
      <c r="J79" s="48"/>
      <c r="K79" s="48"/>
      <c r="L79" s="48"/>
      <c r="M79" s="48"/>
      <c r="N79" s="45"/>
      <c r="O79" s="45" t="s">
        <v>139</v>
      </c>
      <c r="P79" s="45"/>
      <c r="Q79" s="45"/>
      <c r="R79" s="48"/>
      <c r="S79" s="48"/>
      <c r="T79" s="48"/>
      <c r="U79" s="48"/>
      <c r="V79" s="48"/>
      <c r="W79" s="48"/>
      <c r="X79" s="48"/>
      <c r="Y79" s="48"/>
      <c r="Z79" s="48"/>
      <c r="AA79" s="48"/>
      <c r="AB79" s="48"/>
      <c r="AC79" s="48"/>
      <c r="AD79" s="48"/>
      <c r="AE79" s="48"/>
      <c r="AF79" s="48"/>
      <c r="AG79" s="48"/>
      <c r="AH79" s="45"/>
      <c r="AI79" s="134"/>
      <c r="AJ79" s="74"/>
    </row>
    <row r="80" spans="1:36" ht="30" customHeight="1" x14ac:dyDescent="0.25">
      <c r="A80" s="423"/>
      <c r="B80" s="33" t="s">
        <v>993</v>
      </c>
      <c r="C80" s="48"/>
      <c r="D80" s="48"/>
      <c r="E80" s="48"/>
      <c r="F80" s="48"/>
      <c r="G80" s="48"/>
      <c r="H80" s="48"/>
      <c r="I80" s="48"/>
      <c r="J80" s="48"/>
      <c r="K80" s="48"/>
      <c r="L80" s="48"/>
      <c r="M80" s="48"/>
      <c r="N80" s="45"/>
      <c r="O80" s="45"/>
      <c r="P80" s="45" t="s">
        <v>139</v>
      </c>
      <c r="Q80" s="45"/>
      <c r="R80" s="48"/>
      <c r="S80" s="48"/>
      <c r="T80" s="48"/>
      <c r="U80" s="48"/>
      <c r="V80" s="48"/>
      <c r="W80" s="48"/>
      <c r="X80" s="48"/>
      <c r="Y80" s="48"/>
      <c r="Z80" s="48"/>
      <c r="AA80" s="48"/>
      <c r="AB80" s="48"/>
      <c r="AC80" s="48"/>
      <c r="AD80" s="48"/>
      <c r="AE80" s="48"/>
      <c r="AF80" s="48"/>
      <c r="AG80" s="48"/>
      <c r="AH80" s="45"/>
      <c r="AI80" s="134"/>
      <c r="AJ80" s="74"/>
    </row>
    <row r="81" spans="1:36" ht="30" customHeight="1" x14ac:dyDescent="0.25">
      <c r="A81" s="423"/>
      <c r="B81" s="33" t="s">
        <v>994</v>
      </c>
      <c r="C81" s="48"/>
      <c r="D81" s="48"/>
      <c r="E81" s="48"/>
      <c r="F81" s="48"/>
      <c r="G81" s="48"/>
      <c r="H81" s="48"/>
      <c r="I81" s="48"/>
      <c r="J81" s="48"/>
      <c r="K81" s="48"/>
      <c r="L81" s="48"/>
      <c r="M81" s="48"/>
      <c r="N81" s="45"/>
      <c r="O81" s="45"/>
      <c r="P81" s="45"/>
      <c r="Q81" s="45" t="s">
        <v>139</v>
      </c>
      <c r="R81" s="48"/>
      <c r="S81" s="48"/>
      <c r="T81" s="48"/>
      <c r="U81" s="48"/>
      <c r="V81" s="48"/>
      <c r="W81" s="48"/>
      <c r="X81" s="48"/>
      <c r="Y81" s="48"/>
      <c r="Z81" s="48"/>
      <c r="AA81" s="48"/>
      <c r="AB81" s="48"/>
      <c r="AC81" s="48"/>
      <c r="AD81" s="48"/>
      <c r="AE81" s="48"/>
      <c r="AF81" s="48"/>
      <c r="AG81" s="48"/>
      <c r="AH81" s="45"/>
      <c r="AI81" s="134"/>
      <c r="AJ81" s="74"/>
    </row>
    <row r="82" spans="1:36" ht="30" customHeight="1" x14ac:dyDescent="0.25">
      <c r="A82" s="423"/>
      <c r="B82" s="33" t="s">
        <v>995</v>
      </c>
      <c r="C82" s="48"/>
      <c r="D82" s="48"/>
      <c r="E82" s="48"/>
      <c r="F82" s="48"/>
      <c r="G82" s="48"/>
      <c r="H82" s="48"/>
      <c r="I82" s="48"/>
      <c r="J82" s="48"/>
      <c r="K82" s="48"/>
      <c r="L82" s="48"/>
      <c r="M82" s="48"/>
      <c r="N82" s="45"/>
      <c r="O82" s="45"/>
      <c r="P82" s="45" t="s">
        <v>139</v>
      </c>
      <c r="Q82" s="45"/>
      <c r="R82" s="48"/>
      <c r="S82" s="48"/>
      <c r="T82" s="48"/>
      <c r="U82" s="48"/>
      <c r="V82" s="48"/>
      <c r="W82" s="48"/>
      <c r="X82" s="48"/>
      <c r="Y82" s="48"/>
      <c r="Z82" s="48"/>
      <c r="AA82" s="48"/>
      <c r="AB82" s="48"/>
      <c r="AC82" s="48"/>
      <c r="AD82" s="48"/>
      <c r="AE82" s="48"/>
      <c r="AF82" s="48"/>
      <c r="AG82" s="48"/>
      <c r="AH82" s="45"/>
      <c r="AI82" s="134"/>
      <c r="AJ82" s="74"/>
    </row>
    <row r="83" spans="1:36" ht="30" customHeight="1" x14ac:dyDescent="0.25">
      <c r="A83" s="423"/>
      <c r="B83" s="33" t="s">
        <v>996</v>
      </c>
      <c r="C83" s="48"/>
      <c r="D83" s="48"/>
      <c r="E83" s="48"/>
      <c r="F83" s="48"/>
      <c r="G83" s="48"/>
      <c r="H83" s="48"/>
      <c r="I83" s="48"/>
      <c r="J83" s="48"/>
      <c r="K83" s="48"/>
      <c r="L83" s="48"/>
      <c r="M83" s="48"/>
      <c r="N83" s="45"/>
      <c r="O83" s="45" t="s">
        <v>139</v>
      </c>
      <c r="P83" s="45"/>
      <c r="Q83" s="45"/>
      <c r="R83" s="48"/>
      <c r="S83" s="48"/>
      <c r="T83" s="48"/>
      <c r="U83" s="48"/>
      <c r="V83" s="48"/>
      <c r="W83" s="48"/>
      <c r="X83" s="48"/>
      <c r="Y83" s="48"/>
      <c r="Z83" s="48"/>
      <c r="AA83" s="48"/>
      <c r="AB83" s="48"/>
      <c r="AC83" s="48"/>
      <c r="AD83" s="48"/>
      <c r="AE83" s="48"/>
      <c r="AF83" s="48"/>
      <c r="AG83" s="48"/>
      <c r="AH83" s="45"/>
      <c r="AI83" s="134"/>
      <c r="AJ83" s="74"/>
    </row>
    <row r="84" spans="1:36" ht="30" customHeight="1" x14ac:dyDescent="0.25">
      <c r="A84" s="423"/>
      <c r="B84" s="33" t="s">
        <v>997</v>
      </c>
      <c r="C84" s="48"/>
      <c r="D84" s="48"/>
      <c r="E84" s="48"/>
      <c r="F84" s="48"/>
      <c r="G84" s="48"/>
      <c r="H84" s="48"/>
      <c r="I84" s="48"/>
      <c r="J84" s="48"/>
      <c r="K84" s="48"/>
      <c r="L84" s="48"/>
      <c r="M84" s="48"/>
      <c r="N84" s="45"/>
      <c r="O84" s="45"/>
      <c r="P84" s="45"/>
      <c r="Q84" s="45" t="s">
        <v>139</v>
      </c>
      <c r="R84" s="48"/>
      <c r="S84" s="48"/>
      <c r="T84" s="48"/>
      <c r="U84" s="48"/>
      <c r="V84" s="48"/>
      <c r="W84" s="48"/>
      <c r="X84" s="48"/>
      <c r="Y84" s="48"/>
      <c r="Z84" s="48"/>
      <c r="AA84" s="48"/>
      <c r="AB84" s="48"/>
      <c r="AC84" s="48"/>
      <c r="AD84" s="48"/>
      <c r="AE84" s="48"/>
      <c r="AF84" s="48"/>
      <c r="AG84" s="48"/>
      <c r="AH84" s="45"/>
      <c r="AI84" s="134"/>
      <c r="AJ84" s="74"/>
    </row>
    <row r="85" spans="1:36" ht="30" customHeight="1" x14ac:dyDescent="0.25">
      <c r="A85" s="424"/>
      <c r="B85" s="33" t="s">
        <v>998</v>
      </c>
      <c r="C85" s="48"/>
      <c r="D85" s="48"/>
      <c r="E85" s="48"/>
      <c r="F85" s="48"/>
      <c r="G85" s="48"/>
      <c r="H85" s="48"/>
      <c r="I85" s="48"/>
      <c r="J85" s="48"/>
      <c r="K85" s="48"/>
      <c r="L85" s="48"/>
      <c r="M85" s="48"/>
      <c r="N85" s="45"/>
      <c r="O85" s="45"/>
      <c r="P85" s="45" t="s">
        <v>139</v>
      </c>
      <c r="Q85" s="45"/>
      <c r="R85" s="48"/>
      <c r="S85" s="48"/>
      <c r="T85" s="48"/>
      <c r="U85" s="48"/>
      <c r="V85" s="48"/>
      <c r="W85" s="48"/>
      <c r="X85" s="48"/>
      <c r="Y85" s="48"/>
      <c r="Z85" s="48"/>
      <c r="AA85" s="48"/>
      <c r="AB85" s="48"/>
      <c r="AC85" s="48"/>
      <c r="AD85" s="48"/>
      <c r="AE85" s="48"/>
      <c r="AF85" s="48"/>
      <c r="AG85" s="48"/>
      <c r="AH85" s="45"/>
      <c r="AI85" s="134"/>
      <c r="AJ85" s="74"/>
    </row>
    <row r="86" spans="1:36" ht="30" customHeight="1" x14ac:dyDescent="0.25">
      <c r="A86" s="422" t="s">
        <v>999</v>
      </c>
      <c r="B86" s="33" t="s">
        <v>445</v>
      </c>
      <c r="C86" s="48" t="s">
        <v>1000</v>
      </c>
      <c r="D86" s="48"/>
      <c r="E86" s="48"/>
      <c r="F86" s="48"/>
      <c r="G86" s="48"/>
      <c r="H86" s="48"/>
      <c r="I86" s="48"/>
      <c r="J86" s="48"/>
      <c r="K86" s="48"/>
      <c r="L86" s="48"/>
      <c r="M86" s="48"/>
      <c r="N86" s="45"/>
      <c r="O86" s="45"/>
      <c r="P86" s="45"/>
      <c r="Q86" s="45" t="s">
        <v>289</v>
      </c>
      <c r="R86" s="48"/>
      <c r="S86" s="48"/>
      <c r="T86" s="48"/>
      <c r="U86" s="48"/>
      <c r="V86" s="48"/>
      <c r="W86" s="48"/>
      <c r="X86" s="48"/>
      <c r="Y86" s="48"/>
      <c r="Z86" s="48"/>
      <c r="AA86" s="48"/>
      <c r="AB86" s="48"/>
      <c r="AC86" s="48"/>
      <c r="AD86" s="48"/>
      <c r="AE86" s="48"/>
      <c r="AF86" s="48"/>
      <c r="AG86" s="48"/>
      <c r="AH86" s="45"/>
      <c r="AI86" s="134"/>
      <c r="AJ86" s="74"/>
    </row>
    <row r="87" spans="1:36" ht="30" customHeight="1" x14ac:dyDescent="0.25">
      <c r="A87" s="423"/>
      <c r="B87" s="33" t="s">
        <v>455</v>
      </c>
      <c r="C87" s="48" t="s">
        <v>1000</v>
      </c>
      <c r="D87" s="48"/>
      <c r="E87" s="48"/>
      <c r="F87" s="48"/>
      <c r="G87" s="48"/>
      <c r="H87" s="48"/>
      <c r="I87" s="48"/>
      <c r="J87" s="48"/>
      <c r="K87" s="48"/>
      <c r="L87" s="48"/>
      <c r="M87" s="48"/>
      <c r="N87" s="45"/>
      <c r="O87" s="45"/>
      <c r="P87" s="45"/>
      <c r="Q87" s="45" t="s">
        <v>289</v>
      </c>
      <c r="R87" s="48"/>
      <c r="S87" s="48"/>
      <c r="T87" s="48"/>
      <c r="U87" s="48"/>
      <c r="V87" s="48"/>
      <c r="W87" s="48"/>
      <c r="X87" s="48"/>
      <c r="Y87" s="48"/>
      <c r="Z87" s="48"/>
      <c r="AA87" s="48"/>
      <c r="AB87" s="48"/>
      <c r="AC87" s="48"/>
      <c r="AD87" s="48"/>
      <c r="AE87" s="48"/>
      <c r="AF87" s="48"/>
      <c r="AG87" s="48"/>
      <c r="AH87" s="45"/>
      <c r="AI87" s="134"/>
      <c r="AJ87" s="74"/>
    </row>
    <row r="88" spans="1:36" ht="30" customHeight="1" x14ac:dyDescent="0.25">
      <c r="A88" s="423"/>
      <c r="B88" s="33" t="s">
        <v>466</v>
      </c>
      <c r="C88" s="48" t="s">
        <v>1000</v>
      </c>
      <c r="D88" s="48"/>
      <c r="E88" s="48"/>
      <c r="F88" s="48"/>
      <c r="G88" s="48"/>
      <c r="H88" s="48"/>
      <c r="I88" s="48"/>
      <c r="J88" s="48"/>
      <c r="K88" s="48"/>
      <c r="L88" s="48"/>
      <c r="M88" s="48"/>
      <c r="N88" s="45"/>
      <c r="O88" s="45"/>
      <c r="P88" s="45"/>
      <c r="Q88" s="45" t="s">
        <v>289</v>
      </c>
      <c r="R88" s="48"/>
      <c r="S88" s="48"/>
      <c r="T88" s="48"/>
      <c r="U88" s="48"/>
      <c r="V88" s="48"/>
      <c r="W88" s="48"/>
      <c r="X88" s="48"/>
      <c r="Y88" s="48"/>
      <c r="Z88" s="48"/>
      <c r="AA88" s="48"/>
      <c r="AB88" s="48"/>
      <c r="AC88" s="48"/>
      <c r="AD88" s="48"/>
      <c r="AE88" s="48"/>
      <c r="AF88" s="48"/>
      <c r="AG88" s="48"/>
      <c r="AH88" s="45"/>
      <c r="AI88" s="134"/>
      <c r="AJ88" s="74"/>
    </row>
    <row r="89" spans="1:36" ht="30" customHeight="1" x14ac:dyDescent="0.25">
      <c r="A89" s="423"/>
      <c r="B89" s="33" t="s">
        <v>473</v>
      </c>
      <c r="C89" s="48"/>
      <c r="D89" s="48"/>
      <c r="E89" s="48"/>
      <c r="F89" s="48"/>
      <c r="G89" s="48"/>
      <c r="H89" s="48"/>
      <c r="I89" s="48"/>
      <c r="J89" s="48"/>
      <c r="K89" s="48"/>
      <c r="L89" s="48"/>
      <c r="M89" s="48"/>
      <c r="N89" s="45"/>
      <c r="O89" s="45" t="s">
        <v>139</v>
      </c>
      <c r="P89" s="45"/>
      <c r="Q89" s="45"/>
      <c r="R89" s="48"/>
      <c r="S89" s="48"/>
      <c r="T89" s="48"/>
      <c r="U89" s="48"/>
      <c r="V89" s="48"/>
      <c r="W89" s="48"/>
      <c r="X89" s="48"/>
      <c r="Y89" s="48"/>
      <c r="Z89" s="48"/>
      <c r="AA89" s="48"/>
      <c r="AB89" s="48"/>
      <c r="AC89" s="48"/>
      <c r="AD89" s="48"/>
      <c r="AE89" s="48"/>
      <c r="AF89" s="48"/>
      <c r="AG89" s="48"/>
      <c r="AH89" s="45"/>
      <c r="AI89" s="134"/>
      <c r="AJ89" s="74"/>
    </row>
    <row r="90" spans="1:36" ht="30" customHeight="1" x14ac:dyDescent="0.25">
      <c r="A90" s="423"/>
      <c r="B90" s="33" t="s">
        <v>484</v>
      </c>
      <c r="C90" s="48"/>
      <c r="D90" s="48"/>
      <c r="E90" s="48"/>
      <c r="F90" s="48"/>
      <c r="G90" s="48"/>
      <c r="H90" s="48"/>
      <c r="I90" s="48"/>
      <c r="J90" s="48"/>
      <c r="K90" s="48"/>
      <c r="L90" s="48"/>
      <c r="M90" s="48"/>
      <c r="N90" s="45"/>
      <c r="O90" s="45"/>
      <c r="P90" s="45"/>
      <c r="Q90" s="45" t="s">
        <v>139</v>
      </c>
      <c r="R90" s="48"/>
      <c r="S90" s="48"/>
      <c r="T90" s="48"/>
      <c r="U90" s="48"/>
      <c r="V90" s="48"/>
      <c r="W90" s="48"/>
      <c r="X90" s="48"/>
      <c r="Y90" s="48"/>
      <c r="Z90" s="48"/>
      <c r="AA90" s="48"/>
      <c r="AB90" s="48"/>
      <c r="AC90" s="48"/>
      <c r="AD90" s="48"/>
      <c r="AE90" s="48"/>
      <c r="AF90" s="48"/>
      <c r="AG90" s="48"/>
      <c r="AH90" s="45"/>
      <c r="AI90" s="134"/>
      <c r="AJ90" s="74"/>
    </row>
    <row r="91" spans="1:36" ht="30" customHeight="1" x14ac:dyDescent="0.25">
      <c r="A91" s="423"/>
      <c r="B91" s="33" t="s">
        <v>495</v>
      </c>
      <c r="C91" s="48"/>
      <c r="D91" s="48"/>
      <c r="E91" s="48"/>
      <c r="F91" s="48"/>
      <c r="G91" s="48"/>
      <c r="H91" s="48"/>
      <c r="I91" s="48"/>
      <c r="J91" s="48"/>
      <c r="K91" s="48"/>
      <c r="L91" s="48"/>
      <c r="M91" s="48"/>
      <c r="N91" s="45"/>
      <c r="O91" s="45"/>
      <c r="P91" s="45" t="s">
        <v>139</v>
      </c>
      <c r="Q91" s="45"/>
      <c r="R91" s="48"/>
      <c r="S91" s="48"/>
      <c r="T91" s="48"/>
      <c r="U91" s="48"/>
      <c r="V91" s="48"/>
      <c r="W91" s="48"/>
      <c r="X91" s="48"/>
      <c r="Y91" s="48"/>
      <c r="Z91" s="48"/>
      <c r="AA91" s="48"/>
      <c r="AB91" s="48"/>
      <c r="AC91" s="48"/>
      <c r="AD91" s="48"/>
      <c r="AE91" s="48"/>
      <c r="AF91" s="48"/>
      <c r="AG91" s="48"/>
      <c r="AH91" s="45"/>
      <c r="AI91" s="134"/>
      <c r="AJ91" s="74"/>
    </row>
    <row r="92" spans="1:36" ht="30" customHeight="1" x14ac:dyDescent="0.25">
      <c r="A92" s="423"/>
      <c r="B92" s="33" t="s">
        <v>508</v>
      </c>
      <c r="C92" s="48"/>
      <c r="D92" s="48"/>
      <c r="E92" s="48"/>
      <c r="F92" s="48"/>
      <c r="G92" s="48"/>
      <c r="H92" s="48"/>
      <c r="I92" s="48"/>
      <c r="J92" s="48"/>
      <c r="K92" s="48"/>
      <c r="L92" s="48"/>
      <c r="M92" s="48"/>
      <c r="N92" s="45"/>
      <c r="O92" s="45" t="s">
        <v>139</v>
      </c>
      <c r="P92" s="45"/>
      <c r="Q92" s="45"/>
      <c r="R92" s="48"/>
      <c r="S92" s="48"/>
      <c r="T92" s="48"/>
      <c r="U92" s="48"/>
      <c r="V92" s="48"/>
      <c r="W92" s="48"/>
      <c r="X92" s="48"/>
      <c r="Y92" s="48"/>
      <c r="Z92" s="48"/>
      <c r="AA92" s="48"/>
      <c r="AB92" s="48"/>
      <c r="AC92" s="48"/>
      <c r="AD92" s="48"/>
      <c r="AE92" s="48"/>
      <c r="AF92" s="48"/>
      <c r="AG92" s="48"/>
      <c r="AH92" s="45"/>
      <c r="AI92" s="134"/>
      <c r="AJ92" s="74"/>
    </row>
    <row r="93" spans="1:36" ht="30" customHeight="1" x14ac:dyDescent="0.25">
      <c r="A93" s="423"/>
      <c r="B93" s="33" t="s">
        <v>516</v>
      </c>
      <c r="C93" s="48"/>
      <c r="D93" s="48"/>
      <c r="E93" s="48"/>
      <c r="F93" s="48"/>
      <c r="G93" s="48"/>
      <c r="H93" s="48"/>
      <c r="I93" s="48"/>
      <c r="J93" s="48"/>
      <c r="K93" s="48"/>
      <c r="L93" s="48"/>
      <c r="M93" s="48"/>
      <c r="N93" s="45"/>
      <c r="O93" s="45"/>
      <c r="P93" s="45"/>
      <c r="Q93" s="45" t="s">
        <v>139</v>
      </c>
      <c r="R93" s="48"/>
      <c r="S93" s="48"/>
      <c r="T93" s="48"/>
      <c r="U93" s="48"/>
      <c r="V93" s="48"/>
      <c r="W93" s="48"/>
      <c r="X93" s="48"/>
      <c r="Y93" s="48"/>
      <c r="Z93" s="48"/>
      <c r="AA93" s="48"/>
      <c r="AB93" s="48"/>
      <c r="AC93" s="48"/>
      <c r="AD93" s="48"/>
      <c r="AE93" s="48"/>
      <c r="AF93" s="48"/>
      <c r="AG93" s="48"/>
      <c r="AH93" s="45"/>
      <c r="AI93" s="134"/>
      <c r="AJ93" s="74"/>
    </row>
    <row r="94" spans="1:36" ht="30" customHeight="1" x14ac:dyDescent="0.25">
      <c r="A94" s="423"/>
      <c r="B94" s="33" t="s">
        <v>526</v>
      </c>
      <c r="C94" s="48"/>
      <c r="D94" s="48"/>
      <c r="E94" s="48"/>
      <c r="F94" s="48"/>
      <c r="G94" s="48"/>
      <c r="H94" s="48"/>
      <c r="I94" s="48"/>
      <c r="J94" s="48"/>
      <c r="K94" s="48"/>
      <c r="L94" s="48"/>
      <c r="M94" s="48"/>
      <c r="N94" s="45"/>
      <c r="O94" s="45"/>
      <c r="P94" s="45" t="s">
        <v>139</v>
      </c>
      <c r="Q94" s="45"/>
      <c r="R94" s="48"/>
      <c r="S94" s="48"/>
      <c r="T94" s="48"/>
      <c r="U94" s="48"/>
      <c r="V94" s="48"/>
      <c r="W94" s="48"/>
      <c r="X94" s="48"/>
      <c r="Y94" s="48"/>
      <c r="Z94" s="48"/>
      <c r="AA94" s="48"/>
      <c r="AB94" s="48"/>
      <c r="AC94" s="48"/>
      <c r="AD94" s="48"/>
      <c r="AE94" s="48"/>
      <c r="AF94" s="48"/>
      <c r="AG94" s="48"/>
      <c r="AH94" s="45"/>
      <c r="AI94" s="134"/>
      <c r="AJ94" s="74"/>
    </row>
    <row r="95" spans="1:36" ht="30" customHeight="1" x14ac:dyDescent="0.25">
      <c r="A95" s="423"/>
      <c r="B95" s="33" t="s">
        <v>537</v>
      </c>
      <c r="C95" s="48"/>
      <c r="D95" s="48"/>
      <c r="E95" s="48"/>
      <c r="F95" s="48"/>
      <c r="G95" s="48"/>
      <c r="H95" s="48"/>
      <c r="I95" s="48"/>
      <c r="J95" s="48"/>
      <c r="K95" s="48"/>
      <c r="L95" s="48"/>
      <c r="M95" s="48"/>
      <c r="N95" s="45"/>
      <c r="O95" s="45"/>
      <c r="P95" s="45" t="s">
        <v>139</v>
      </c>
      <c r="Q95" s="45"/>
      <c r="R95" s="48"/>
      <c r="S95" s="48"/>
      <c r="T95" s="48"/>
      <c r="U95" s="48"/>
      <c r="V95" s="48"/>
      <c r="W95" s="48"/>
      <c r="X95" s="48"/>
      <c r="Y95" s="48"/>
      <c r="Z95" s="48"/>
      <c r="AA95" s="48"/>
      <c r="AB95" s="48"/>
      <c r="AC95" s="48"/>
      <c r="AD95" s="48"/>
      <c r="AE95" s="48"/>
      <c r="AF95" s="48"/>
      <c r="AG95" s="48"/>
      <c r="AH95" s="45"/>
      <c r="AI95" s="134"/>
      <c r="AJ95" s="74"/>
    </row>
    <row r="96" spans="1:36" ht="30" customHeight="1" x14ac:dyDescent="0.25">
      <c r="A96" s="423"/>
      <c r="B96" s="33" t="s">
        <v>550</v>
      </c>
      <c r="C96" s="48"/>
      <c r="D96" s="48"/>
      <c r="E96" s="48"/>
      <c r="F96" s="48"/>
      <c r="G96" s="48"/>
      <c r="H96" s="48"/>
      <c r="I96" s="48"/>
      <c r="J96" s="48"/>
      <c r="K96" s="48"/>
      <c r="L96" s="48"/>
      <c r="M96" s="48"/>
      <c r="N96" s="45"/>
      <c r="O96" s="45" t="s">
        <v>139</v>
      </c>
      <c r="P96" s="45"/>
      <c r="Q96" s="45"/>
      <c r="R96" s="48"/>
      <c r="S96" s="48"/>
      <c r="T96" s="48"/>
      <c r="U96" s="48"/>
      <c r="V96" s="48"/>
      <c r="W96" s="48"/>
      <c r="X96" s="48"/>
      <c r="Y96" s="48"/>
      <c r="Z96" s="48"/>
      <c r="AA96" s="48"/>
      <c r="AB96" s="48"/>
      <c r="AC96" s="48"/>
      <c r="AD96" s="48"/>
      <c r="AE96" s="48"/>
      <c r="AF96" s="48"/>
      <c r="AG96" s="48"/>
      <c r="AH96" s="45"/>
      <c r="AI96" s="134"/>
      <c r="AJ96" s="74"/>
    </row>
    <row r="97" spans="1:36" ht="30" customHeight="1" x14ac:dyDescent="0.25">
      <c r="A97" s="423"/>
      <c r="B97" s="33" t="s">
        <v>930</v>
      </c>
      <c r="C97" s="48"/>
      <c r="D97" s="48"/>
      <c r="E97" s="48"/>
      <c r="F97" s="48"/>
      <c r="G97" s="48"/>
      <c r="H97" s="48"/>
      <c r="I97" s="48"/>
      <c r="J97" s="48"/>
      <c r="K97" s="48"/>
      <c r="L97" s="48"/>
      <c r="M97" s="48"/>
      <c r="N97" s="45"/>
      <c r="O97" s="45"/>
      <c r="P97" s="45"/>
      <c r="Q97" s="45" t="s">
        <v>139</v>
      </c>
      <c r="R97" s="48"/>
      <c r="S97" s="48"/>
      <c r="T97" s="48"/>
      <c r="U97" s="48"/>
      <c r="V97" s="48"/>
      <c r="W97" s="48"/>
      <c r="X97" s="48"/>
      <c r="Y97" s="48"/>
      <c r="Z97" s="48"/>
      <c r="AA97" s="48"/>
      <c r="AB97" s="48"/>
      <c r="AC97" s="48"/>
      <c r="AD97" s="48"/>
      <c r="AE97" s="48"/>
      <c r="AF97" s="48"/>
      <c r="AG97" s="48"/>
      <c r="AH97" s="45"/>
      <c r="AI97" s="134"/>
      <c r="AJ97" s="74"/>
    </row>
    <row r="98" spans="1:36" ht="30" customHeight="1" x14ac:dyDescent="0.25">
      <c r="A98" s="423"/>
      <c r="B98" s="33" t="s">
        <v>936</v>
      </c>
      <c r="C98" s="48"/>
      <c r="D98" s="48"/>
      <c r="E98" s="48"/>
      <c r="F98" s="48"/>
      <c r="G98" s="48"/>
      <c r="H98" s="48"/>
      <c r="I98" s="48"/>
      <c r="J98" s="48"/>
      <c r="K98" s="48"/>
      <c r="L98" s="48"/>
      <c r="M98" s="48"/>
      <c r="N98" s="45"/>
      <c r="O98" s="45"/>
      <c r="P98" s="45" t="s">
        <v>139</v>
      </c>
      <c r="Q98" s="45"/>
      <c r="R98" s="48"/>
      <c r="S98" s="48"/>
      <c r="T98" s="48"/>
      <c r="U98" s="48"/>
      <c r="V98" s="48"/>
      <c r="W98" s="48"/>
      <c r="X98" s="48"/>
      <c r="Y98" s="48"/>
      <c r="Z98" s="48"/>
      <c r="AA98" s="48"/>
      <c r="AB98" s="48"/>
      <c r="AC98" s="48"/>
      <c r="AD98" s="48"/>
      <c r="AE98" s="48"/>
      <c r="AF98" s="48"/>
      <c r="AG98" s="48"/>
      <c r="AH98" s="45"/>
      <c r="AI98" s="134"/>
      <c r="AJ98" s="74"/>
    </row>
    <row r="99" spans="1:36" ht="30" customHeight="1" x14ac:dyDescent="0.25">
      <c r="A99" s="423"/>
      <c r="B99" s="33" t="s">
        <v>1001</v>
      </c>
      <c r="C99" s="48"/>
      <c r="D99" s="48"/>
      <c r="E99" s="48"/>
      <c r="F99" s="48"/>
      <c r="G99" s="48"/>
      <c r="H99" s="48"/>
      <c r="I99" s="48"/>
      <c r="J99" s="48"/>
      <c r="K99" s="48"/>
      <c r="L99" s="48"/>
      <c r="M99" s="48"/>
      <c r="N99" s="45"/>
      <c r="O99" s="45" t="s">
        <v>139</v>
      </c>
      <c r="P99" s="45"/>
      <c r="Q99" s="45"/>
      <c r="R99" s="48"/>
      <c r="S99" s="48"/>
      <c r="T99" s="48"/>
      <c r="U99" s="48"/>
      <c r="V99" s="48"/>
      <c r="W99" s="48"/>
      <c r="X99" s="48"/>
      <c r="Y99" s="48"/>
      <c r="Z99" s="48"/>
      <c r="AA99" s="48"/>
      <c r="AB99" s="48"/>
      <c r="AC99" s="48"/>
      <c r="AD99" s="48"/>
      <c r="AE99" s="48"/>
      <c r="AF99" s="48"/>
      <c r="AG99" s="48"/>
      <c r="AH99" s="45"/>
      <c r="AI99" s="134"/>
      <c r="AJ99" s="74"/>
    </row>
    <row r="100" spans="1:36" ht="30" customHeight="1" x14ac:dyDescent="0.25">
      <c r="A100" s="424"/>
      <c r="B100" s="33" t="s">
        <v>1002</v>
      </c>
      <c r="C100" s="48"/>
      <c r="D100" s="48"/>
      <c r="E100" s="48"/>
      <c r="F100" s="48"/>
      <c r="G100" s="48"/>
      <c r="H100" s="48"/>
      <c r="I100" s="48"/>
      <c r="J100" s="48"/>
      <c r="K100" s="48"/>
      <c r="L100" s="48"/>
      <c r="M100" s="48"/>
      <c r="N100" s="45"/>
      <c r="O100" s="45"/>
      <c r="P100" s="45" t="s">
        <v>139</v>
      </c>
      <c r="Q100" s="45"/>
      <c r="R100" s="48"/>
      <c r="S100" s="48"/>
      <c r="T100" s="48"/>
      <c r="U100" s="48"/>
      <c r="V100" s="48"/>
      <c r="W100" s="48"/>
      <c r="X100" s="48"/>
      <c r="Y100" s="48"/>
      <c r="Z100" s="48"/>
      <c r="AA100" s="48"/>
      <c r="AB100" s="48"/>
      <c r="AC100" s="48"/>
      <c r="AD100" s="48"/>
      <c r="AE100" s="48"/>
      <c r="AF100" s="48"/>
      <c r="AG100" s="48"/>
      <c r="AH100" s="45"/>
      <c r="AI100" s="134"/>
      <c r="AJ100" s="74"/>
    </row>
    <row r="101" spans="1:36" ht="30" customHeight="1" x14ac:dyDescent="0.25">
      <c r="A101" s="422" t="s">
        <v>1003</v>
      </c>
      <c r="B101" s="33" t="s">
        <v>1004</v>
      </c>
      <c r="C101" s="48" t="s">
        <v>1005</v>
      </c>
      <c r="D101" s="48"/>
      <c r="E101" s="48"/>
      <c r="F101" s="48"/>
      <c r="G101" s="48"/>
      <c r="H101" s="48"/>
      <c r="I101" s="48"/>
      <c r="J101" s="48"/>
      <c r="K101" s="48"/>
      <c r="L101" s="48"/>
      <c r="M101" s="48"/>
      <c r="N101" s="45"/>
      <c r="O101" s="45"/>
      <c r="P101" s="45"/>
      <c r="Q101" s="45" t="s">
        <v>289</v>
      </c>
      <c r="R101" s="48"/>
      <c r="S101" s="48"/>
      <c r="T101" s="48"/>
      <c r="U101" s="48"/>
      <c r="V101" s="48"/>
      <c r="W101" s="48"/>
      <c r="X101" s="48"/>
      <c r="Y101" s="48"/>
      <c r="Z101" s="48"/>
      <c r="AA101" s="48"/>
      <c r="AB101" s="48"/>
      <c r="AC101" s="48"/>
      <c r="AD101" s="48"/>
      <c r="AE101" s="48"/>
      <c r="AF101" s="48"/>
      <c r="AG101" s="48"/>
      <c r="AH101" s="45"/>
      <c r="AI101" s="134"/>
      <c r="AJ101" s="74"/>
    </row>
    <row r="102" spans="1:36" ht="30" customHeight="1" x14ac:dyDescent="0.25">
      <c r="A102" s="423"/>
      <c r="B102" s="33" t="s">
        <v>1006</v>
      </c>
      <c r="C102" s="48" t="s">
        <v>1005</v>
      </c>
      <c r="D102" s="48"/>
      <c r="E102" s="48"/>
      <c r="F102" s="48"/>
      <c r="G102" s="48"/>
      <c r="H102" s="48"/>
      <c r="I102" s="48"/>
      <c r="J102" s="48"/>
      <c r="K102" s="48"/>
      <c r="L102" s="48"/>
      <c r="M102" s="48"/>
      <c r="N102" s="45"/>
      <c r="O102" s="45"/>
      <c r="P102" s="45"/>
      <c r="Q102" s="45" t="s">
        <v>289</v>
      </c>
      <c r="R102" s="48"/>
      <c r="S102" s="48"/>
      <c r="T102" s="48"/>
      <c r="U102" s="48"/>
      <c r="V102" s="48"/>
      <c r="W102" s="48"/>
      <c r="X102" s="48"/>
      <c r="Y102" s="48"/>
      <c r="Z102" s="48"/>
      <c r="AA102" s="48"/>
      <c r="AB102" s="48"/>
      <c r="AC102" s="48"/>
      <c r="AD102" s="48"/>
      <c r="AE102" s="48"/>
      <c r="AF102" s="48"/>
      <c r="AG102" s="48"/>
      <c r="AH102" s="45"/>
      <c r="AI102" s="134"/>
      <c r="AJ102" s="74"/>
    </row>
    <row r="103" spans="1:36" ht="30" customHeight="1" x14ac:dyDescent="0.25">
      <c r="A103" s="423"/>
      <c r="B103" s="33" t="s">
        <v>1007</v>
      </c>
      <c r="C103" s="48" t="s">
        <v>1005</v>
      </c>
      <c r="D103" s="48"/>
      <c r="E103" s="48"/>
      <c r="F103" s="48"/>
      <c r="G103" s="48"/>
      <c r="H103" s="48"/>
      <c r="I103" s="48"/>
      <c r="J103" s="48"/>
      <c r="K103" s="48"/>
      <c r="L103" s="48"/>
      <c r="M103" s="48"/>
      <c r="N103" s="45"/>
      <c r="O103" s="45"/>
      <c r="P103" s="45"/>
      <c r="Q103" s="45" t="s">
        <v>289</v>
      </c>
      <c r="R103" s="48"/>
      <c r="S103" s="48"/>
      <c r="T103" s="48"/>
      <c r="U103" s="48"/>
      <c r="V103" s="48"/>
      <c r="W103" s="48"/>
      <c r="X103" s="48"/>
      <c r="Y103" s="48"/>
      <c r="Z103" s="48"/>
      <c r="AA103" s="48"/>
      <c r="AB103" s="48"/>
      <c r="AC103" s="48"/>
      <c r="AD103" s="48"/>
      <c r="AE103" s="48"/>
      <c r="AF103" s="48"/>
      <c r="AG103" s="48"/>
      <c r="AH103" s="45"/>
      <c r="AI103" s="134"/>
      <c r="AJ103" s="74"/>
    </row>
    <row r="104" spans="1:36" ht="30" customHeight="1" x14ac:dyDescent="0.25">
      <c r="A104" s="423"/>
      <c r="B104" s="33" t="s">
        <v>1008</v>
      </c>
      <c r="C104" s="48"/>
      <c r="D104" s="48"/>
      <c r="E104" s="48"/>
      <c r="F104" s="48"/>
      <c r="G104" s="48"/>
      <c r="H104" s="48"/>
      <c r="I104" s="48"/>
      <c r="J104" s="48"/>
      <c r="K104" s="48"/>
      <c r="L104" s="48"/>
      <c r="M104" s="48"/>
      <c r="N104" s="45"/>
      <c r="O104" s="45"/>
      <c r="P104" s="45" t="s">
        <v>139</v>
      </c>
      <c r="Q104" s="45"/>
      <c r="R104" s="48"/>
      <c r="S104" s="48"/>
      <c r="T104" s="48"/>
      <c r="U104" s="48"/>
      <c r="V104" s="48"/>
      <c r="W104" s="48"/>
      <c r="X104" s="48"/>
      <c r="Y104" s="48"/>
      <c r="Z104" s="48"/>
      <c r="AA104" s="48"/>
      <c r="AB104" s="48"/>
      <c r="AC104" s="48"/>
      <c r="AD104" s="48"/>
      <c r="AE104" s="48"/>
      <c r="AF104" s="48"/>
      <c r="AG104" s="48"/>
      <c r="AH104" s="45"/>
      <c r="AI104" s="134"/>
      <c r="AJ104" s="74"/>
    </row>
    <row r="105" spans="1:36" ht="30" customHeight="1" x14ac:dyDescent="0.25">
      <c r="A105" s="423"/>
      <c r="B105" s="33" t="s">
        <v>1009</v>
      </c>
      <c r="C105" s="48"/>
      <c r="D105" s="48"/>
      <c r="E105" s="48"/>
      <c r="F105" s="48"/>
      <c r="G105" s="48"/>
      <c r="H105" s="48"/>
      <c r="I105" s="48"/>
      <c r="J105" s="48"/>
      <c r="K105" s="48"/>
      <c r="L105" s="48"/>
      <c r="M105" s="48"/>
      <c r="N105" s="45"/>
      <c r="O105" s="45"/>
      <c r="P105" s="45" t="s">
        <v>139</v>
      </c>
      <c r="Q105" s="45"/>
      <c r="R105" s="48"/>
      <c r="S105" s="48"/>
      <c r="T105" s="48"/>
      <c r="U105" s="48"/>
      <c r="V105" s="48"/>
      <c r="W105" s="48"/>
      <c r="X105" s="48"/>
      <c r="Y105" s="48"/>
      <c r="Z105" s="48"/>
      <c r="AA105" s="48"/>
      <c r="AB105" s="48"/>
      <c r="AC105" s="48"/>
      <c r="AD105" s="48"/>
      <c r="AE105" s="48"/>
      <c r="AF105" s="48"/>
      <c r="AG105" s="48"/>
      <c r="AH105" s="45"/>
      <c r="AI105" s="134"/>
      <c r="AJ105" s="74"/>
    </row>
    <row r="106" spans="1:36" ht="30" customHeight="1" x14ac:dyDescent="0.25">
      <c r="A106" s="423"/>
      <c r="B106" s="33" t="s">
        <v>1010</v>
      </c>
      <c r="C106" s="48"/>
      <c r="D106" s="48"/>
      <c r="E106" s="48"/>
      <c r="F106" s="48"/>
      <c r="G106" s="48"/>
      <c r="H106" s="48"/>
      <c r="I106" s="48"/>
      <c r="J106" s="48"/>
      <c r="K106" s="48"/>
      <c r="L106" s="48"/>
      <c r="M106" s="48"/>
      <c r="N106" s="45"/>
      <c r="O106" s="45"/>
      <c r="P106" s="45" t="s">
        <v>139</v>
      </c>
      <c r="Q106" s="45"/>
      <c r="R106" s="48"/>
      <c r="S106" s="48"/>
      <c r="T106" s="48"/>
      <c r="U106" s="48"/>
      <c r="V106" s="48"/>
      <c r="W106" s="48"/>
      <c r="X106" s="48"/>
      <c r="Y106" s="48"/>
      <c r="Z106" s="48"/>
      <c r="AA106" s="48"/>
      <c r="AB106" s="48"/>
      <c r="AC106" s="48"/>
      <c r="AD106" s="48"/>
      <c r="AE106" s="48"/>
      <c r="AF106" s="48"/>
      <c r="AG106" s="48"/>
      <c r="AH106" s="45"/>
      <c r="AI106" s="134"/>
      <c r="AJ106" s="74"/>
    </row>
    <row r="107" spans="1:36" ht="30" customHeight="1" x14ac:dyDescent="0.25">
      <c r="A107" s="423"/>
      <c r="B107" s="33" t="s">
        <v>1011</v>
      </c>
      <c r="C107" s="48"/>
      <c r="D107" s="48"/>
      <c r="E107" s="48"/>
      <c r="F107" s="48"/>
      <c r="G107" s="48"/>
      <c r="H107" s="48"/>
      <c r="I107" s="48"/>
      <c r="J107" s="48"/>
      <c r="K107" s="48"/>
      <c r="L107" s="48"/>
      <c r="M107" s="48"/>
      <c r="N107" s="45"/>
      <c r="O107" s="45"/>
      <c r="P107" s="45" t="s">
        <v>139</v>
      </c>
      <c r="Q107" s="45"/>
      <c r="R107" s="48"/>
      <c r="S107" s="48"/>
      <c r="T107" s="48"/>
      <c r="U107" s="48"/>
      <c r="V107" s="48"/>
      <c r="W107" s="48"/>
      <c r="X107" s="48"/>
      <c r="Y107" s="48"/>
      <c r="Z107" s="48"/>
      <c r="AA107" s="48"/>
      <c r="AB107" s="48"/>
      <c r="AC107" s="48"/>
      <c r="AD107" s="48"/>
      <c r="AE107" s="48"/>
      <c r="AF107" s="48"/>
      <c r="AG107" s="48"/>
      <c r="AH107" s="45"/>
      <c r="AI107" s="134"/>
      <c r="AJ107" s="74"/>
    </row>
    <row r="108" spans="1:36" ht="30" customHeight="1" x14ac:dyDescent="0.25">
      <c r="A108" s="423"/>
      <c r="B108" s="33" t="s">
        <v>1012</v>
      </c>
      <c r="C108" s="48"/>
      <c r="D108" s="48"/>
      <c r="E108" s="48"/>
      <c r="F108" s="48"/>
      <c r="G108" s="48"/>
      <c r="H108" s="48"/>
      <c r="I108" s="48"/>
      <c r="J108" s="48"/>
      <c r="K108" s="48"/>
      <c r="L108" s="48"/>
      <c r="M108" s="48"/>
      <c r="N108" s="45"/>
      <c r="O108" s="45"/>
      <c r="P108" s="45" t="s">
        <v>139</v>
      </c>
      <c r="Q108" s="45"/>
      <c r="R108" s="48"/>
      <c r="S108" s="48"/>
      <c r="T108" s="48"/>
      <c r="U108" s="48"/>
      <c r="V108" s="48"/>
      <c r="W108" s="48"/>
      <c r="X108" s="48"/>
      <c r="Y108" s="48"/>
      <c r="Z108" s="48"/>
      <c r="AA108" s="48"/>
      <c r="AB108" s="48"/>
      <c r="AC108" s="48"/>
      <c r="AD108" s="48"/>
      <c r="AE108" s="48"/>
      <c r="AF108" s="48"/>
      <c r="AG108" s="48"/>
      <c r="AH108" s="45"/>
      <c r="AI108" s="134"/>
      <c r="AJ108" s="74"/>
    </row>
    <row r="109" spans="1:36" ht="30" customHeight="1" x14ac:dyDescent="0.25">
      <c r="A109" s="423"/>
      <c r="B109" s="33" t="s">
        <v>1013</v>
      </c>
      <c r="C109" s="48"/>
      <c r="D109" s="48"/>
      <c r="E109" s="48"/>
      <c r="F109" s="48"/>
      <c r="G109" s="48"/>
      <c r="H109" s="48"/>
      <c r="I109" s="48"/>
      <c r="J109" s="48"/>
      <c r="K109" s="48"/>
      <c r="L109" s="48"/>
      <c r="M109" s="48"/>
      <c r="N109" s="45"/>
      <c r="O109" s="45"/>
      <c r="P109" s="45" t="s">
        <v>139</v>
      </c>
      <c r="Q109" s="45"/>
      <c r="R109" s="48"/>
      <c r="S109" s="48"/>
      <c r="T109" s="48"/>
      <c r="U109" s="48"/>
      <c r="V109" s="48"/>
      <c r="W109" s="48"/>
      <c r="X109" s="48"/>
      <c r="Y109" s="48"/>
      <c r="Z109" s="48"/>
      <c r="AA109" s="48"/>
      <c r="AB109" s="48"/>
      <c r="AC109" s="48"/>
      <c r="AD109" s="48"/>
      <c r="AE109" s="48"/>
      <c r="AF109" s="48"/>
      <c r="AG109" s="48"/>
      <c r="AH109" s="45"/>
      <c r="AI109" s="134"/>
      <c r="AJ109" s="74"/>
    </row>
    <row r="110" spans="1:36" ht="30" customHeight="1" x14ac:dyDescent="0.25">
      <c r="A110" s="423"/>
      <c r="B110" s="33" t="s">
        <v>1014</v>
      </c>
      <c r="C110" s="48"/>
      <c r="D110" s="48"/>
      <c r="E110" s="48"/>
      <c r="F110" s="48"/>
      <c r="G110" s="48"/>
      <c r="H110" s="48"/>
      <c r="I110" s="48"/>
      <c r="J110" s="48"/>
      <c r="K110" s="48"/>
      <c r="L110" s="48"/>
      <c r="M110" s="48"/>
      <c r="N110" s="45"/>
      <c r="O110" s="45"/>
      <c r="P110" s="45" t="s">
        <v>139</v>
      </c>
      <c r="Q110" s="45"/>
      <c r="R110" s="48"/>
      <c r="S110" s="48"/>
      <c r="T110" s="48"/>
      <c r="U110" s="48"/>
      <c r="V110" s="48"/>
      <c r="W110" s="48"/>
      <c r="X110" s="48"/>
      <c r="Y110" s="48"/>
      <c r="Z110" s="48"/>
      <c r="AA110" s="48"/>
      <c r="AB110" s="48"/>
      <c r="AC110" s="48"/>
      <c r="AD110" s="48"/>
      <c r="AE110" s="48"/>
      <c r="AF110" s="48"/>
      <c r="AG110" s="48"/>
      <c r="AH110" s="45"/>
      <c r="AI110" s="134"/>
      <c r="AJ110" s="74"/>
    </row>
    <row r="111" spans="1:36" ht="30" customHeight="1" x14ac:dyDescent="0.25">
      <c r="A111" s="423"/>
      <c r="B111" s="33" t="s">
        <v>1015</v>
      </c>
      <c r="C111" s="48"/>
      <c r="D111" s="48"/>
      <c r="E111" s="48"/>
      <c r="F111" s="48"/>
      <c r="G111" s="48"/>
      <c r="H111" s="48"/>
      <c r="I111" s="48"/>
      <c r="J111" s="48"/>
      <c r="K111" s="48"/>
      <c r="L111" s="48"/>
      <c r="M111" s="48"/>
      <c r="N111" s="45"/>
      <c r="O111" s="45"/>
      <c r="P111" s="45" t="s">
        <v>139</v>
      </c>
      <c r="Q111" s="45"/>
      <c r="R111" s="48"/>
      <c r="S111" s="48"/>
      <c r="T111" s="48"/>
      <c r="U111" s="48"/>
      <c r="V111" s="48"/>
      <c r="W111" s="48"/>
      <c r="X111" s="48"/>
      <c r="Y111" s="48"/>
      <c r="Z111" s="48"/>
      <c r="AA111" s="48"/>
      <c r="AB111" s="48"/>
      <c r="AC111" s="48"/>
      <c r="AD111" s="48"/>
      <c r="AE111" s="48"/>
      <c r="AF111" s="48"/>
      <c r="AG111" s="48"/>
      <c r="AH111" s="45"/>
      <c r="AI111" s="134"/>
      <c r="AJ111" s="74"/>
    </row>
    <row r="112" spans="1:36" ht="30" customHeight="1" x14ac:dyDescent="0.25">
      <c r="A112" s="423"/>
      <c r="B112" s="33" t="s">
        <v>1016</v>
      </c>
      <c r="C112" s="48"/>
      <c r="D112" s="48"/>
      <c r="E112" s="48"/>
      <c r="F112" s="48"/>
      <c r="G112" s="48"/>
      <c r="H112" s="48"/>
      <c r="I112" s="48"/>
      <c r="J112" s="48"/>
      <c r="K112" s="48"/>
      <c r="L112" s="48"/>
      <c r="M112" s="48"/>
      <c r="N112" s="45"/>
      <c r="O112" s="45"/>
      <c r="P112" s="45" t="s">
        <v>139</v>
      </c>
      <c r="Q112" s="45"/>
      <c r="R112" s="48"/>
      <c r="S112" s="48"/>
      <c r="T112" s="48"/>
      <c r="U112" s="48"/>
      <c r="V112" s="48"/>
      <c r="W112" s="48"/>
      <c r="X112" s="48"/>
      <c r="Y112" s="48"/>
      <c r="Z112" s="48"/>
      <c r="AA112" s="48"/>
      <c r="AB112" s="48"/>
      <c r="AC112" s="48"/>
      <c r="AD112" s="48"/>
      <c r="AE112" s="48"/>
      <c r="AF112" s="48"/>
      <c r="AG112" s="48"/>
      <c r="AH112" s="45"/>
      <c r="AI112" s="134"/>
      <c r="AJ112" s="74"/>
    </row>
    <row r="113" spans="1:36" ht="30" customHeight="1" x14ac:dyDescent="0.25">
      <c r="A113" s="423"/>
      <c r="B113" s="33" t="s">
        <v>1017</v>
      </c>
      <c r="C113" s="48"/>
      <c r="D113" s="48"/>
      <c r="E113" s="48"/>
      <c r="F113" s="48"/>
      <c r="G113" s="48"/>
      <c r="H113" s="48"/>
      <c r="I113" s="48"/>
      <c r="J113" s="48"/>
      <c r="K113" s="48"/>
      <c r="L113" s="48"/>
      <c r="M113" s="48"/>
      <c r="N113" s="45"/>
      <c r="O113" s="45"/>
      <c r="P113" s="45" t="s">
        <v>139</v>
      </c>
      <c r="Q113" s="45"/>
      <c r="R113" s="48"/>
      <c r="S113" s="48"/>
      <c r="T113" s="48"/>
      <c r="U113" s="48"/>
      <c r="V113" s="48"/>
      <c r="W113" s="48"/>
      <c r="X113" s="48"/>
      <c r="Y113" s="48"/>
      <c r="Z113" s="48"/>
      <c r="AA113" s="48"/>
      <c r="AB113" s="48"/>
      <c r="AC113" s="48"/>
      <c r="AD113" s="48"/>
      <c r="AE113" s="48"/>
      <c r="AF113" s="48"/>
      <c r="AG113" s="48"/>
      <c r="AH113" s="45"/>
      <c r="AI113" s="134"/>
      <c r="AJ113" s="74"/>
    </row>
    <row r="114" spans="1:36" ht="30" customHeight="1" x14ac:dyDescent="0.25">
      <c r="A114" s="423"/>
      <c r="B114" s="33" t="s">
        <v>1018</v>
      </c>
      <c r="C114" s="48"/>
      <c r="D114" s="48"/>
      <c r="E114" s="48"/>
      <c r="F114" s="48"/>
      <c r="G114" s="48"/>
      <c r="H114" s="48"/>
      <c r="I114" s="48"/>
      <c r="J114" s="48"/>
      <c r="K114" s="48"/>
      <c r="L114" s="48"/>
      <c r="M114" s="48"/>
      <c r="N114" s="45"/>
      <c r="O114" s="45"/>
      <c r="P114" s="45" t="s">
        <v>139</v>
      </c>
      <c r="Q114" s="45"/>
      <c r="R114" s="48"/>
      <c r="S114" s="48"/>
      <c r="T114" s="48"/>
      <c r="U114" s="48"/>
      <c r="V114" s="48"/>
      <c r="W114" s="48"/>
      <c r="X114" s="48"/>
      <c r="Y114" s="48"/>
      <c r="Z114" s="48"/>
      <c r="AA114" s="48"/>
      <c r="AB114" s="48"/>
      <c r="AC114" s="48"/>
      <c r="AD114" s="48"/>
      <c r="AE114" s="48"/>
      <c r="AF114" s="48"/>
      <c r="AG114" s="48"/>
      <c r="AH114" s="45"/>
      <c r="AI114" s="134"/>
      <c r="AJ114" s="74"/>
    </row>
    <row r="115" spans="1:36" ht="30" customHeight="1" x14ac:dyDescent="0.25">
      <c r="A115" s="424"/>
      <c r="B115" s="33" t="s">
        <v>1019</v>
      </c>
      <c r="C115" s="48"/>
      <c r="D115" s="48"/>
      <c r="E115" s="48"/>
      <c r="F115" s="48"/>
      <c r="G115" s="48"/>
      <c r="H115" s="48"/>
      <c r="I115" s="48"/>
      <c r="J115" s="48"/>
      <c r="K115" s="48"/>
      <c r="L115" s="48"/>
      <c r="M115" s="48"/>
      <c r="N115" s="45"/>
      <c r="O115" s="45"/>
      <c r="P115" s="45" t="s">
        <v>139</v>
      </c>
      <c r="Q115" s="45"/>
      <c r="R115" s="48"/>
      <c r="S115" s="48"/>
      <c r="T115" s="48"/>
      <c r="U115" s="48"/>
      <c r="V115" s="48"/>
      <c r="W115" s="48"/>
      <c r="X115" s="48"/>
      <c r="Y115" s="48"/>
      <c r="Z115" s="48"/>
      <c r="AA115" s="48"/>
      <c r="AB115" s="48"/>
      <c r="AC115" s="48"/>
      <c r="AD115" s="48"/>
      <c r="AE115" s="48"/>
      <c r="AF115" s="48"/>
      <c r="AG115" s="48"/>
      <c r="AH115" s="45"/>
      <c r="AI115" s="134"/>
      <c r="AJ115" s="74"/>
    </row>
    <row r="116" spans="1:36" ht="30" customHeight="1" x14ac:dyDescent="0.25">
      <c r="A116" s="422" t="s">
        <v>1020</v>
      </c>
      <c r="B116" s="33" t="s">
        <v>1021</v>
      </c>
      <c r="C116" s="48" t="s">
        <v>1022</v>
      </c>
      <c r="D116" s="48"/>
      <c r="E116" s="48"/>
      <c r="F116" s="48"/>
      <c r="G116" s="48"/>
      <c r="H116" s="48"/>
      <c r="I116" s="48"/>
      <c r="J116" s="48"/>
      <c r="K116" s="48"/>
      <c r="L116" s="48"/>
      <c r="M116" s="48"/>
      <c r="N116" s="45"/>
      <c r="O116" s="45"/>
      <c r="P116" s="45"/>
      <c r="Q116" s="45" t="s">
        <v>289</v>
      </c>
      <c r="R116" s="48"/>
      <c r="S116" s="48"/>
      <c r="T116" s="48"/>
      <c r="U116" s="48"/>
      <c r="V116" s="48"/>
      <c r="W116" s="48"/>
      <c r="X116" s="48"/>
      <c r="Y116" s="48"/>
      <c r="Z116" s="48"/>
      <c r="AA116" s="48"/>
      <c r="AB116" s="48"/>
      <c r="AC116" s="48"/>
      <c r="AD116" s="48"/>
      <c r="AE116" s="48"/>
      <c r="AF116" s="48"/>
      <c r="AG116" s="48"/>
      <c r="AH116" s="45"/>
      <c r="AI116" s="134"/>
      <c r="AJ116" s="74"/>
    </row>
    <row r="117" spans="1:36" ht="30" customHeight="1" x14ac:dyDescent="0.25">
      <c r="A117" s="423"/>
      <c r="B117" s="33" t="s">
        <v>1023</v>
      </c>
      <c r="C117" s="48" t="s">
        <v>1022</v>
      </c>
      <c r="D117" s="48"/>
      <c r="E117" s="48"/>
      <c r="F117" s="48"/>
      <c r="G117" s="48"/>
      <c r="H117" s="48"/>
      <c r="I117" s="48"/>
      <c r="J117" s="48"/>
      <c r="K117" s="48"/>
      <c r="L117" s="48"/>
      <c r="M117" s="48"/>
      <c r="N117" s="45"/>
      <c r="O117" s="45"/>
      <c r="P117" s="45"/>
      <c r="Q117" s="45" t="s">
        <v>289</v>
      </c>
      <c r="R117" s="48"/>
      <c r="S117" s="48"/>
      <c r="T117" s="48"/>
      <c r="U117" s="48"/>
      <c r="V117" s="48"/>
      <c r="W117" s="48"/>
      <c r="X117" s="48"/>
      <c r="Y117" s="48"/>
      <c r="Z117" s="48"/>
      <c r="AA117" s="48"/>
      <c r="AB117" s="48"/>
      <c r="AC117" s="48"/>
      <c r="AD117" s="48"/>
      <c r="AE117" s="48"/>
      <c r="AF117" s="48"/>
      <c r="AG117" s="48"/>
      <c r="AH117" s="45"/>
      <c r="AI117" s="134"/>
      <c r="AJ117" s="74"/>
    </row>
    <row r="118" spans="1:36" ht="30" customHeight="1" x14ac:dyDescent="0.25">
      <c r="A118" s="423"/>
      <c r="B118" s="33" t="s">
        <v>1024</v>
      </c>
      <c r="C118" s="48" t="s">
        <v>1022</v>
      </c>
      <c r="D118" s="48"/>
      <c r="E118" s="48"/>
      <c r="F118" s="48"/>
      <c r="G118" s="48"/>
      <c r="H118" s="48"/>
      <c r="I118" s="48"/>
      <c r="J118" s="48"/>
      <c r="K118" s="48"/>
      <c r="L118" s="48"/>
      <c r="M118" s="48"/>
      <c r="N118" s="45"/>
      <c r="O118" s="45"/>
      <c r="P118" s="45"/>
      <c r="Q118" s="45" t="s">
        <v>289</v>
      </c>
      <c r="R118" s="48"/>
      <c r="S118" s="48"/>
      <c r="T118" s="48"/>
      <c r="U118" s="48"/>
      <c r="V118" s="48"/>
      <c r="W118" s="48"/>
      <c r="X118" s="48"/>
      <c r="Y118" s="48"/>
      <c r="Z118" s="48"/>
      <c r="AA118" s="48"/>
      <c r="AB118" s="48"/>
      <c r="AC118" s="48"/>
      <c r="AD118" s="48"/>
      <c r="AE118" s="48"/>
      <c r="AF118" s="48"/>
      <c r="AG118" s="48"/>
      <c r="AH118" s="45"/>
      <c r="AI118" s="134"/>
      <c r="AJ118" s="74"/>
    </row>
    <row r="119" spans="1:36" ht="30" customHeight="1" x14ac:dyDescent="0.25">
      <c r="A119" s="423"/>
      <c r="B119" s="33" t="s">
        <v>1025</v>
      </c>
      <c r="C119" s="48"/>
      <c r="D119" s="48"/>
      <c r="E119" s="48"/>
      <c r="F119" s="48"/>
      <c r="G119" s="48"/>
      <c r="H119" s="48"/>
      <c r="I119" s="48"/>
      <c r="J119" s="48"/>
      <c r="K119" s="48"/>
      <c r="L119" s="48"/>
      <c r="M119" s="48"/>
      <c r="N119" s="45"/>
      <c r="O119" s="45" t="s">
        <v>139</v>
      </c>
      <c r="P119" s="45"/>
      <c r="Q119" s="45"/>
      <c r="R119" s="48"/>
      <c r="S119" s="48"/>
      <c r="T119" s="48"/>
      <c r="U119" s="48"/>
      <c r="V119" s="48"/>
      <c r="W119" s="48"/>
      <c r="X119" s="48"/>
      <c r="Y119" s="48"/>
      <c r="Z119" s="48"/>
      <c r="AA119" s="48"/>
      <c r="AB119" s="48"/>
      <c r="AC119" s="48"/>
      <c r="AD119" s="48"/>
      <c r="AE119" s="48"/>
      <c r="AF119" s="48"/>
      <c r="AG119" s="48"/>
      <c r="AH119" s="45"/>
      <c r="AI119" s="134"/>
      <c r="AJ119" s="74"/>
    </row>
    <row r="120" spans="1:36" ht="30" customHeight="1" x14ac:dyDescent="0.25">
      <c r="A120" s="423"/>
      <c r="B120" s="33" t="s">
        <v>1026</v>
      </c>
      <c r="C120" s="48"/>
      <c r="D120" s="48"/>
      <c r="E120" s="48"/>
      <c r="F120" s="48"/>
      <c r="G120" s="48"/>
      <c r="H120" s="48"/>
      <c r="I120" s="48"/>
      <c r="J120" s="48"/>
      <c r="K120" s="48"/>
      <c r="L120" s="48"/>
      <c r="M120" s="48"/>
      <c r="N120" s="45"/>
      <c r="O120" s="45"/>
      <c r="P120" s="45"/>
      <c r="Q120" s="45" t="s">
        <v>139</v>
      </c>
      <c r="R120" s="48"/>
      <c r="S120" s="48"/>
      <c r="T120" s="48"/>
      <c r="U120" s="48"/>
      <c r="V120" s="48"/>
      <c r="W120" s="48"/>
      <c r="X120" s="48"/>
      <c r="Y120" s="48"/>
      <c r="Z120" s="48"/>
      <c r="AA120" s="48"/>
      <c r="AB120" s="48"/>
      <c r="AC120" s="48"/>
      <c r="AD120" s="48"/>
      <c r="AE120" s="48"/>
      <c r="AF120" s="48"/>
      <c r="AG120" s="48"/>
      <c r="AH120" s="45"/>
      <c r="AI120" s="134"/>
      <c r="AJ120" s="74"/>
    </row>
    <row r="121" spans="1:36" ht="30" customHeight="1" x14ac:dyDescent="0.25">
      <c r="A121" s="423"/>
      <c r="B121" s="33" t="s">
        <v>1027</v>
      </c>
      <c r="C121" s="48"/>
      <c r="D121" s="48"/>
      <c r="E121" s="48"/>
      <c r="F121" s="48"/>
      <c r="G121" s="48"/>
      <c r="H121" s="48"/>
      <c r="I121" s="48"/>
      <c r="J121" s="48"/>
      <c r="K121" s="48"/>
      <c r="L121" s="48"/>
      <c r="M121" s="48"/>
      <c r="N121" s="45"/>
      <c r="O121" s="45" t="s">
        <v>139</v>
      </c>
      <c r="P121" s="45"/>
      <c r="Q121" s="45"/>
      <c r="R121" s="48"/>
      <c r="S121" s="48"/>
      <c r="T121" s="48"/>
      <c r="U121" s="48"/>
      <c r="V121" s="48"/>
      <c r="W121" s="48"/>
      <c r="X121" s="48"/>
      <c r="Y121" s="48"/>
      <c r="Z121" s="48"/>
      <c r="AA121" s="48"/>
      <c r="AB121" s="48"/>
      <c r="AC121" s="48"/>
      <c r="AD121" s="48"/>
      <c r="AE121" s="48"/>
      <c r="AF121" s="48"/>
      <c r="AG121" s="48"/>
      <c r="AH121" s="45"/>
      <c r="AI121" s="134"/>
      <c r="AJ121" s="74"/>
    </row>
    <row r="122" spans="1:36" ht="30" customHeight="1" x14ac:dyDescent="0.25">
      <c r="A122" s="423"/>
      <c r="B122" s="33" t="s">
        <v>1028</v>
      </c>
      <c r="C122" s="48"/>
      <c r="D122" s="48"/>
      <c r="E122" s="48"/>
      <c r="F122" s="48"/>
      <c r="G122" s="48"/>
      <c r="H122" s="48"/>
      <c r="I122" s="48"/>
      <c r="J122" s="48"/>
      <c r="K122" s="48"/>
      <c r="L122" s="48"/>
      <c r="M122" s="48"/>
      <c r="N122" s="45"/>
      <c r="O122" s="45"/>
      <c r="P122" s="45" t="s">
        <v>139</v>
      </c>
      <c r="Q122" s="45"/>
      <c r="R122" s="48"/>
      <c r="S122" s="48"/>
      <c r="T122" s="48"/>
      <c r="U122" s="48"/>
      <c r="V122" s="48"/>
      <c r="W122" s="48"/>
      <c r="X122" s="48"/>
      <c r="Y122" s="48"/>
      <c r="Z122" s="48"/>
      <c r="AA122" s="48"/>
      <c r="AB122" s="48"/>
      <c r="AC122" s="48"/>
      <c r="AD122" s="48"/>
      <c r="AE122" s="48"/>
      <c r="AF122" s="48"/>
      <c r="AG122" s="48"/>
      <c r="AH122" s="45"/>
      <c r="AI122" s="134"/>
      <c r="AJ122" s="74"/>
    </row>
    <row r="123" spans="1:36" ht="30" customHeight="1" x14ac:dyDescent="0.25">
      <c r="A123" s="423"/>
      <c r="B123" s="33" t="s">
        <v>1029</v>
      </c>
      <c r="C123" s="48"/>
      <c r="D123" s="48"/>
      <c r="E123" s="48"/>
      <c r="F123" s="48"/>
      <c r="G123" s="48"/>
      <c r="H123" s="48"/>
      <c r="I123" s="48"/>
      <c r="J123" s="48"/>
      <c r="K123" s="48"/>
      <c r="L123" s="48"/>
      <c r="M123" s="48"/>
      <c r="N123" s="45"/>
      <c r="O123" s="45"/>
      <c r="P123" s="45"/>
      <c r="Q123" s="45" t="s">
        <v>139</v>
      </c>
      <c r="R123" s="48"/>
      <c r="S123" s="48"/>
      <c r="T123" s="48"/>
      <c r="U123" s="48"/>
      <c r="V123" s="48"/>
      <c r="W123" s="48"/>
      <c r="X123" s="48"/>
      <c r="Y123" s="48"/>
      <c r="Z123" s="48"/>
      <c r="AA123" s="48"/>
      <c r="AB123" s="48"/>
      <c r="AC123" s="48"/>
      <c r="AD123" s="48"/>
      <c r="AE123" s="48"/>
      <c r="AF123" s="48"/>
      <c r="AG123" s="48"/>
      <c r="AH123" s="45"/>
      <c r="AI123" s="134"/>
      <c r="AJ123" s="74"/>
    </row>
    <row r="124" spans="1:36" ht="30" customHeight="1" x14ac:dyDescent="0.25">
      <c r="A124" s="423"/>
      <c r="B124" s="33" t="s">
        <v>1030</v>
      </c>
      <c r="C124" s="48"/>
      <c r="D124" s="48"/>
      <c r="E124" s="48"/>
      <c r="F124" s="48"/>
      <c r="G124" s="48"/>
      <c r="H124" s="48"/>
      <c r="I124" s="48"/>
      <c r="J124" s="48"/>
      <c r="K124" s="48"/>
      <c r="L124" s="48"/>
      <c r="M124" s="48"/>
      <c r="N124" s="45"/>
      <c r="O124" s="45"/>
      <c r="P124" s="45" t="s">
        <v>139</v>
      </c>
      <c r="Q124" s="45"/>
      <c r="R124" s="48"/>
      <c r="S124" s="48"/>
      <c r="T124" s="48"/>
      <c r="U124" s="48"/>
      <c r="V124" s="48"/>
      <c r="W124" s="48"/>
      <c r="X124" s="48"/>
      <c r="Y124" s="48"/>
      <c r="Z124" s="48"/>
      <c r="AA124" s="48"/>
      <c r="AB124" s="48"/>
      <c r="AC124" s="48"/>
      <c r="AD124" s="48"/>
      <c r="AE124" s="48"/>
      <c r="AF124" s="48"/>
      <c r="AG124" s="48"/>
      <c r="AH124" s="45"/>
      <c r="AI124" s="134"/>
      <c r="AJ124" s="74"/>
    </row>
    <row r="125" spans="1:36" ht="30" customHeight="1" x14ac:dyDescent="0.25">
      <c r="A125" s="423"/>
      <c r="B125" s="33" t="s">
        <v>1031</v>
      </c>
      <c r="C125" s="48"/>
      <c r="D125" s="48"/>
      <c r="E125" s="48"/>
      <c r="F125" s="48"/>
      <c r="G125" s="48"/>
      <c r="H125" s="48"/>
      <c r="I125" s="48"/>
      <c r="J125" s="48"/>
      <c r="K125" s="48"/>
      <c r="L125" s="48"/>
      <c r="M125" s="48"/>
      <c r="N125" s="45"/>
      <c r="O125" s="45"/>
      <c r="P125" s="45" t="s">
        <v>139</v>
      </c>
      <c r="Q125" s="45"/>
      <c r="R125" s="48"/>
      <c r="S125" s="48"/>
      <c r="T125" s="48"/>
      <c r="U125" s="48"/>
      <c r="V125" s="48"/>
      <c r="W125" s="48"/>
      <c r="X125" s="48"/>
      <c r="Y125" s="48"/>
      <c r="Z125" s="48"/>
      <c r="AA125" s="48"/>
      <c r="AB125" s="48"/>
      <c r="AC125" s="48"/>
      <c r="AD125" s="48"/>
      <c r="AE125" s="48"/>
      <c r="AF125" s="48"/>
      <c r="AG125" s="48"/>
      <c r="AH125" s="45"/>
      <c r="AI125" s="134"/>
      <c r="AJ125" s="74"/>
    </row>
    <row r="126" spans="1:36" ht="30" customHeight="1" x14ac:dyDescent="0.25">
      <c r="A126" s="423"/>
      <c r="B126" s="33" t="s">
        <v>1032</v>
      </c>
      <c r="C126" s="48"/>
      <c r="D126" s="48"/>
      <c r="E126" s="48"/>
      <c r="F126" s="48"/>
      <c r="G126" s="48"/>
      <c r="H126" s="48"/>
      <c r="I126" s="48"/>
      <c r="J126" s="48"/>
      <c r="K126" s="48"/>
      <c r="L126" s="48"/>
      <c r="M126" s="48"/>
      <c r="N126" s="45"/>
      <c r="O126" s="45"/>
      <c r="P126" s="45"/>
      <c r="Q126" s="45" t="s">
        <v>139</v>
      </c>
      <c r="R126" s="48"/>
      <c r="S126" s="48"/>
      <c r="T126" s="48"/>
      <c r="U126" s="48"/>
      <c r="V126" s="48"/>
      <c r="W126" s="48"/>
      <c r="X126" s="48"/>
      <c r="Y126" s="48"/>
      <c r="Z126" s="48"/>
      <c r="AA126" s="48"/>
      <c r="AB126" s="48"/>
      <c r="AC126" s="48"/>
      <c r="AD126" s="48"/>
      <c r="AE126" s="48"/>
      <c r="AF126" s="48"/>
      <c r="AG126" s="48"/>
      <c r="AH126" s="45"/>
      <c r="AI126" s="134"/>
      <c r="AJ126" s="74"/>
    </row>
    <row r="127" spans="1:36" ht="30" customHeight="1" x14ac:dyDescent="0.25">
      <c r="A127" s="423"/>
      <c r="B127" s="33" t="s">
        <v>1033</v>
      </c>
      <c r="C127" s="48"/>
      <c r="D127" s="48"/>
      <c r="E127" s="48"/>
      <c r="F127" s="48"/>
      <c r="G127" s="48"/>
      <c r="H127" s="48"/>
      <c r="I127" s="48"/>
      <c r="J127" s="48"/>
      <c r="K127" s="48"/>
      <c r="L127" s="48"/>
      <c r="M127" s="48"/>
      <c r="N127" s="45"/>
      <c r="O127" s="45" t="s">
        <v>139</v>
      </c>
      <c r="P127" s="45"/>
      <c r="Q127" s="45"/>
      <c r="R127" s="48"/>
      <c r="S127" s="48"/>
      <c r="T127" s="48"/>
      <c r="U127" s="48"/>
      <c r="V127" s="48"/>
      <c r="W127" s="48"/>
      <c r="X127" s="48"/>
      <c r="Y127" s="48"/>
      <c r="Z127" s="48"/>
      <c r="AA127" s="48"/>
      <c r="AB127" s="48"/>
      <c r="AC127" s="48"/>
      <c r="AD127" s="48"/>
      <c r="AE127" s="48"/>
      <c r="AF127" s="48"/>
      <c r="AG127" s="48"/>
      <c r="AH127" s="45"/>
      <c r="AI127" s="134"/>
      <c r="AJ127" s="74"/>
    </row>
    <row r="128" spans="1:36" ht="30" customHeight="1" x14ac:dyDescent="0.25">
      <c r="A128" s="423"/>
      <c r="B128" s="33" t="s">
        <v>1034</v>
      </c>
      <c r="C128" s="48"/>
      <c r="D128" s="48"/>
      <c r="E128" s="48"/>
      <c r="F128" s="48"/>
      <c r="G128" s="48"/>
      <c r="H128" s="48"/>
      <c r="I128" s="48"/>
      <c r="J128" s="48"/>
      <c r="K128" s="48"/>
      <c r="L128" s="48"/>
      <c r="M128" s="48"/>
      <c r="N128" s="45"/>
      <c r="O128" s="45"/>
      <c r="P128" s="45" t="s">
        <v>139</v>
      </c>
      <c r="Q128" s="45"/>
      <c r="R128" s="48"/>
      <c r="S128" s="48"/>
      <c r="T128" s="48"/>
      <c r="U128" s="48"/>
      <c r="V128" s="48"/>
      <c r="W128" s="48"/>
      <c r="X128" s="48"/>
      <c r="Y128" s="48"/>
      <c r="Z128" s="48"/>
      <c r="AA128" s="48"/>
      <c r="AB128" s="48"/>
      <c r="AC128" s="48"/>
      <c r="AD128" s="48"/>
      <c r="AE128" s="48"/>
      <c r="AF128" s="48"/>
      <c r="AG128" s="48"/>
      <c r="AH128" s="45"/>
      <c r="AI128" s="134"/>
      <c r="AJ128" s="74"/>
    </row>
    <row r="129" spans="1:36" ht="30" customHeight="1" x14ac:dyDescent="0.25">
      <c r="A129" s="423"/>
      <c r="B129" s="33" t="s">
        <v>1035</v>
      </c>
      <c r="C129" s="48"/>
      <c r="D129" s="48"/>
      <c r="E129" s="48"/>
      <c r="F129" s="48"/>
      <c r="G129" s="48"/>
      <c r="H129" s="48"/>
      <c r="I129" s="48"/>
      <c r="J129" s="48"/>
      <c r="K129" s="48"/>
      <c r="L129" s="48"/>
      <c r="M129" s="48"/>
      <c r="N129" s="45"/>
      <c r="O129" s="45"/>
      <c r="P129" s="45"/>
      <c r="Q129" s="45" t="s">
        <v>139</v>
      </c>
      <c r="R129" s="48"/>
      <c r="S129" s="48"/>
      <c r="T129" s="48"/>
      <c r="U129" s="48"/>
      <c r="V129" s="48"/>
      <c r="W129" s="48"/>
      <c r="X129" s="48"/>
      <c r="Y129" s="48"/>
      <c r="Z129" s="48"/>
      <c r="AA129" s="48"/>
      <c r="AB129" s="48"/>
      <c r="AC129" s="48"/>
      <c r="AD129" s="48"/>
      <c r="AE129" s="48"/>
      <c r="AF129" s="48"/>
      <c r="AG129" s="48"/>
      <c r="AH129" s="45"/>
      <c r="AI129" s="134"/>
      <c r="AJ129" s="74"/>
    </row>
    <row r="130" spans="1:36" ht="30" customHeight="1" x14ac:dyDescent="0.25">
      <c r="A130" s="424"/>
      <c r="B130" s="33" t="s">
        <v>1036</v>
      </c>
      <c r="C130" s="48"/>
      <c r="D130" s="48"/>
      <c r="E130" s="48"/>
      <c r="F130" s="48"/>
      <c r="G130" s="48"/>
      <c r="H130" s="48"/>
      <c r="I130" s="48"/>
      <c r="J130" s="48"/>
      <c r="K130" s="48"/>
      <c r="L130" s="48"/>
      <c r="M130" s="48"/>
      <c r="N130" s="45"/>
      <c r="O130" s="45"/>
      <c r="P130" s="45"/>
      <c r="Q130" s="45" t="s">
        <v>139</v>
      </c>
      <c r="R130" s="48"/>
      <c r="S130" s="48"/>
      <c r="T130" s="48"/>
      <c r="U130" s="48"/>
      <c r="V130" s="48"/>
      <c r="W130" s="48"/>
      <c r="X130" s="48"/>
      <c r="Y130" s="48"/>
      <c r="Z130" s="48"/>
      <c r="AA130" s="48"/>
      <c r="AB130" s="48"/>
      <c r="AC130" s="48"/>
      <c r="AD130" s="48"/>
      <c r="AE130" s="48"/>
      <c r="AF130" s="48"/>
      <c r="AG130" s="48"/>
      <c r="AH130" s="45"/>
      <c r="AI130" s="134"/>
      <c r="AJ130" s="74"/>
    </row>
    <row r="131" spans="1:36" ht="30" customHeight="1" x14ac:dyDescent="0.25">
      <c r="A131" s="422" t="s">
        <v>1037</v>
      </c>
      <c r="B131" s="33" t="s">
        <v>1038</v>
      </c>
      <c r="C131" s="48" t="s">
        <v>1039</v>
      </c>
      <c r="D131" s="48"/>
      <c r="E131" s="48"/>
      <c r="F131" s="48"/>
      <c r="G131" s="48"/>
      <c r="H131" s="48"/>
      <c r="I131" s="48"/>
      <c r="J131" s="48"/>
      <c r="K131" s="48"/>
      <c r="L131" s="48"/>
      <c r="M131" s="48"/>
      <c r="N131" s="45"/>
      <c r="O131" s="45"/>
      <c r="P131" s="45"/>
      <c r="Q131" s="45" t="s">
        <v>289</v>
      </c>
      <c r="R131" s="48"/>
      <c r="S131" s="48"/>
      <c r="T131" s="48"/>
      <c r="U131" s="48"/>
      <c r="V131" s="48"/>
      <c r="W131" s="48"/>
      <c r="X131" s="48"/>
      <c r="Y131" s="48"/>
      <c r="Z131" s="48"/>
      <c r="AA131" s="48"/>
      <c r="AB131" s="48"/>
      <c r="AC131" s="48"/>
      <c r="AD131" s="48"/>
      <c r="AE131" s="48"/>
      <c r="AF131" s="48"/>
      <c r="AG131" s="48"/>
      <c r="AH131" s="45"/>
      <c r="AI131" s="134"/>
      <c r="AJ131" s="74"/>
    </row>
    <row r="132" spans="1:36" ht="30" customHeight="1" x14ac:dyDescent="0.25">
      <c r="A132" s="423"/>
      <c r="B132" s="33" t="s">
        <v>1040</v>
      </c>
      <c r="C132" s="48" t="s">
        <v>1039</v>
      </c>
      <c r="D132" s="48"/>
      <c r="E132" s="48"/>
      <c r="F132" s="48"/>
      <c r="G132" s="48"/>
      <c r="H132" s="48"/>
      <c r="I132" s="48"/>
      <c r="J132" s="48"/>
      <c r="K132" s="48"/>
      <c r="L132" s="48"/>
      <c r="M132" s="48"/>
      <c r="N132" s="45"/>
      <c r="O132" s="45"/>
      <c r="P132" s="45"/>
      <c r="Q132" s="45" t="s">
        <v>289</v>
      </c>
      <c r="R132" s="48"/>
      <c r="S132" s="48"/>
      <c r="T132" s="48"/>
      <c r="U132" s="48"/>
      <c r="V132" s="48"/>
      <c r="W132" s="48"/>
      <c r="X132" s="48"/>
      <c r="Y132" s="48"/>
      <c r="Z132" s="48"/>
      <c r="AA132" s="48"/>
      <c r="AB132" s="48"/>
      <c r="AC132" s="48"/>
      <c r="AD132" s="48"/>
      <c r="AE132" s="48"/>
      <c r="AF132" s="48"/>
      <c r="AG132" s="48"/>
      <c r="AH132" s="45"/>
      <c r="AI132" s="134"/>
      <c r="AJ132" s="74"/>
    </row>
    <row r="133" spans="1:36" ht="30" customHeight="1" x14ac:dyDescent="0.25">
      <c r="A133" s="423"/>
      <c r="B133" s="33" t="s">
        <v>1041</v>
      </c>
      <c r="C133" s="48" t="s">
        <v>1039</v>
      </c>
      <c r="D133" s="48"/>
      <c r="E133" s="48"/>
      <c r="F133" s="48"/>
      <c r="G133" s="48"/>
      <c r="H133" s="48"/>
      <c r="I133" s="48"/>
      <c r="J133" s="48"/>
      <c r="K133" s="48"/>
      <c r="L133" s="48"/>
      <c r="M133" s="48"/>
      <c r="N133" s="45"/>
      <c r="O133" s="45"/>
      <c r="P133" s="45"/>
      <c r="Q133" s="45" t="s">
        <v>289</v>
      </c>
      <c r="R133" s="48"/>
      <c r="S133" s="48"/>
      <c r="T133" s="48"/>
      <c r="U133" s="48"/>
      <c r="V133" s="48"/>
      <c r="W133" s="48"/>
      <c r="X133" s="48"/>
      <c r="Y133" s="48"/>
      <c r="Z133" s="48"/>
      <c r="AA133" s="48"/>
      <c r="AB133" s="48"/>
      <c r="AC133" s="48"/>
      <c r="AD133" s="48"/>
      <c r="AE133" s="48"/>
      <c r="AF133" s="48"/>
      <c r="AG133" s="48"/>
      <c r="AH133" s="45"/>
      <c r="AI133" s="134"/>
      <c r="AJ133" s="74"/>
    </row>
    <row r="134" spans="1:36" ht="30" customHeight="1" x14ac:dyDescent="0.25">
      <c r="A134" s="423"/>
      <c r="B134" s="33" t="s">
        <v>1042</v>
      </c>
      <c r="C134" s="48"/>
      <c r="D134" s="48"/>
      <c r="E134" s="48"/>
      <c r="F134" s="48"/>
      <c r="G134" s="48"/>
      <c r="H134" s="48"/>
      <c r="I134" s="48"/>
      <c r="J134" s="48"/>
      <c r="K134" s="48"/>
      <c r="L134" s="48"/>
      <c r="M134" s="48"/>
      <c r="N134" s="45"/>
      <c r="O134" s="45" t="s">
        <v>139</v>
      </c>
      <c r="P134" s="45"/>
      <c r="Q134" s="45"/>
      <c r="R134" s="48"/>
      <c r="S134" s="48"/>
      <c r="T134" s="48"/>
      <c r="U134" s="48"/>
      <c r="V134" s="48"/>
      <c r="W134" s="48"/>
      <c r="X134" s="48"/>
      <c r="Y134" s="48"/>
      <c r="Z134" s="48"/>
      <c r="AA134" s="48"/>
      <c r="AB134" s="48"/>
      <c r="AC134" s="48"/>
      <c r="AD134" s="48"/>
      <c r="AE134" s="48"/>
      <c r="AF134" s="48"/>
      <c r="AG134" s="48"/>
      <c r="AH134" s="45"/>
      <c r="AI134" s="134"/>
      <c r="AJ134" s="74"/>
    </row>
    <row r="135" spans="1:36" ht="30" customHeight="1" x14ac:dyDescent="0.25">
      <c r="A135" s="423"/>
      <c r="B135" s="33" t="s">
        <v>1043</v>
      </c>
      <c r="C135" s="48"/>
      <c r="D135" s="48"/>
      <c r="E135" s="48"/>
      <c r="F135" s="48"/>
      <c r="G135" s="48"/>
      <c r="H135" s="48"/>
      <c r="I135" s="48"/>
      <c r="J135" s="48"/>
      <c r="K135" s="48"/>
      <c r="L135" s="48"/>
      <c r="M135" s="48"/>
      <c r="N135" s="45"/>
      <c r="O135" s="45"/>
      <c r="P135" s="45" t="s">
        <v>139</v>
      </c>
      <c r="Q135" s="45"/>
      <c r="R135" s="48"/>
      <c r="S135" s="48"/>
      <c r="T135" s="48"/>
      <c r="U135" s="48"/>
      <c r="V135" s="48"/>
      <c r="W135" s="48"/>
      <c r="X135" s="48"/>
      <c r="Y135" s="48"/>
      <c r="Z135" s="48"/>
      <c r="AA135" s="48"/>
      <c r="AB135" s="48"/>
      <c r="AC135" s="48"/>
      <c r="AD135" s="48"/>
      <c r="AE135" s="48"/>
      <c r="AF135" s="48"/>
      <c r="AG135" s="48"/>
      <c r="AH135" s="45"/>
      <c r="AI135" s="134"/>
      <c r="AJ135" s="74"/>
    </row>
    <row r="136" spans="1:36" ht="30" customHeight="1" x14ac:dyDescent="0.25">
      <c r="A136" s="423"/>
      <c r="B136" s="33" t="s">
        <v>1044</v>
      </c>
      <c r="C136" s="48"/>
      <c r="D136" s="48"/>
      <c r="E136" s="48"/>
      <c r="F136" s="48"/>
      <c r="G136" s="48"/>
      <c r="H136" s="48"/>
      <c r="I136" s="48"/>
      <c r="J136" s="48"/>
      <c r="K136" s="48"/>
      <c r="L136" s="48"/>
      <c r="M136" s="48"/>
      <c r="N136" s="45"/>
      <c r="O136" s="45"/>
      <c r="P136" s="45"/>
      <c r="Q136" s="45" t="s">
        <v>139</v>
      </c>
      <c r="R136" s="48"/>
      <c r="S136" s="48"/>
      <c r="T136" s="48"/>
      <c r="U136" s="48"/>
      <c r="V136" s="48"/>
      <c r="W136" s="48"/>
      <c r="X136" s="48"/>
      <c r="Y136" s="48"/>
      <c r="Z136" s="48"/>
      <c r="AA136" s="48"/>
      <c r="AB136" s="48"/>
      <c r="AC136" s="48"/>
      <c r="AD136" s="48"/>
      <c r="AE136" s="48"/>
      <c r="AF136" s="48"/>
      <c r="AG136" s="48"/>
      <c r="AH136" s="45"/>
      <c r="AI136" s="134"/>
      <c r="AJ136" s="74"/>
    </row>
    <row r="137" spans="1:36" ht="30" customHeight="1" x14ac:dyDescent="0.25">
      <c r="A137" s="423"/>
      <c r="B137" s="33" t="s">
        <v>1045</v>
      </c>
      <c r="C137" s="48"/>
      <c r="D137" s="48"/>
      <c r="E137" s="48"/>
      <c r="F137" s="48"/>
      <c r="G137" s="48"/>
      <c r="H137" s="48"/>
      <c r="I137" s="48"/>
      <c r="J137" s="48"/>
      <c r="K137" s="48"/>
      <c r="L137" s="48"/>
      <c r="M137" s="48"/>
      <c r="N137" s="45"/>
      <c r="O137" s="45" t="s">
        <v>139</v>
      </c>
      <c r="P137" s="45"/>
      <c r="Q137" s="45"/>
      <c r="R137" s="48"/>
      <c r="S137" s="48"/>
      <c r="T137" s="48"/>
      <c r="U137" s="48"/>
      <c r="V137" s="48"/>
      <c r="W137" s="48"/>
      <c r="X137" s="48"/>
      <c r="Y137" s="48"/>
      <c r="Z137" s="48"/>
      <c r="AA137" s="48"/>
      <c r="AB137" s="48"/>
      <c r="AC137" s="48"/>
      <c r="AD137" s="48"/>
      <c r="AE137" s="48"/>
      <c r="AF137" s="48"/>
      <c r="AG137" s="48"/>
      <c r="AH137" s="45"/>
      <c r="AI137" s="134"/>
      <c r="AJ137" s="74"/>
    </row>
    <row r="138" spans="1:36" ht="30" customHeight="1" x14ac:dyDescent="0.25">
      <c r="A138" s="423"/>
      <c r="B138" s="33" t="s">
        <v>1046</v>
      </c>
      <c r="C138" s="48"/>
      <c r="D138" s="48"/>
      <c r="E138" s="48"/>
      <c r="F138" s="48"/>
      <c r="G138" s="48"/>
      <c r="H138" s="48"/>
      <c r="I138" s="48"/>
      <c r="J138" s="48"/>
      <c r="K138" s="48"/>
      <c r="L138" s="48"/>
      <c r="M138" s="48"/>
      <c r="N138" s="45"/>
      <c r="O138" s="45"/>
      <c r="P138" s="45" t="s">
        <v>139</v>
      </c>
      <c r="Q138" s="45"/>
      <c r="R138" s="48"/>
      <c r="S138" s="48"/>
      <c r="T138" s="48"/>
      <c r="U138" s="48"/>
      <c r="V138" s="48"/>
      <c r="W138" s="48"/>
      <c r="X138" s="48"/>
      <c r="Y138" s="48"/>
      <c r="Z138" s="48"/>
      <c r="AA138" s="48"/>
      <c r="AB138" s="48"/>
      <c r="AC138" s="48"/>
      <c r="AD138" s="48"/>
      <c r="AE138" s="48"/>
      <c r="AF138" s="48"/>
      <c r="AG138" s="48"/>
      <c r="AH138" s="45"/>
      <c r="AI138" s="134"/>
      <c r="AJ138" s="74"/>
    </row>
    <row r="139" spans="1:36" ht="30" customHeight="1" x14ac:dyDescent="0.25">
      <c r="A139" s="423"/>
      <c r="B139" s="33" t="s">
        <v>1047</v>
      </c>
      <c r="C139" s="48"/>
      <c r="D139" s="48"/>
      <c r="E139" s="48"/>
      <c r="F139" s="48"/>
      <c r="G139" s="48"/>
      <c r="H139" s="48"/>
      <c r="I139" s="48"/>
      <c r="J139" s="48"/>
      <c r="K139" s="48"/>
      <c r="L139" s="48"/>
      <c r="M139" s="48"/>
      <c r="N139" s="45"/>
      <c r="O139" s="45"/>
      <c r="P139" s="45"/>
      <c r="Q139" s="45" t="s">
        <v>139</v>
      </c>
      <c r="R139" s="48"/>
      <c r="S139" s="48"/>
      <c r="T139" s="48"/>
      <c r="U139" s="48"/>
      <c r="V139" s="48"/>
      <c r="W139" s="48"/>
      <c r="X139" s="48"/>
      <c r="Y139" s="48"/>
      <c r="Z139" s="48"/>
      <c r="AA139" s="48"/>
      <c r="AB139" s="48"/>
      <c r="AC139" s="48"/>
      <c r="AD139" s="48"/>
      <c r="AE139" s="48"/>
      <c r="AF139" s="48"/>
      <c r="AG139" s="48"/>
      <c r="AH139" s="45"/>
      <c r="AI139" s="134"/>
      <c r="AJ139" s="74"/>
    </row>
    <row r="140" spans="1:36" ht="30" customHeight="1" x14ac:dyDescent="0.25">
      <c r="A140" s="423"/>
      <c r="B140" s="33" t="s">
        <v>1048</v>
      </c>
      <c r="C140" s="48"/>
      <c r="D140" s="48"/>
      <c r="E140" s="48"/>
      <c r="F140" s="48"/>
      <c r="G140" s="48"/>
      <c r="H140" s="48"/>
      <c r="I140" s="48"/>
      <c r="J140" s="48"/>
      <c r="K140" s="48"/>
      <c r="L140" s="48"/>
      <c r="M140" s="48"/>
      <c r="N140" s="45"/>
      <c r="O140" s="45"/>
      <c r="P140" s="45" t="s">
        <v>139</v>
      </c>
      <c r="Q140" s="45"/>
      <c r="R140" s="48"/>
      <c r="S140" s="48"/>
      <c r="T140" s="48"/>
      <c r="U140" s="48"/>
      <c r="V140" s="48"/>
      <c r="W140" s="48"/>
      <c r="X140" s="48"/>
      <c r="Y140" s="48"/>
      <c r="Z140" s="48"/>
      <c r="AA140" s="48"/>
      <c r="AB140" s="48"/>
      <c r="AC140" s="48"/>
      <c r="AD140" s="48"/>
      <c r="AE140" s="48"/>
      <c r="AF140" s="48"/>
      <c r="AG140" s="48"/>
      <c r="AH140" s="45"/>
      <c r="AI140" s="134"/>
      <c r="AJ140" s="74"/>
    </row>
    <row r="141" spans="1:36" ht="30" customHeight="1" x14ac:dyDescent="0.25">
      <c r="A141" s="423"/>
      <c r="B141" s="33" t="s">
        <v>1049</v>
      </c>
      <c r="C141" s="48"/>
      <c r="D141" s="48"/>
      <c r="E141" s="48"/>
      <c r="F141" s="48"/>
      <c r="G141" s="48"/>
      <c r="H141" s="48"/>
      <c r="I141" s="48"/>
      <c r="J141" s="48"/>
      <c r="K141" s="48"/>
      <c r="L141" s="48"/>
      <c r="M141" s="48"/>
      <c r="N141" s="45"/>
      <c r="O141" s="45" t="s">
        <v>139</v>
      </c>
      <c r="P141" s="45"/>
      <c r="Q141" s="45"/>
      <c r="R141" s="48"/>
      <c r="S141" s="48"/>
      <c r="T141" s="48"/>
      <c r="U141" s="48"/>
      <c r="V141" s="48"/>
      <c r="W141" s="48"/>
      <c r="X141" s="48"/>
      <c r="Y141" s="48"/>
      <c r="Z141" s="48"/>
      <c r="AA141" s="48"/>
      <c r="AB141" s="48"/>
      <c r="AC141" s="48"/>
      <c r="AD141" s="48"/>
      <c r="AE141" s="48"/>
      <c r="AF141" s="48"/>
      <c r="AG141" s="48"/>
      <c r="AH141" s="45"/>
      <c r="AI141" s="134"/>
      <c r="AJ141" s="74"/>
    </row>
    <row r="142" spans="1:36" ht="30" customHeight="1" x14ac:dyDescent="0.25">
      <c r="A142" s="423"/>
      <c r="B142" s="33" t="s">
        <v>1050</v>
      </c>
      <c r="C142" s="48"/>
      <c r="D142" s="48"/>
      <c r="E142" s="48"/>
      <c r="F142" s="48"/>
      <c r="G142" s="48"/>
      <c r="H142" s="48"/>
      <c r="I142" s="48"/>
      <c r="J142" s="48"/>
      <c r="K142" s="48"/>
      <c r="L142" s="48"/>
      <c r="M142" s="48"/>
      <c r="N142" s="45"/>
      <c r="O142" s="45"/>
      <c r="P142" s="45" t="s">
        <v>139</v>
      </c>
      <c r="Q142" s="45"/>
      <c r="R142" s="48"/>
      <c r="S142" s="48"/>
      <c r="T142" s="48"/>
      <c r="U142" s="48"/>
      <c r="V142" s="48"/>
      <c r="W142" s="48"/>
      <c r="X142" s="48"/>
      <c r="Y142" s="48"/>
      <c r="Z142" s="48"/>
      <c r="AA142" s="48"/>
      <c r="AB142" s="48"/>
      <c r="AC142" s="48"/>
      <c r="AD142" s="48"/>
      <c r="AE142" s="48"/>
      <c r="AF142" s="48"/>
      <c r="AG142" s="48"/>
      <c r="AH142" s="45"/>
      <c r="AI142" s="134"/>
      <c r="AJ142" s="74"/>
    </row>
    <row r="143" spans="1:36" ht="30" customHeight="1" x14ac:dyDescent="0.25">
      <c r="A143" s="423"/>
      <c r="B143" s="33" t="s">
        <v>1051</v>
      </c>
      <c r="C143" s="48"/>
      <c r="D143" s="48"/>
      <c r="E143" s="48"/>
      <c r="F143" s="48"/>
      <c r="G143" s="48"/>
      <c r="H143" s="48"/>
      <c r="I143" s="48"/>
      <c r="J143" s="48"/>
      <c r="K143" s="48"/>
      <c r="L143" s="48"/>
      <c r="M143" s="48"/>
      <c r="N143" s="45"/>
      <c r="O143" s="45"/>
      <c r="P143" s="45" t="s">
        <v>139</v>
      </c>
      <c r="Q143" s="45"/>
      <c r="R143" s="48"/>
      <c r="S143" s="48"/>
      <c r="T143" s="48"/>
      <c r="U143" s="48"/>
      <c r="V143" s="48"/>
      <c r="W143" s="48"/>
      <c r="X143" s="48"/>
      <c r="Y143" s="48"/>
      <c r="Z143" s="48"/>
      <c r="AA143" s="48"/>
      <c r="AB143" s="48"/>
      <c r="AC143" s="48"/>
      <c r="AD143" s="48"/>
      <c r="AE143" s="48"/>
      <c r="AF143" s="48"/>
      <c r="AG143" s="48"/>
      <c r="AH143" s="45"/>
      <c r="AI143" s="134"/>
      <c r="AJ143" s="74"/>
    </row>
    <row r="144" spans="1:36" ht="30" customHeight="1" x14ac:dyDescent="0.25">
      <c r="A144" s="423"/>
      <c r="B144" s="33" t="s">
        <v>1052</v>
      </c>
      <c r="C144" s="48"/>
      <c r="D144" s="48"/>
      <c r="E144" s="48"/>
      <c r="F144" s="48"/>
      <c r="G144" s="48"/>
      <c r="H144" s="48"/>
      <c r="I144" s="48"/>
      <c r="J144" s="48"/>
      <c r="K144" s="48"/>
      <c r="L144" s="48"/>
      <c r="M144" s="48"/>
      <c r="N144" s="45"/>
      <c r="O144" s="45"/>
      <c r="P144" s="45"/>
      <c r="Q144" s="45" t="s">
        <v>139</v>
      </c>
      <c r="R144" s="48"/>
      <c r="S144" s="48"/>
      <c r="T144" s="48"/>
      <c r="U144" s="48"/>
      <c r="V144" s="48"/>
      <c r="W144" s="48"/>
      <c r="X144" s="48"/>
      <c r="Y144" s="48"/>
      <c r="Z144" s="48"/>
      <c r="AA144" s="48"/>
      <c r="AB144" s="48"/>
      <c r="AC144" s="48"/>
      <c r="AD144" s="48"/>
      <c r="AE144" s="48"/>
      <c r="AF144" s="48"/>
      <c r="AG144" s="48"/>
      <c r="AH144" s="45"/>
      <c r="AI144" s="134"/>
      <c r="AJ144" s="74"/>
    </row>
    <row r="145" spans="1:36" ht="30" customHeight="1" x14ac:dyDescent="0.25">
      <c r="A145" s="424"/>
      <c r="B145" s="33" t="s">
        <v>1053</v>
      </c>
      <c r="C145" s="48"/>
      <c r="D145" s="48"/>
      <c r="E145" s="48"/>
      <c r="F145" s="48"/>
      <c r="G145" s="48"/>
      <c r="H145" s="48"/>
      <c r="I145" s="48"/>
      <c r="J145" s="48"/>
      <c r="K145" s="48"/>
      <c r="L145" s="48"/>
      <c r="M145" s="48"/>
      <c r="N145" s="45"/>
      <c r="O145" s="45" t="s">
        <v>139</v>
      </c>
      <c r="P145" s="45"/>
      <c r="Q145" s="45"/>
      <c r="R145" s="48"/>
      <c r="S145" s="48"/>
      <c r="T145" s="48"/>
      <c r="U145" s="48"/>
      <c r="V145" s="48"/>
      <c r="W145" s="48"/>
      <c r="X145" s="48"/>
      <c r="Y145" s="48"/>
      <c r="Z145" s="48"/>
      <c r="AA145" s="48"/>
      <c r="AB145" s="48"/>
      <c r="AC145" s="48"/>
      <c r="AD145" s="48"/>
      <c r="AE145" s="48"/>
      <c r="AF145" s="48"/>
      <c r="AG145" s="48"/>
      <c r="AH145" s="45"/>
      <c r="AI145" s="134"/>
      <c r="AJ145" s="74"/>
    </row>
    <row r="146" spans="1:36" ht="30" customHeight="1" x14ac:dyDescent="0.25">
      <c r="A146" s="422" t="s">
        <v>1054</v>
      </c>
      <c r="B146" s="33" t="s">
        <v>1055</v>
      </c>
      <c r="C146" s="48" t="s">
        <v>1056</v>
      </c>
      <c r="D146" s="48"/>
      <c r="E146" s="48"/>
      <c r="F146" s="48"/>
      <c r="G146" s="48"/>
      <c r="H146" s="48"/>
      <c r="I146" s="48"/>
      <c r="J146" s="48"/>
      <c r="K146" s="48"/>
      <c r="L146" s="48"/>
      <c r="M146" s="48"/>
      <c r="N146" s="45"/>
      <c r="O146" s="45"/>
      <c r="P146" s="45"/>
      <c r="Q146" s="45" t="s">
        <v>289</v>
      </c>
      <c r="R146" s="48"/>
      <c r="S146" s="48"/>
      <c r="T146" s="48"/>
      <c r="U146" s="48"/>
      <c r="V146" s="48"/>
      <c r="W146" s="48"/>
      <c r="X146" s="48"/>
      <c r="Y146" s="48"/>
      <c r="Z146" s="48"/>
      <c r="AA146" s="48"/>
      <c r="AB146" s="48"/>
      <c r="AC146" s="48"/>
      <c r="AD146" s="48"/>
      <c r="AE146" s="48"/>
      <c r="AF146" s="48"/>
      <c r="AG146" s="48"/>
      <c r="AH146" s="45"/>
      <c r="AI146" s="134"/>
      <c r="AJ146" s="74"/>
    </row>
    <row r="147" spans="1:36" ht="30" customHeight="1" x14ac:dyDescent="0.25">
      <c r="A147" s="423"/>
      <c r="B147" s="33" t="s">
        <v>1057</v>
      </c>
      <c r="C147" s="48" t="s">
        <v>1056</v>
      </c>
      <c r="D147" s="48"/>
      <c r="E147" s="48"/>
      <c r="F147" s="48"/>
      <c r="G147" s="48"/>
      <c r="H147" s="48"/>
      <c r="I147" s="48"/>
      <c r="J147" s="48"/>
      <c r="K147" s="48"/>
      <c r="L147" s="48"/>
      <c r="M147" s="48"/>
      <c r="N147" s="45"/>
      <c r="O147" s="45"/>
      <c r="P147" s="45"/>
      <c r="Q147" s="45" t="s">
        <v>289</v>
      </c>
      <c r="R147" s="48"/>
      <c r="S147" s="48"/>
      <c r="T147" s="48"/>
      <c r="U147" s="48"/>
      <c r="V147" s="48"/>
      <c r="W147" s="48"/>
      <c r="X147" s="48"/>
      <c r="Y147" s="48"/>
      <c r="Z147" s="48"/>
      <c r="AA147" s="48"/>
      <c r="AB147" s="48"/>
      <c r="AC147" s="48"/>
      <c r="AD147" s="48"/>
      <c r="AE147" s="48"/>
      <c r="AF147" s="48"/>
      <c r="AG147" s="48"/>
      <c r="AH147" s="45"/>
      <c r="AI147" s="134"/>
      <c r="AJ147" s="74"/>
    </row>
    <row r="148" spans="1:36" ht="30" customHeight="1" x14ac:dyDescent="0.25">
      <c r="A148" s="423"/>
      <c r="B148" s="33" t="s">
        <v>1058</v>
      </c>
      <c r="C148" s="48" t="s">
        <v>1056</v>
      </c>
      <c r="D148" s="48"/>
      <c r="E148" s="48"/>
      <c r="F148" s="48"/>
      <c r="G148" s="48"/>
      <c r="H148" s="48"/>
      <c r="I148" s="48"/>
      <c r="J148" s="48"/>
      <c r="K148" s="48"/>
      <c r="L148" s="48"/>
      <c r="M148" s="48"/>
      <c r="N148" s="45"/>
      <c r="O148" s="45"/>
      <c r="P148" s="45"/>
      <c r="Q148" s="45" t="s">
        <v>289</v>
      </c>
      <c r="R148" s="48"/>
      <c r="S148" s="48"/>
      <c r="T148" s="48"/>
      <c r="U148" s="48"/>
      <c r="V148" s="48"/>
      <c r="W148" s="48"/>
      <c r="X148" s="48"/>
      <c r="Y148" s="48"/>
      <c r="Z148" s="48"/>
      <c r="AA148" s="48"/>
      <c r="AB148" s="48"/>
      <c r="AC148" s="48"/>
      <c r="AD148" s="48"/>
      <c r="AE148" s="48"/>
      <c r="AF148" s="48"/>
      <c r="AG148" s="48"/>
      <c r="AH148" s="45"/>
      <c r="AI148" s="134"/>
      <c r="AJ148" s="74"/>
    </row>
    <row r="149" spans="1:36" ht="30" customHeight="1" x14ac:dyDescent="0.25">
      <c r="A149" s="423"/>
      <c r="B149" s="33" t="s">
        <v>1059</v>
      </c>
      <c r="C149" s="48"/>
      <c r="D149" s="48"/>
      <c r="E149" s="48"/>
      <c r="F149" s="48"/>
      <c r="G149" s="48"/>
      <c r="H149" s="48"/>
      <c r="I149" s="48"/>
      <c r="J149" s="48"/>
      <c r="K149" s="48"/>
      <c r="L149" s="48"/>
      <c r="M149" s="48"/>
      <c r="N149" s="45"/>
      <c r="O149" s="45"/>
      <c r="P149" s="45" t="s">
        <v>139</v>
      </c>
      <c r="Q149" s="45"/>
      <c r="R149" s="48"/>
      <c r="S149" s="48"/>
      <c r="T149" s="48"/>
      <c r="U149" s="48"/>
      <c r="V149" s="48"/>
      <c r="W149" s="48"/>
      <c r="X149" s="48"/>
      <c r="Y149" s="48"/>
      <c r="Z149" s="48"/>
      <c r="AA149" s="48"/>
      <c r="AB149" s="48"/>
      <c r="AC149" s="48"/>
      <c r="AD149" s="48"/>
      <c r="AE149" s="48"/>
      <c r="AF149" s="48"/>
      <c r="AG149" s="48"/>
      <c r="AH149" s="45"/>
      <c r="AI149" s="134"/>
      <c r="AJ149" s="74"/>
    </row>
    <row r="150" spans="1:36" ht="30" customHeight="1" x14ac:dyDescent="0.25">
      <c r="A150" s="423"/>
      <c r="B150" s="33" t="s">
        <v>1060</v>
      </c>
      <c r="C150" s="48"/>
      <c r="D150" s="48"/>
      <c r="E150" s="48"/>
      <c r="F150" s="48"/>
      <c r="G150" s="48"/>
      <c r="H150" s="48"/>
      <c r="I150" s="48"/>
      <c r="J150" s="48"/>
      <c r="K150" s="48"/>
      <c r="L150" s="48"/>
      <c r="M150" s="48"/>
      <c r="N150" s="45"/>
      <c r="O150" s="45" t="s">
        <v>139</v>
      </c>
      <c r="P150" s="45"/>
      <c r="Q150" s="45"/>
      <c r="R150" s="48"/>
      <c r="S150" s="48"/>
      <c r="T150" s="48"/>
      <c r="U150" s="48"/>
      <c r="V150" s="48"/>
      <c r="W150" s="48"/>
      <c r="X150" s="48"/>
      <c r="Y150" s="48"/>
      <c r="Z150" s="48"/>
      <c r="AA150" s="48"/>
      <c r="AB150" s="48"/>
      <c r="AC150" s="48"/>
      <c r="AD150" s="48"/>
      <c r="AE150" s="48"/>
      <c r="AF150" s="48"/>
      <c r="AG150" s="48"/>
      <c r="AH150" s="45"/>
      <c r="AI150" s="134"/>
      <c r="AJ150" s="74"/>
    </row>
    <row r="151" spans="1:36" ht="30" customHeight="1" x14ac:dyDescent="0.25">
      <c r="A151" s="423"/>
      <c r="B151" s="33" t="s">
        <v>1061</v>
      </c>
      <c r="C151" s="48"/>
      <c r="D151" s="48"/>
      <c r="E151" s="48"/>
      <c r="F151" s="48"/>
      <c r="G151" s="48"/>
      <c r="H151" s="48"/>
      <c r="I151" s="48"/>
      <c r="J151" s="48"/>
      <c r="K151" s="48"/>
      <c r="L151" s="48"/>
      <c r="M151" s="48"/>
      <c r="N151" s="45"/>
      <c r="O151" s="45"/>
      <c r="P151" s="45" t="s">
        <v>139</v>
      </c>
      <c r="Q151" s="45"/>
      <c r="R151" s="48"/>
      <c r="S151" s="48"/>
      <c r="T151" s="48"/>
      <c r="U151" s="48"/>
      <c r="V151" s="48"/>
      <c r="W151" s="48"/>
      <c r="X151" s="48"/>
      <c r="Y151" s="48"/>
      <c r="Z151" s="48"/>
      <c r="AA151" s="48"/>
      <c r="AB151" s="48"/>
      <c r="AC151" s="48"/>
      <c r="AD151" s="48"/>
      <c r="AE151" s="48"/>
      <c r="AF151" s="48"/>
      <c r="AG151" s="48"/>
      <c r="AH151" s="45"/>
      <c r="AI151" s="134"/>
      <c r="AJ151" s="74"/>
    </row>
    <row r="152" spans="1:36" ht="30" customHeight="1" x14ac:dyDescent="0.25">
      <c r="A152" s="423"/>
      <c r="B152" s="33" t="s">
        <v>1062</v>
      </c>
      <c r="C152" s="48"/>
      <c r="D152" s="48"/>
      <c r="E152" s="48"/>
      <c r="F152" s="48"/>
      <c r="G152" s="48"/>
      <c r="H152" s="48"/>
      <c r="I152" s="48"/>
      <c r="J152" s="48"/>
      <c r="K152" s="48"/>
      <c r="L152" s="48"/>
      <c r="M152" s="48"/>
      <c r="N152" s="45"/>
      <c r="O152" s="45"/>
      <c r="P152" s="45" t="s">
        <v>139</v>
      </c>
      <c r="Q152" s="45"/>
      <c r="R152" s="48"/>
      <c r="S152" s="48"/>
      <c r="T152" s="48"/>
      <c r="U152" s="48"/>
      <c r="V152" s="48"/>
      <c r="W152" s="48"/>
      <c r="X152" s="48"/>
      <c r="Y152" s="48"/>
      <c r="Z152" s="48"/>
      <c r="AA152" s="48"/>
      <c r="AB152" s="48"/>
      <c r="AC152" s="48"/>
      <c r="AD152" s="48"/>
      <c r="AE152" s="48"/>
      <c r="AF152" s="48"/>
      <c r="AG152" s="48"/>
      <c r="AH152" s="45"/>
      <c r="AI152" s="134"/>
      <c r="AJ152" s="74"/>
    </row>
    <row r="153" spans="1:36" ht="30" customHeight="1" x14ac:dyDescent="0.25">
      <c r="A153" s="423"/>
      <c r="B153" s="33" t="s">
        <v>1063</v>
      </c>
      <c r="C153" s="48"/>
      <c r="D153" s="48"/>
      <c r="E153" s="48"/>
      <c r="F153" s="48"/>
      <c r="G153" s="48"/>
      <c r="H153" s="48"/>
      <c r="I153" s="48"/>
      <c r="J153" s="48"/>
      <c r="K153" s="48"/>
      <c r="L153" s="48"/>
      <c r="M153" s="48"/>
      <c r="N153" s="45"/>
      <c r="O153" s="45"/>
      <c r="P153" s="45"/>
      <c r="Q153" s="45" t="s">
        <v>139</v>
      </c>
      <c r="R153" s="48"/>
      <c r="S153" s="48"/>
      <c r="T153" s="48"/>
      <c r="U153" s="48"/>
      <c r="V153" s="48"/>
      <c r="W153" s="48"/>
      <c r="X153" s="48"/>
      <c r="Y153" s="48"/>
      <c r="Z153" s="48"/>
      <c r="AA153" s="48"/>
      <c r="AB153" s="48"/>
      <c r="AC153" s="48"/>
      <c r="AD153" s="48"/>
      <c r="AE153" s="48"/>
      <c r="AF153" s="48"/>
      <c r="AG153" s="48"/>
      <c r="AH153" s="45"/>
      <c r="AI153" s="134"/>
      <c r="AJ153" s="74"/>
    </row>
    <row r="154" spans="1:36" ht="30" customHeight="1" x14ac:dyDescent="0.25">
      <c r="A154" s="423"/>
      <c r="B154" s="33" t="s">
        <v>1064</v>
      </c>
      <c r="C154" s="48"/>
      <c r="D154" s="48"/>
      <c r="E154" s="48"/>
      <c r="F154" s="48"/>
      <c r="G154" s="48"/>
      <c r="H154" s="48"/>
      <c r="I154" s="48"/>
      <c r="J154" s="48"/>
      <c r="K154" s="48"/>
      <c r="L154" s="48"/>
      <c r="M154" s="48"/>
      <c r="N154" s="45"/>
      <c r="O154" s="45" t="s">
        <v>139</v>
      </c>
      <c r="P154" s="45"/>
      <c r="Q154" s="45"/>
      <c r="R154" s="48"/>
      <c r="S154" s="48"/>
      <c r="T154" s="48"/>
      <c r="U154" s="48"/>
      <c r="V154" s="48"/>
      <c r="W154" s="48"/>
      <c r="X154" s="48"/>
      <c r="Y154" s="48"/>
      <c r="Z154" s="48"/>
      <c r="AA154" s="48"/>
      <c r="AB154" s="48"/>
      <c r="AC154" s="48"/>
      <c r="AD154" s="48"/>
      <c r="AE154" s="48"/>
      <c r="AF154" s="48"/>
      <c r="AG154" s="48"/>
      <c r="AH154" s="45"/>
      <c r="AI154" s="134"/>
      <c r="AJ154" s="74"/>
    </row>
    <row r="155" spans="1:36" ht="30" customHeight="1" x14ac:dyDescent="0.25">
      <c r="A155" s="423"/>
      <c r="B155" s="33" t="s">
        <v>1065</v>
      </c>
      <c r="C155" s="48"/>
      <c r="D155" s="48"/>
      <c r="E155" s="48"/>
      <c r="F155" s="48"/>
      <c r="G155" s="48"/>
      <c r="H155" s="48"/>
      <c r="I155" s="48"/>
      <c r="J155" s="48"/>
      <c r="K155" s="48"/>
      <c r="L155" s="48"/>
      <c r="M155" s="48"/>
      <c r="N155" s="45"/>
      <c r="O155" s="45"/>
      <c r="P155" s="45" t="s">
        <v>139</v>
      </c>
      <c r="Q155" s="45"/>
      <c r="R155" s="48"/>
      <c r="S155" s="48"/>
      <c r="T155" s="48"/>
      <c r="U155" s="48"/>
      <c r="V155" s="48"/>
      <c r="W155" s="48"/>
      <c r="X155" s="48"/>
      <c r="Y155" s="48"/>
      <c r="Z155" s="48"/>
      <c r="AA155" s="48"/>
      <c r="AB155" s="48"/>
      <c r="AC155" s="48"/>
      <c r="AD155" s="48"/>
      <c r="AE155" s="48"/>
      <c r="AF155" s="48"/>
      <c r="AG155" s="48"/>
      <c r="AH155" s="45"/>
      <c r="AI155" s="134"/>
      <c r="AJ155" s="74"/>
    </row>
    <row r="156" spans="1:36" ht="30" customHeight="1" x14ac:dyDescent="0.25">
      <c r="A156" s="423"/>
      <c r="B156" s="33" t="s">
        <v>1066</v>
      </c>
      <c r="C156" s="48"/>
      <c r="D156" s="48"/>
      <c r="E156" s="48"/>
      <c r="F156" s="48"/>
      <c r="G156" s="48"/>
      <c r="H156" s="48"/>
      <c r="I156" s="48"/>
      <c r="J156" s="48"/>
      <c r="K156" s="48"/>
      <c r="L156" s="48"/>
      <c r="M156" s="48"/>
      <c r="N156" s="45"/>
      <c r="O156" s="45"/>
      <c r="P156" s="45" t="s">
        <v>139</v>
      </c>
      <c r="Q156" s="45"/>
      <c r="R156" s="48"/>
      <c r="S156" s="48"/>
      <c r="T156" s="48"/>
      <c r="U156" s="48"/>
      <c r="V156" s="48"/>
      <c r="W156" s="48"/>
      <c r="X156" s="48"/>
      <c r="Y156" s="48"/>
      <c r="Z156" s="48"/>
      <c r="AA156" s="48"/>
      <c r="AB156" s="48"/>
      <c r="AC156" s="48"/>
      <c r="AD156" s="48"/>
      <c r="AE156" s="48"/>
      <c r="AF156" s="48"/>
      <c r="AG156" s="48"/>
      <c r="AH156" s="45"/>
      <c r="AI156" s="134"/>
      <c r="AJ156" s="74"/>
    </row>
    <row r="157" spans="1:36" ht="30" customHeight="1" x14ac:dyDescent="0.25">
      <c r="A157" s="423"/>
      <c r="B157" s="33" t="s">
        <v>1067</v>
      </c>
      <c r="C157" s="48"/>
      <c r="D157" s="48"/>
      <c r="E157" s="48"/>
      <c r="F157" s="48"/>
      <c r="G157" s="48"/>
      <c r="H157" s="48"/>
      <c r="I157" s="48"/>
      <c r="J157" s="48"/>
      <c r="K157" s="48"/>
      <c r="L157" s="48"/>
      <c r="M157" s="48"/>
      <c r="N157" s="45"/>
      <c r="O157" s="45"/>
      <c r="P157" s="45"/>
      <c r="Q157" s="45" t="s">
        <v>139</v>
      </c>
      <c r="R157" s="48"/>
      <c r="S157" s="48"/>
      <c r="T157" s="48"/>
      <c r="U157" s="48"/>
      <c r="V157" s="48"/>
      <c r="W157" s="48"/>
      <c r="X157" s="48"/>
      <c r="Y157" s="48"/>
      <c r="Z157" s="48"/>
      <c r="AA157" s="48"/>
      <c r="AB157" s="48"/>
      <c r="AC157" s="48"/>
      <c r="AD157" s="48"/>
      <c r="AE157" s="48"/>
      <c r="AF157" s="48"/>
      <c r="AG157" s="48"/>
      <c r="AH157" s="45"/>
      <c r="AI157" s="134"/>
      <c r="AJ157" s="74"/>
    </row>
    <row r="158" spans="1:36" ht="30" customHeight="1" x14ac:dyDescent="0.25">
      <c r="A158" s="423"/>
      <c r="B158" s="33" t="s">
        <v>1068</v>
      </c>
      <c r="C158" s="48"/>
      <c r="D158" s="48"/>
      <c r="E158" s="48"/>
      <c r="F158" s="48"/>
      <c r="G158" s="48"/>
      <c r="H158" s="48"/>
      <c r="I158" s="48"/>
      <c r="J158" s="48"/>
      <c r="K158" s="48"/>
      <c r="L158" s="48"/>
      <c r="M158" s="48"/>
      <c r="N158" s="45"/>
      <c r="O158" s="45"/>
      <c r="P158" s="45"/>
      <c r="Q158" s="45" t="s">
        <v>139</v>
      </c>
      <c r="R158" s="48"/>
      <c r="S158" s="48"/>
      <c r="T158" s="48"/>
      <c r="U158" s="48"/>
      <c r="V158" s="48"/>
      <c r="W158" s="48"/>
      <c r="X158" s="48"/>
      <c r="Y158" s="48"/>
      <c r="Z158" s="48"/>
      <c r="AA158" s="48"/>
      <c r="AB158" s="48"/>
      <c r="AC158" s="48"/>
      <c r="AD158" s="48"/>
      <c r="AE158" s="48"/>
      <c r="AF158" s="48"/>
      <c r="AG158" s="48"/>
      <c r="AH158" s="45"/>
      <c r="AI158" s="134"/>
      <c r="AJ158" s="74"/>
    </row>
    <row r="159" spans="1:36" ht="30" customHeight="1" x14ac:dyDescent="0.25">
      <c r="A159" s="423"/>
      <c r="B159" s="33" t="s">
        <v>1069</v>
      </c>
      <c r="C159" s="48"/>
      <c r="D159" s="48"/>
      <c r="E159" s="48"/>
      <c r="F159" s="48"/>
      <c r="G159" s="48"/>
      <c r="H159" s="48"/>
      <c r="I159" s="48"/>
      <c r="J159" s="48"/>
      <c r="K159" s="48"/>
      <c r="L159" s="48"/>
      <c r="M159" s="48"/>
      <c r="N159" s="45"/>
      <c r="O159" s="45"/>
      <c r="P159" s="45"/>
      <c r="Q159" s="45" t="s">
        <v>139</v>
      </c>
      <c r="R159" s="48"/>
      <c r="S159" s="48"/>
      <c r="T159" s="48"/>
      <c r="U159" s="48"/>
      <c r="V159" s="48"/>
      <c r="W159" s="48"/>
      <c r="X159" s="48"/>
      <c r="Y159" s="48"/>
      <c r="Z159" s="48"/>
      <c r="AA159" s="48"/>
      <c r="AB159" s="48"/>
      <c r="AC159" s="48"/>
      <c r="AD159" s="48"/>
      <c r="AE159" s="48"/>
      <c r="AF159" s="48"/>
      <c r="AG159" s="48"/>
      <c r="AH159" s="45"/>
      <c r="AI159" s="134"/>
      <c r="AJ159" s="74"/>
    </row>
    <row r="160" spans="1:36" ht="30" customHeight="1" x14ac:dyDescent="0.25">
      <c r="A160" s="424"/>
      <c r="B160" s="33" t="s">
        <v>1070</v>
      </c>
      <c r="C160" s="48"/>
      <c r="D160" s="48"/>
      <c r="E160" s="48"/>
      <c r="F160" s="48"/>
      <c r="G160" s="48"/>
      <c r="H160" s="48"/>
      <c r="I160" s="48"/>
      <c r="J160" s="48"/>
      <c r="K160" s="48"/>
      <c r="L160" s="48"/>
      <c r="M160" s="48"/>
      <c r="N160" s="45"/>
      <c r="O160" s="45"/>
      <c r="P160" s="45"/>
      <c r="Q160" s="45" t="s">
        <v>139</v>
      </c>
      <c r="R160" s="48"/>
      <c r="S160" s="48"/>
      <c r="T160" s="48"/>
      <c r="U160" s="48"/>
      <c r="V160" s="48"/>
      <c r="W160" s="48"/>
      <c r="X160" s="48"/>
      <c r="Y160" s="48"/>
      <c r="Z160" s="48"/>
      <c r="AA160" s="48"/>
      <c r="AB160" s="48"/>
      <c r="AC160" s="48"/>
      <c r="AD160" s="48"/>
      <c r="AE160" s="48"/>
      <c r="AF160" s="48"/>
      <c r="AG160" s="48"/>
      <c r="AH160" s="45"/>
      <c r="AI160" s="134"/>
      <c r="AJ160" s="74"/>
    </row>
    <row r="161" spans="1:36" x14ac:dyDescent="0.25">
      <c r="AJ161" s="74"/>
    </row>
    <row r="162" spans="1:36" x14ac:dyDescent="0.25">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x14ac:dyDescent="0.25">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9">
    <mergeCell ref="A86:A100"/>
    <mergeCell ref="A101:A115"/>
    <mergeCell ref="A116:A130"/>
    <mergeCell ref="A146:A160"/>
    <mergeCell ref="A131:A145"/>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71:A85"/>
    <mergeCell ref="B4:G4"/>
    <mergeCell ref="B6:C6"/>
    <mergeCell ref="A8:M8"/>
    <mergeCell ref="A1:AG1"/>
    <mergeCell ref="A2:AH2"/>
    <mergeCell ref="O8:V8"/>
    <mergeCell ref="W8:AH8"/>
    <mergeCell ref="O9:O10"/>
    <mergeCell ref="J9:J10"/>
    <mergeCell ref="R9:R10"/>
    <mergeCell ref="P9:P10"/>
    <mergeCell ref="K9:L9"/>
    <mergeCell ref="M9:M10"/>
    <mergeCell ref="N9:N10"/>
    <mergeCell ref="Q9:Q10"/>
    <mergeCell ref="W9:W10"/>
    <mergeCell ref="F9:G9"/>
    <mergeCell ref="H9:H10"/>
    <mergeCell ref="I9:I10"/>
    <mergeCell ref="A9:A10"/>
    <mergeCell ref="B9:B10"/>
    <mergeCell ref="T9:T10"/>
    <mergeCell ref="U9:U10"/>
    <mergeCell ref="V9:V10"/>
    <mergeCell ref="C9:C10"/>
    <mergeCell ref="D9:D10"/>
    <mergeCell ref="E9:E10"/>
  </mergeCells>
  <conditionalFormatting sqref="O11:O160">
    <cfRule type="cellIs" dxfId="4" priority="3" operator="equal">
      <formula>"x"</formula>
    </cfRule>
  </conditionalFormatting>
  <conditionalFormatting sqref="P11:P160">
    <cfRule type="cellIs" dxfId="3" priority="1" operator="equal">
      <formula>"x"</formula>
    </cfRule>
  </conditionalFormatting>
  <conditionalFormatting sqref="Q11:Q160">
    <cfRule type="cellIs" dxfId="2" priority="2" operator="equal">
      <formula>"x"</formula>
    </cfRule>
  </conditionalFormatting>
  <conditionalFormatting sqref="AN6:AN7">
    <cfRule type="cellIs" dxfId="1"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97B4B3-58CE-425C-8B3E-76220E59125B}">
          <x14:formula1>
            <xm:f>LEGENDA!$A$46:$A$61</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C13" sqref="C13:E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76"/>
      <c r="B1" s="76"/>
      <c r="C1" s="76"/>
      <c r="D1" s="76"/>
      <c r="E1" s="76"/>
      <c r="F1" s="76"/>
      <c r="G1" s="76"/>
      <c r="H1" s="76"/>
      <c r="I1" s="76"/>
      <c r="J1" s="76"/>
      <c r="K1" s="76"/>
      <c r="L1" s="76"/>
      <c r="M1" s="76"/>
      <c r="N1" s="76"/>
      <c r="O1" s="76"/>
      <c r="P1" s="76"/>
      <c r="Q1" s="76"/>
      <c r="R1" s="76"/>
    </row>
    <row r="2" spans="1:18" s="11" customFormat="1" ht="33.75" customHeight="1" x14ac:dyDescent="0.25">
      <c r="A2" s="77"/>
      <c r="B2" s="405" t="s">
        <v>109</v>
      </c>
      <c r="C2" s="405"/>
      <c r="D2" s="405"/>
      <c r="E2" s="405"/>
      <c r="F2" s="405"/>
      <c r="G2" s="405"/>
      <c r="H2" s="405"/>
      <c r="I2" s="405"/>
      <c r="J2" s="405"/>
      <c r="K2" s="405"/>
      <c r="L2" s="405"/>
      <c r="M2" s="405"/>
      <c r="N2" s="405"/>
      <c r="O2" s="405"/>
      <c r="P2" s="405"/>
      <c r="Q2" s="405"/>
      <c r="R2" s="77"/>
    </row>
    <row r="3" spans="1:18" ht="33.75" customHeight="1" x14ac:dyDescent="0.35">
      <c r="A3" s="76"/>
      <c r="B3" s="412" t="str">
        <f>'Monitoria Anual - 1'!A2</f>
        <v>Plano de Ação Nacional para a Conservação dos Pequenos Felinos - 2 ciclo</v>
      </c>
      <c r="C3" s="412"/>
      <c r="D3" s="412"/>
      <c r="E3" s="412"/>
      <c r="F3" s="412"/>
      <c r="G3" s="412"/>
      <c r="H3" s="412"/>
      <c r="I3" s="412"/>
      <c r="J3" s="412"/>
      <c r="K3" s="412"/>
      <c r="L3" s="412"/>
      <c r="M3" s="412"/>
      <c r="N3" s="412"/>
      <c r="O3" s="412"/>
      <c r="P3" s="412"/>
      <c r="Q3" s="412"/>
      <c r="R3" s="76"/>
    </row>
    <row r="4" spans="1:18" x14ac:dyDescent="0.25">
      <c r="A4" s="76"/>
      <c r="H4" s="8"/>
      <c r="I4" s="8"/>
      <c r="J4" s="8"/>
      <c r="K4" s="8"/>
      <c r="R4" s="76"/>
    </row>
    <row r="5" spans="1:18" s="2" customFormat="1" ht="45" customHeight="1" x14ac:dyDescent="0.25">
      <c r="A5" s="74"/>
      <c r="B5" s="417" t="s">
        <v>559</v>
      </c>
      <c r="C5" s="417"/>
      <c r="D5" s="418" t="str">
        <f>'Monitoria Anual - 1'!B4</f>
        <v>Promover e integrar ações para mitigar as ameaças e ampliar o conhecimento sobre as populações de pequenos felinos, visando reduzir o risco de extinção em cinco anos.</v>
      </c>
      <c r="E5" s="418"/>
      <c r="F5" s="418"/>
      <c r="G5" s="418"/>
      <c r="H5" s="418"/>
      <c r="I5" s="419"/>
      <c r="J5" s="9"/>
      <c r="K5" s="9"/>
      <c r="L5" s="9"/>
      <c r="M5" s="9"/>
      <c r="N5" s="9"/>
      <c r="R5" s="74"/>
    </row>
    <row r="6" spans="1:18" x14ac:dyDescent="0.25">
      <c r="A6" s="76"/>
      <c r="H6" s="8"/>
      <c r="I6" s="8"/>
      <c r="J6" s="8"/>
      <c r="K6" s="8"/>
      <c r="R6" s="76"/>
    </row>
    <row r="7" spans="1:18" ht="26.25" customHeight="1" x14ac:dyDescent="0.25">
      <c r="A7" s="76"/>
      <c r="B7" s="417" t="s">
        <v>113</v>
      </c>
      <c r="C7" s="417"/>
      <c r="D7" s="434" t="str">
        <f>'Monitoria Anual - 1'!B6</f>
        <v>18/12/2023 a 22/12/2023 (presencial)</v>
      </c>
      <c r="E7" s="434"/>
      <c r="F7" s="434"/>
      <c r="G7" s="434"/>
      <c r="H7" s="434"/>
      <c r="I7" s="435"/>
      <c r="J7" s="30"/>
      <c r="K7" s="30"/>
      <c r="L7" s="30"/>
      <c r="M7" s="30"/>
      <c r="N7" s="30"/>
      <c r="O7" s="30"/>
      <c r="P7" s="30"/>
      <c r="Q7" s="30"/>
      <c r="R7" s="76"/>
    </row>
    <row r="8" spans="1:18" x14ac:dyDescent="0.25">
      <c r="A8" s="76"/>
      <c r="R8" s="76"/>
    </row>
    <row r="9" spans="1:18" ht="31.5" customHeight="1" x14ac:dyDescent="0.25">
      <c r="A9" s="76"/>
      <c r="B9" s="405" t="s">
        <v>560</v>
      </c>
      <c r="C9" s="405"/>
      <c r="D9" s="405"/>
      <c r="E9" s="405"/>
      <c r="F9" s="405"/>
      <c r="G9" s="405"/>
      <c r="H9" s="405"/>
      <c r="I9" s="405"/>
      <c r="J9" s="405"/>
      <c r="K9" s="405"/>
      <c r="L9" s="405"/>
      <c r="M9" s="405"/>
      <c r="N9" s="405"/>
      <c r="O9" s="405"/>
      <c r="P9" s="405"/>
      <c r="Q9" s="405"/>
      <c r="R9" s="76"/>
    </row>
    <row r="10" spans="1:18" x14ac:dyDescent="0.25">
      <c r="A10" s="76"/>
      <c r="F10" s="7"/>
      <c r="G10" s="7"/>
      <c r="R10" s="76"/>
    </row>
    <row r="11" spans="1:18" ht="18" customHeight="1" x14ac:dyDescent="0.25">
      <c r="A11" s="76"/>
      <c r="B11" s="406" t="s">
        <v>561</v>
      </c>
      <c r="C11" s="407"/>
      <c r="D11" s="30"/>
      <c r="E11" s="30"/>
      <c r="F11" s="30"/>
      <c r="G11" s="30"/>
      <c r="H11" s="30"/>
      <c r="I11" s="30"/>
      <c r="J11" s="30"/>
      <c r="K11" s="30"/>
      <c r="L11" s="30"/>
      <c r="M11" s="30"/>
      <c r="N11" s="30"/>
      <c r="O11" s="30"/>
      <c r="P11" s="30"/>
      <c r="Q11" s="30"/>
      <c r="R11" s="76"/>
    </row>
    <row r="12" spans="1:18" ht="15.75" thickBot="1" x14ac:dyDescent="0.3">
      <c r="A12" s="76"/>
      <c r="F12" s="69"/>
      <c r="R12" s="76"/>
    </row>
    <row r="13" spans="1:18" ht="60.75" customHeight="1" x14ac:dyDescent="0.25">
      <c r="A13" s="76"/>
      <c r="C13" s="414" t="s">
        <v>1077</v>
      </c>
      <c r="D13" s="415"/>
      <c r="E13" s="416"/>
      <c r="F13" s="3"/>
      <c r="R13" s="76"/>
    </row>
    <row r="14" spans="1:18" s="2" customFormat="1" ht="31.9" customHeight="1" x14ac:dyDescent="0.25">
      <c r="A14" s="74"/>
      <c r="C14" s="82" t="s">
        <v>563</v>
      </c>
      <c r="D14" s="80" t="s">
        <v>564</v>
      </c>
      <c r="E14" s="81" t="s">
        <v>565</v>
      </c>
      <c r="F14" s="6"/>
      <c r="R14" s="74"/>
    </row>
    <row r="15" spans="1:18" ht="15.75" x14ac:dyDescent="0.25">
      <c r="A15" s="76"/>
      <c r="C15" s="106" t="s">
        <v>1078</v>
      </c>
      <c r="D15" s="56">
        <f>COUNTA('Monitoria Final'!N11:N160)</f>
        <v>0</v>
      </c>
      <c r="E15" s="20">
        <f>D15/$D$18</f>
        <v>0</v>
      </c>
      <c r="F15" s="4"/>
      <c r="R15" s="76"/>
    </row>
    <row r="16" spans="1:18" ht="15.75" x14ac:dyDescent="0.25">
      <c r="A16" s="76"/>
      <c r="C16" s="105" t="s">
        <v>1079</v>
      </c>
      <c r="D16" s="57">
        <f>COUNTA('Monitoria Final'!O11:O160)</f>
        <v>45</v>
      </c>
      <c r="E16" s="21">
        <f>D16/$D$18</f>
        <v>0.45454545454545453</v>
      </c>
      <c r="F16" s="4"/>
      <c r="R16" s="76"/>
    </row>
    <row r="17" spans="1:18" ht="16.5" thickBot="1" x14ac:dyDescent="0.3">
      <c r="A17" s="76"/>
      <c r="C17" s="88" t="s">
        <v>1080</v>
      </c>
      <c r="D17" s="58">
        <f>COUNTA('Monitoria Final'!P11:P160)</f>
        <v>54</v>
      </c>
      <c r="E17" s="22">
        <f>D17/$D$18</f>
        <v>0.54545454545454541</v>
      </c>
      <c r="F17" s="4"/>
      <c r="R17" s="76"/>
    </row>
    <row r="18" spans="1:18" ht="15.75" thickBot="1" x14ac:dyDescent="0.3">
      <c r="A18" s="76"/>
      <c r="C18" s="108" t="s">
        <v>1081</v>
      </c>
      <c r="D18" s="107">
        <f>SUM(D15:D17)</f>
        <v>99</v>
      </c>
      <c r="E18" s="104">
        <f>SUM(E15:E17)</f>
        <v>1</v>
      </c>
      <c r="F18" s="5"/>
      <c r="R18" s="76"/>
    </row>
    <row r="19" spans="1:18" x14ac:dyDescent="0.25">
      <c r="A19" s="76"/>
      <c r="R19" s="76"/>
    </row>
    <row r="20" spans="1:18" ht="15.75" x14ac:dyDescent="0.25">
      <c r="A20" s="76"/>
      <c r="B20" s="31" t="s">
        <v>577</v>
      </c>
      <c r="C20" s="32"/>
      <c r="D20" s="30"/>
      <c r="E20" s="30"/>
      <c r="F20" s="30"/>
      <c r="G20" s="30"/>
      <c r="H20" s="30"/>
      <c r="I20" s="30"/>
      <c r="J20" s="30"/>
      <c r="K20" s="30"/>
      <c r="L20" s="30"/>
      <c r="M20" s="30"/>
      <c r="N20" s="30"/>
      <c r="O20" s="30"/>
      <c r="P20" s="30"/>
      <c r="Q20" s="30"/>
      <c r="R20" s="76"/>
    </row>
    <row r="21" spans="1:18" ht="16.5" thickBot="1" x14ac:dyDescent="0.3">
      <c r="A21" s="76"/>
      <c r="B21" s="12"/>
      <c r="C21" s="12"/>
      <c r="D21" s="12"/>
      <c r="E21" s="12"/>
      <c r="F21" s="12"/>
      <c r="G21" s="12"/>
      <c r="H21" s="12"/>
      <c r="I21" s="12"/>
      <c r="J21" s="12"/>
      <c r="K21" s="12"/>
      <c r="L21" s="12"/>
      <c r="M21" s="12"/>
      <c r="N21" s="12"/>
      <c r="O21" s="12"/>
      <c r="P21" s="12"/>
      <c r="Q21" s="12"/>
      <c r="R21" s="76"/>
    </row>
    <row r="22" spans="1:18" ht="36" customHeight="1" thickBot="1" x14ac:dyDescent="0.3">
      <c r="A22" s="76"/>
      <c r="C22" s="109" t="s">
        <v>578</v>
      </c>
      <c r="D22" s="52">
        <f>COUNTA('Monitoria Final'!A11:A160)</f>
        <v>10</v>
      </c>
      <c r="R22" s="76"/>
    </row>
    <row r="23" spans="1:18" ht="15.75" thickBot="1" x14ac:dyDescent="0.3">
      <c r="A23" s="76"/>
      <c r="R23" s="76"/>
    </row>
    <row r="24" spans="1:18" ht="15.75" thickBot="1" x14ac:dyDescent="0.3">
      <c r="A24" s="76"/>
      <c r="C24" s="110" t="s">
        <v>579</v>
      </c>
      <c r="D24" s="110" t="s">
        <v>580</v>
      </c>
      <c r="E24" s="15"/>
      <c r="F24" s="16"/>
      <c r="G24" s="19"/>
      <c r="R24" s="76"/>
    </row>
    <row r="25" spans="1:18" x14ac:dyDescent="0.25">
      <c r="A25" s="76"/>
      <c r="C25" s="53" t="s">
        <v>581</v>
      </c>
      <c r="D25" s="61">
        <f>SUM(E25:G25)</f>
        <v>10</v>
      </c>
      <c r="E25" s="23">
        <f>COUNTA('Monitoria Final'!N11:N25)</f>
        <v>0</v>
      </c>
      <c r="F25" s="50">
        <f>COUNTA('Monitoria Final'!O11:O25)</f>
        <v>5</v>
      </c>
      <c r="G25" s="51">
        <f>COUNTA('Monitoria Final'!P11:P25)</f>
        <v>5</v>
      </c>
      <c r="R25" s="76"/>
    </row>
    <row r="26" spans="1:18" x14ac:dyDescent="0.25">
      <c r="A26" s="76"/>
      <c r="C26" s="54" t="s">
        <v>582</v>
      </c>
      <c r="D26" s="53">
        <f t="shared" ref="D26:D34" si="0">SUM(E26:G26)</f>
        <v>12</v>
      </c>
      <c r="E26" s="24">
        <f>COUNTA('Monitoria Final'!N26:N40)</f>
        <v>0</v>
      </c>
      <c r="F26" s="25">
        <f>COUNTA('Monitoria Final'!O26:O40)</f>
        <v>8</v>
      </c>
      <c r="G26" s="26">
        <f>COUNTA('Monitoria Final'!P26:P40)</f>
        <v>4</v>
      </c>
      <c r="R26" s="76"/>
    </row>
    <row r="27" spans="1:18" x14ac:dyDescent="0.25">
      <c r="A27" s="76"/>
      <c r="C27" s="54" t="s">
        <v>583</v>
      </c>
      <c r="D27" s="53">
        <f t="shared" si="0"/>
        <v>12</v>
      </c>
      <c r="E27" s="24">
        <f>COUNTA('Monitoria Final'!N41:N55)</f>
        <v>0</v>
      </c>
      <c r="F27" s="25">
        <f>COUNTA('Monitoria Final'!O41:O55)</f>
        <v>8</v>
      </c>
      <c r="G27" s="26">
        <f>COUNTA('Monitoria Final'!P41:P55)</f>
        <v>4</v>
      </c>
      <c r="R27" s="76"/>
    </row>
    <row r="28" spans="1:18" x14ac:dyDescent="0.25">
      <c r="A28" s="76"/>
      <c r="C28" s="54" t="s">
        <v>584</v>
      </c>
      <c r="D28" s="53">
        <f t="shared" si="0"/>
        <v>12</v>
      </c>
      <c r="E28" s="24">
        <f>COUNTA('Monitoria Final'!N56:N70)</f>
        <v>0</v>
      </c>
      <c r="F28" s="25">
        <f>COUNTA('Monitoria Final'!O56:O70)</f>
        <v>7</v>
      </c>
      <c r="G28" s="26">
        <f>COUNTA('Monitoria Final'!P56:P70)</f>
        <v>5</v>
      </c>
      <c r="R28" s="76"/>
    </row>
    <row r="29" spans="1:18" x14ac:dyDescent="0.25">
      <c r="A29" s="76"/>
      <c r="C29" s="54" t="s">
        <v>585</v>
      </c>
      <c r="D29" s="53">
        <f t="shared" si="0"/>
        <v>9</v>
      </c>
      <c r="E29" s="24">
        <f>COUNTA('Monitoria Final'!N71:N85)</f>
        <v>0</v>
      </c>
      <c r="F29" s="25">
        <f>COUNTA('Monitoria Final'!O71:O85)</f>
        <v>4</v>
      </c>
      <c r="G29" s="26">
        <f>COUNTA('Monitoria Final'!P71:P85)</f>
        <v>5</v>
      </c>
      <c r="R29" s="76"/>
    </row>
    <row r="30" spans="1:18" x14ac:dyDescent="0.25">
      <c r="A30" s="76"/>
      <c r="C30" s="54" t="s">
        <v>586</v>
      </c>
      <c r="D30" s="53">
        <f t="shared" si="0"/>
        <v>9</v>
      </c>
      <c r="E30" s="24">
        <f>COUNTA('Monitoria Final'!N86:N100)</f>
        <v>0</v>
      </c>
      <c r="F30" s="25">
        <f>COUNTA('Monitoria Final'!O86:O100)</f>
        <v>4</v>
      </c>
      <c r="G30" s="26">
        <f>COUNTA('Monitoria Final'!P86:P100)</f>
        <v>5</v>
      </c>
      <c r="R30" s="76"/>
    </row>
    <row r="31" spans="1:18" x14ac:dyDescent="0.25">
      <c r="A31" s="76"/>
      <c r="C31" s="54" t="s">
        <v>1073</v>
      </c>
      <c r="D31" s="53">
        <f t="shared" si="0"/>
        <v>12</v>
      </c>
      <c r="E31" s="24">
        <f>COUNTA('Monitoria Final'!N101:N115)</f>
        <v>0</v>
      </c>
      <c r="F31" s="25">
        <f>COUNTA('Monitoria Final'!O101:O115)</f>
        <v>0</v>
      </c>
      <c r="G31" s="26">
        <f>COUNTA('Monitoria Final'!P101:P115)</f>
        <v>12</v>
      </c>
      <c r="R31" s="76"/>
    </row>
    <row r="32" spans="1:18" x14ac:dyDescent="0.25">
      <c r="A32" s="76"/>
      <c r="C32" s="54" t="s">
        <v>1074</v>
      </c>
      <c r="D32" s="53">
        <f>SUM(E32:G32)</f>
        <v>7</v>
      </c>
      <c r="E32" s="24">
        <f>COUNTA('Monitoria Final'!N116:N130)</f>
        <v>0</v>
      </c>
      <c r="F32" s="25">
        <f>COUNTA('Monitoria Final'!O116:O130)</f>
        <v>3</v>
      </c>
      <c r="G32" s="26">
        <f>COUNTA('Monitoria Final'!P116:P130)</f>
        <v>4</v>
      </c>
      <c r="R32" s="76"/>
    </row>
    <row r="33" spans="1:18" x14ac:dyDescent="0.25">
      <c r="A33" s="76"/>
      <c r="C33" s="54" t="s">
        <v>1075</v>
      </c>
      <c r="D33" s="53">
        <f t="shared" si="0"/>
        <v>9</v>
      </c>
      <c r="E33" s="24">
        <f>COUNTA('Monitoria Final'!N131:N145)</f>
        <v>0</v>
      </c>
      <c r="F33" s="25">
        <f>COUNTA('Monitoria Final'!O131:O145)</f>
        <v>4</v>
      </c>
      <c r="G33" s="26">
        <f>COUNTA('Monitoria Final'!P131:P145)</f>
        <v>5</v>
      </c>
      <c r="R33" s="76"/>
    </row>
    <row r="34" spans="1:18" ht="15.75" thickBot="1" x14ac:dyDescent="0.3">
      <c r="A34" s="76"/>
      <c r="C34" s="55" t="s">
        <v>1076</v>
      </c>
      <c r="D34" s="62">
        <f t="shared" si="0"/>
        <v>7</v>
      </c>
      <c r="E34" s="27">
        <f>COUNTA('Monitoria Final'!N146:N160)</f>
        <v>0</v>
      </c>
      <c r="F34" s="28">
        <f>COUNTA('Monitoria Final'!O146:O160)</f>
        <v>2</v>
      </c>
      <c r="G34" s="29">
        <f>COUNTA('Monitoria Final'!P146:P160)</f>
        <v>5</v>
      </c>
      <c r="R34" s="76"/>
    </row>
    <row r="35" spans="1:18" x14ac:dyDescent="0.25">
      <c r="A35" s="76"/>
      <c r="R35" s="76"/>
    </row>
    <row r="36" spans="1:18" x14ac:dyDescent="0.25">
      <c r="A36" s="76"/>
      <c r="B36" s="76"/>
      <c r="C36" s="76"/>
      <c r="D36" s="76"/>
      <c r="E36" s="76"/>
      <c r="F36" s="76"/>
      <c r="G36" s="76"/>
      <c r="H36" s="76"/>
      <c r="I36" s="76"/>
      <c r="J36" s="76"/>
      <c r="K36" s="76"/>
      <c r="L36" s="76"/>
      <c r="M36" s="76"/>
      <c r="N36" s="76"/>
      <c r="O36" s="76"/>
      <c r="P36" s="76"/>
      <c r="Q36" s="76"/>
      <c r="R36" s="76"/>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04"/>
  <sheetViews>
    <sheetView showGridLines="0" topLeftCell="S41" zoomScale="60" zoomScaleNormal="60" workbookViewId="0">
      <selection activeCell="U42" sqref="U42"/>
    </sheetView>
  </sheetViews>
  <sheetFormatPr defaultColWidth="8.85546875" defaultRowHeight="15" x14ac:dyDescent="0.25"/>
  <cols>
    <col min="1" max="1" width="72.5703125" style="2" customWidth="1"/>
    <col min="2" max="2" width="7.28515625" style="2" customWidth="1"/>
    <col min="3" max="3" width="73.42578125" style="2" customWidth="1"/>
    <col min="4" max="4" width="18.7109375" style="2" customWidth="1"/>
    <col min="5" max="5" width="34" style="2" customWidth="1"/>
    <col min="6" max="6" width="25.7109375" style="2" customWidth="1"/>
    <col min="7" max="7" width="27.5703125" style="2" customWidth="1"/>
    <col min="8" max="9" width="25.140625" style="2" customWidth="1"/>
    <col min="10" max="10" width="255.7109375" style="2" bestFit="1" customWidth="1"/>
    <col min="11" max="11" width="22" style="2" customWidth="1"/>
    <col min="12" max="12" width="20.42578125" style="2" customWidth="1"/>
    <col min="13" max="13" width="36.28515625" style="2" customWidth="1"/>
    <col min="14" max="14" width="27.7109375" style="2" customWidth="1"/>
    <col min="15" max="20" width="26.7109375" style="43" customWidth="1"/>
    <col min="21" max="21" width="86.71093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21.75" thickBot="1" x14ac:dyDescent="0.3">
      <c r="A1" s="344" t="s">
        <v>109</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72"/>
      <c r="AL1" s="135"/>
      <c r="AM1" s="74"/>
    </row>
    <row r="2" spans="1:43" ht="21.75" thickBot="1" x14ac:dyDescent="0.3">
      <c r="A2" s="113" t="s">
        <v>110</v>
      </c>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36"/>
      <c r="AM2" s="74"/>
    </row>
    <row r="3" spans="1:43" ht="15.75" thickTop="1" x14ac:dyDescent="0.25">
      <c r="AL3" s="132"/>
      <c r="AM3" s="74"/>
    </row>
    <row r="4" spans="1:43" ht="18.75" x14ac:dyDescent="0.25">
      <c r="A4" s="73" t="s">
        <v>111</v>
      </c>
      <c r="B4" s="111" t="s">
        <v>112</v>
      </c>
      <c r="C4" s="111"/>
      <c r="D4" s="111"/>
      <c r="E4" s="111"/>
      <c r="F4" s="111"/>
      <c r="G4" s="112"/>
      <c r="H4" s="9"/>
      <c r="I4" s="9"/>
      <c r="J4" s="9"/>
      <c r="K4" s="9"/>
      <c r="L4" s="9"/>
      <c r="M4" s="9"/>
      <c r="N4" s="9"/>
      <c r="O4" s="9"/>
      <c r="P4" s="9"/>
      <c r="Q4" s="9"/>
      <c r="R4" s="9"/>
      <c r="S4" s="9"/>
      <c r="T4" s="2"/>
      <c r="AL4" s="132"/>
      <c r="AM4" s="74"/>
    </row>
    <row r="5" spans="1:43" x14ac:dyDescent="0.25">
      <c r="AL5" s="132"/>
      <c r="AM5" s="74"/>
    </row>
    <row r="6" spans="1:43" ht="18.75" x14ac:dyDescent="0.25">
      <c r="A6" s="73" t="s">
        <v>113</v>
      </c>
      <c r="B6" s="402" t="s">
        <v>114</v>
      </c>
      <c r="C6" s="403"/>
      <c r="M6" s="43"/>
      <c r="N6" s="43"/>
      <c r="AL6" s="132"/>
      <c r="AM6" s="74"/>
      <c r="AQ6" s="2" t="s">
        <v>115</v>
      </c>
    </row>
    <row r="7" spans="1:43" ht="15.75" thickBot="1" x14ac:dyDescent="0.3">
      <c r="AL7" s="132"/>
      <c r="AM7" s="74"/>
      <c r="AQ7" s="44" t="s">
        <v>116</v>
      </c>
    </row>
    <row r="8" spans="1:43" ht="16.5" thickBot="1" x14ac:dyDescent="0.3">
      <c r="A8" s="363" t="s">
        <v>117</v>
      </c>
      <c r="B8" s="364"/>
      <c r="C8" s="364"/>
      <c r="D8" s="364"/>
      <c r="E8" s="364"/>
      <c r="F8" s="364"/>
      <c r="G8" s="364"/>
      <c r="H8" s="364"/>
      <c r="I8" s="364"/>
      <c r="J8" s="364"/>
      <c r="K8" s="364"/>
      <c r="L8" s="364"/>
      <c r="M8" s="365"/>
      <c r="N8" s="70"/>
      <c r="O8" s="346" t="s">
        <v>118</v>
      </c>
      <c r="P8" s="347"/>
      <c r="Q8" s="347"/>
      <c r="R8" s="347"/>
      <c r="S8" s="347"/>
      <c r="T8" s="347"/>
      <c r="U8" s="347"/>
      <c r="V8" s="347"/>
      <c r="W8" s="347"/>
      <c r="X8" s="347"/>
      <c r="Y8" s="347"/>
      <c r="Z8" s="348" t="s">
        <v>119</v>
      </c>
      <c r="AA8" s="349"/>
      <c r="AB8" s="349"/>
      <c r="AC8" s="349"/>
      <c r="AD8" s="349"/>
      <c r="AE8" s="349"/>
      <c r="AF8" s="349"/>
      <c r="AG8" s="349"/>
      <c r="AH8" s="349"/>
      <c r="AI8" s="349"/>
      <c r="AJ8" s="349"/>
      <c r="AK8" s="350"/>
      <c r="AL8" s="133"/>
      <c r="AM8" s="74"/>
    </row>
    <row r="9" spans="1:43" ht="15.75" x14ac:dyDescent="0.25">
      <c r="A9" s="400" t="s">
        <v>120</v>
      </c>
      <c r="B9" s="355" t="s">
        <v>121</v>
      </c>
      <c r="C9" s="355" t="s">
        <v>2</v>
      </c>
      <c r="D9" s="355" t="s">
        <v>4</v>
      </c>
      <c r="E9" s="351" t="s">
        <v>6</v>
      </c>
      <c r="F9" s="357" t="s">
        <v>8</v>
      </c>
      <c r="G9" s="358"/>
      <c r="H9" s="355" t="s">
        <v>10</v>
      </c>
      <c r="I9" s="355" t="s">
        <v>14</v>
      </c>
      <c r="J9" s="355" t="s">
        <v>12</v>
      </c>
      <c r="K9" s="359" t="s">
        <v>122</v>
      </c>
      <c r="L9" s="360"/>
      <c r="M9" s="355" t="s">
        <v>20</v>
      </c>
      <c r="N9" s="355" t="s">
        <v>22</v>
      </c>
      <c r="O9" s="376" t="s">
        <v>25</v>
      </c>
      <c r="P9" s="378" t="s">
        <v>27</v>
      </c>
      <c r="Q9" s="386" t="s">
        <v>29</v>
      </c>
      <c r="R9" s="388" t="s">
        <v>31</v>
      </c>
      <c r="S9" s="390" t="s">
        <v>33</v>
      </c>
      <c r="T9" s="366" t="s">
        <v>35</v>
      </c>
      <c r="U9" s="370" t="s">
        <v>41</v>
      </c>
      <c r="V9" s="370" t="s">
        <v>43</v>
      </c>
      <c r="W9" s="370" t="s">
        <v>45</v>
      </c>
      <c r="X9" s="370" t="s">
        <v>47</v>
      </c>
      <c r="Y9" s="372" t="s">
        <v>49</v>
      </c>
      <c r="Z9" s="374" t="s">
        <v>52</v>
      </c>
      <c r="AA9" s="368" t="s">
        <v>54</v>
      </c>
      <c r="AB9" s="368" t="s">
        <v>56</v>
      </c>
      <c r="AC9" s="368" t="s">
        <v>58</v>
      </c>
      <c r="AD9" s="368" t="s">
        <v>60</v>
      </c>
      <c r="AE9" s="368" t="s">
        <v>62</v>
      </c>
      <c r="AF9" s="368" t="s">
        <v>64</v>
      </c>
      <c r="AG9" s="368" t="s">
        <v>66</v>
      </c>
      <c r="AH9" s="368" t="s">
        <v>68</v>
      </c>
      <c r="AI9" s="368" t="s">
        <v>70</v>
      </c>
      <c r="AJ9" s="368" t="s">
        <v>123</v>
      </c>
      <c r="AK9" s="368" t="s">
        <v>74</v>
      </c>
      <c r="AL9" s="134"/>
      <c r="AM9" s="74"/>
    </row>
    <row r="10" spans="1:43" ht="16.5" thickBot="1" x14ac:dyDescent="0.3">
      <c r="A10" s="401"/>
      <c r="B10" s="356"/>
      <c r="C10" s="356"/>
      <c r="D10" s="356"/>
      <c r="E10" s="352"/>
      <c r="F10" s="39" t="s">
        <v>124</v>
      </c>
      <c r="G10" s="39" t="s">
        <v>125</v>
      </c>
      <c r="H10" s="356"/>
      <c r="I10" s="356"/>
      <c r="J10" s="356"/>
      <c r="K10" s="60" t="s">
        <v>126</v>
      </c>
      <c r="L10" s="60" t="s">
        <v>127</v>
      </c>
      <c r="M10" s="356"/>
      <c r="N10" s="356"/>
      <c r="O10" s="377"/>
      <c r="P10" s="379"/>
      <c r="Q10" s="387"/>
      <c r="R10" s="389"/>
      <c r="S10" s="391"/>
      <c r="T10" s="367"/>
      <c r="U10" s="371"/>
      <c r="V10" s="371"/>
      <c r="W10" s="371"/>
      <c r="X10" s="371"/>
      <c r="Y10" s="373"/>
      <c r="Z10" s="375"/>
      <c r="AA10" s="369"/>
      <c r="AB10" s="369"/>
      <c r="AC10" s="369"/>
      <c r="AD10" s="369"/>
      <c r="AE10" s="369"/>
      <c r="AF10" s="369"/>
      <c r="AG10" s="369"/>
      <c r="AH10" s="369"/>
      <c r="AI10" s="369"/>
      <c r="AJ10" s="369"/>
      <c r="AK10" s="369"/>
      <c r="AL10" s="134"/>
      <c r="AM10" s="74"/>
    </row>
    <row r="11" spans="1:43" ht="141.75" x14ac:dyDescent="0.25">
      <c r="A11" s="385" t="s">
        <v>128</v>
      </c>
      <c r="B11" s="68" t="s">
        <v>129</v>
      </c>
      <c r="C11" s="138" t="s">
        <v>130</v>
      </c>
      <c r="D11" s="139" t="s">
        <v>131</v>
      </c>
      <c r="E11" s="139" t="s">
        <v>132</v>
      </c>
      <c r="F11" s="140">
        <v>44743</v>
      </c>
      <c r="G11" s="139" t="s">
        <v>133</v>
      </c>
      <c r="H11" s="139" t="s">
        <v>134</v>
      </c>
      <c r="I11" s="141">
        <v>35000</v>
      </c>
      <c r="J11" s="139" t="s">
        <v>135</v>
      </c>
      <c r="K11" s="139" t="s">
        <v>136</v>
      </c>
      <c r="L11" s="139" t="s">
        <v>137</v>
      </c>
      <c r="M11" s="139" t="s">
        <v>138</v>
      </c>
      <c r="N11" s="45"/>
      <c r="O11" s="147"/>
      <c r="P11" s="149" t="s">
        <v>139</v>
      </c>
      <c r="Q11" s="147"/>
      <c r="R11" s="147"/>
      <c r="S11" s="147"/>
      <c r="T11" s="147"/>
      <c r="U11" s="148" t="s">
        <v>140</v>
      </c>
      <c r="V11" s="148"/>
      <c r="W11" s="148" t="s">
        <v>141</v>
      </c>
      <c r="X11" s="148" t="s">
        <v>142</v>
      </c>
      <c r="Y11" s="148"/>
      <c r="Z11" s="148"/>
      <c r="AA11" s="148"/>
      <c r="AB11" s="148"/>
      <c r="AC11" s="148"/>
      <c r="AD11" s="150">
        <v>46539</v>
      </c>
      <c r="AE11" s="151" t="s">
        <v>143</v>
      </c>
      <c r="AF11" s="148"/>
      <c r="AG11" s="148"/>
      <c r="AH11" s="148"/>
      <c r="AI11" s="148"/>
      <c r="AJ11" s="148"/>
      <c r="AK11" s="45"/>
      <c r="AL11" s="134"/>
      <c r="AM11" s="74"/>
    </row>
    <row r="12" spans="1:43" ht="173.25" x14ac:dyDescent="0.25">
      <c r="A12" s="338"/>
      <c r="B12" s="33" t="s">
        <v>144</v>
      </c>
      <c r="C12" s="142" t="s">
        <v>145</v>
      </c>
      <c r="D12" s="143" t="s">
        <v>131</v>
      </c>
      <c r="E12" s="143" t="s">
        <v>146</v>
      </c>
      <c r="F12" s="144">
        <v>44743</v>
      </c>
      <c r="G12" s="143" t="s">
        <v>133</v>
      </c>
      <c r="H12" s="143" t="s">
        <v>134</v>
      </c>
      <c r="I12" s="145">
        <v>70000</v>
      </c>
      <c r="J12" s="143" t="s">
        <v>147</v>
      </c>
      <c r="K12" s="143" t="s">
        <v>137</v>
      </c>
      <c r="L12" s="143" t="s">
        <v>137</v>
      </c>
      <c r="M12" s="143" t="s">
        <v>148</v>
      </c>
      <c r="N12" s="45"/>
      <c r="O12" s="147"/>
      <c r="P12" s="147"/>
      <c r="Q12" s="147"/>
      <c r="R12" s="147" t="s">
        <v>139</v>
      </c>
      <c r="S12" s="147"/>
      <c r="T12" s="147"/>
      <c r="U12" s="155" t="s">
        <v>149</v>
      </c>
      <c r="V12" s="152"/>
      <c r="W12" s="152"/>
      <c r="X12" s="138" t="s">
        <v>150</v>
      </c>
      <c r="Y12" s="152" t="s">
        <v>151</v>
      </c>
      <c r="Z12" s="152"/>
      <c r="AA12" s="152"/>
      <c r="AB12" s="152"/>
      <c r="AC12" s="152"/>
      <c r="AD12" s="152"/>
      <c r="AE12" s="151" t="s">
        <v>143</v>
      </c>
      <c r="AF12" s="152"/>
      <c r="AG12" s="152" t="s">
        <v>152</v>
      </c>
      <c r="AH12" s="152"/>
      <c r="AI12" s="152"/>
      <c r="AJ12" s="152"/>
      <c r="AK12" s="45"/>
      <c r="AL12" s="134"/>
      <c r="AM12" s="74"/>
    </row>
    <row r="13" spans="1:43" ht="204.75" x14ac:dyDescent="0.25">
      <c r="A13" s="338"/>
      <c r="B13" s="33" t="s">
        <v>153</v>
      </c>
      <c r="C13" s="142" t="s">
        <v>154</v>
      </c>
      <c r="D13" s="143" t="s">
        <v>155</v>
      </c>
      <c r="E13" s="143" t="s">
        <v>156</v>
      </c>
      <c r="F13" s="143" t="s">
        <v>157</v>
      </c>
      <c r="G13" s="143" t="s">
        <v>158</v>
      </c>
      <c r="H13" s="143" t="s">
        <v>159</v>
      </c>
      <c r="I13" s="145">
        <v>1500000</v>
      </c>
      <c r="J13" s="143" t="s">
        <v>160</v>
      </c>
      <c r="K13" s="143" t="s">
        <v>161</v>
      </c>
      <c r="L13" s="143" t="s">
        <v>137</v>
      </c>
      <c r="M13" s="143" t="s">
        <v>162</v>
      </c>
      <c r="N13" s="45"/>
      <c r="O13" s="147"/>
      <c r="P13" s="147" t="s">
        <v>139</v>
      </c>
      <c r="Q13" s="147"/>
      <c r="R13" s="147"/>
      <c r="S13" s="147"/>
      <c r="T13" s="147" t="s">
        <v>116</v>
      </c>
      <c r="U13" s="152" t="s">
        <v>163</v>
      </c>
      <c r="V13" s="152"/>
      <c r="W13" s="152" t="s">
        <v>164</v>
      </c>
      <c r="X13" s="152"/>
      <c r="Y13" s="152"/>
      <c r="Z13" s="152"/>
      <c r="AA13" s="152"/>
      <c r="AB13" s="152"/>
      <c r="AC13" s="152"/>
      <c r="AD13" s="152"/>
      <c r="AE13" s="152"/>
      <c r="AF13" s="152"/>
      <c r="AG13" s="152"/>
      <c r="AH13" s="152"/>
      <c r="AI13" s="152"/>
      <c r="AJ13" s="152"/>
      <c r="AK13" s="45"/>
      <c r="AL13" s="134"/>
      <c r="AM13" s="74"/>
    </row>
    <row r="14" spans="1:43" ht="47.25" x14ac:dyDescent="0.25">
      <c r="A14" s="338"/>
      <c r="B14" s="33" t="s">
        <v>165</v>
      </c>
      <c r="C14" s="142" t="s">
        <v>166</v>
      </c>
      <c r="D14" s="143" t="s">
        <v>167</v>
      </c>
      <c r="E14" s="143" t="s">
        <v>168</v>
      </c>
      <c r="F14" s="143" t="s">
        <v>157</v>
      </c>
      <c r="G14" s="144">
        <v>45444</v>
      </c>
      <c r="H14" s="143" t="s">
        <v>169</v>
      </c>
      <c r="I14" s="145">
        <v>40000</v>
      </c>
      <c r="J14" s="143" t="s">
        <v>170</v>
      </c>
      <c r="K14" s="143" t="s">
        <v>171</v>
      </c>
      <c r="L14" s="143" t="s">
        <v>137</v>
      </c>
      <c r="M14" s="143" t="s">
        <v>172</v>
      </c>
      <c r="N14" s="45"/>
      <c r="O14" s="147"/>
      <c r="P14" s="147" t="s">
        <v>139</v>
      </c>
      <c r="Q14" s="147"/>
      <c r="R14" s="147"/>
      <c r="S14" s="147"/>
      <c r="T14" s="147"/>
      <c r="U14" s="153" t="s">
        <v>173</v>
      </c>
      <c r="V14" s="152"/>
      <c r="W14" s="152" t="s">
        <v>174</v>
      </c>
      <c r="X14" s="152" t="s">
        <v>175</v>
      </c>
      <c r="Y14" s="152"/>
      <c r="Z14" s="152"/>
      <c r="AA14" s="152"/>
      <c r="AB14" s="152"/>
      <c r="AC14" s="152"/>
      <c r="AD14" s="154">
        <v>45992</v>
      </c>
      <c r="AE14" s="152"/>
      <c r="AF14" s="152"/>
      <c r="AG14" s="152"/>
      <c r="AH14" s="152"/>
      <c r="AI14" s="152"/>
      <c r="AJ14" s="152"/>
      <c r="AK14" s="45"/>
      <c r="AL14" s="134"/>
      <c r="AM14" s="74"/>
    </row>
    <row r="15" spans="1:43" ht="283.5" x14ac:dyDescent="0.25">
      <c r="A15" s="338"/>
      <c r="B15" s="33" t="s">
        <v>176</v>
      </c>
      <c r="C15" s="142" t="s">
        <v>177</v>
      </c>
      <c r="D15" s="146" t="s">
        <v>178</v>
      </c>
      <c r="E15" s="143"/>
      <c r="F15" s="144">
        <v>44743</v>
      </c>
      <c r="G15" s="144">
        <v>46539</v>
      </c>
      <c r="H15" s="143" t="s">
        <v>179</v>
      </c>
      <c r="I15" s="145">
        <v>50000</v>
      </c>
      <c r="J15" s="143" t="s">
        <v>180</v>
      </c>
      <c r="K15" s="143" t="s">
        <v>181</v>
      </c>
      <c r="L15" s="143" t="s">
        <v>182</v>
      </c>
      <c r="M15" s="143" t="s">
        <v>183</v>
      </c>
      <c r="N15" s="45"/>
      <c r="O15" s="147"/>
      <c r="P15" s="147"/>
      <c r="Q15" s="147"/>
      <c r="R15" s="147" t="s">
        <v>139</v>
      </c>
      <c r="S15" s="147"/>
      <c r="T15" s="147"/>
      <c r="U15" s="155" t="s">
        <v>184</v>
      </c>
      <c r="V15" s="138" t="s">
        <v>185</v>
      </c>
      <c r="W15" s="138"/>
      <c r="X15" s="138" t="s">
        <v>186</v>
      </c>
      <c r="Y15" s="152"/>
      <c r="Z15" s="152"/>
      <c r="AA15" s="152"/>
      <c r="AB15" s="152"/>
      <c r="AC15" s="152"/>
      <c r="AD15" s="152"/>
      <c r="AE15" s="152"/>
      <c r="AF15" s="152"/>
      <c r="AG15" s="152" t="s">
        <v>187</v>
      </c>
      <c r="AH15" s="152"/>
      <c r="AI15" s="152"/>
      <c r="AJ15" s="152"/>
      <c r="AK15" s="45"/>
      <c r="AL15" s="134"/>
      <c r="AM15" s="74"/>
    </row>
    <row r="16" spans="1:43" ht="189" x14ac:dyDescent="0.25">
      <c r="A16" s="338"/>
      <c r="B16" s="33" t="s">
        <v>188</v>
      </c>
      <c r="C16" s="142" t="s">
        <v>189</v>
      </c>
      <c r="D16" s="143" t="s">
        <v>190</v>
      </c>
      <c r="E16" s="143" t="s">
        <v>191</v>
      </c>
      <c r="F16" s="144">
        <v>46388</v>
      </c>
      <c r="G16" s="144">
        <v>46539</v>
      </c>
      <c r="H16" s="143" t="s">
        <v>134</v>
      </c>
      <c r="I16" s="145">
        <v>10000</v>
      </c>
      <c r="J16" s="143" t="s">
        <v>192</v>
      </c>
      <c r="K16" s="143" t="s">
        <v>137</v>
      </c>
      <c r="L16" s="143" t="s">
        <v>137</v>
      </c>
      <c r="M16" s="143" t="s">
        <v>193</v>
      </c>
      <c r="N16" s="45"/>
      <c r="O16" s="147" t="s">
        <v>139</v>
      </c>
      <c r="P16" s="147"/>
      <c r="Q16" s="147"/>
      <c r="R16" s="147"/>
      <c r="S16" s="147"/>
      <c r="T16" s="147"/>
      <c r="U16" s="152"/>
      <c r="V16" s="152"/>
      <c r="W16" s="152"/>
      <c r="X16" s="152"/>
      <c r="Y16" s="152"/>
      <c r="Z16" s="152"/>
      <c r="AA16" s="152"/>
      <c r="AB16" s="152"/>
      <c r="AC16" s="152"/>
      <c r="AD16" s="152"/>
      <c r="AE16" s="152" t="s">
        <v>194</v>
      </c>
      <c r="AF16" s="152"/>
      <c r="AG16" s="152" t="s">
        <v>195</v>
      </c>
      <c r="AH16" s="152"/>
      <c r="AI16" s="152"/>
      <c r="AJ16" s="152"/>
      <c r="AK16" s="45"/>
      <c r="AL16" s="134"/>
      <c r="AM16" s="74"/>
    </row>
    <row r="17" spans="1:39" ht="78.75" x14ac:dyDescent="0.25">
      <c r="A17" s="337" t="s">
        <v>196</v>
      </c>
      <c r="B17" s="33" t="s">
        <v>197</v>
      </c>
      <c r="C17" s="155" t="s">
        <v>198</v>
      </c>
      <c r="D17" s="139" t="s">
        <v>199</v>
      </c>
      <c r="E17" s="139" t="s">
        <v>200</v>
      </c>
      <c r="F17" s="226">
        <v>44743</v>
      </c>
      <c r="G17" s="138" t="s">
        <v>201</v>
      </c>
      <c r="H17" s="139" t="s">
        <v>202</v>
      </c>
      <c r="I17" s="141">
        <v>5000</v>
      </c>
      <c r="J17" s="139" t="s">
        <v>203</v>
      </c>
      <c r="K17" s="139" t="s">
        <v>137</v>
      </c>
      <c r="L17" s="139" t="s">
        <v>137</v>
      </c>
      <c r="M17" s="139" t="s">
        <v>204</v>
      </c>
      <c r="N17" s="45"/>
      <c r="O17" s="147"/>
      <c r="P17" s="147"/>
      <c r="Q17" s="147"/>
      <c r="R17" s="147" t="s">
        <v>139</v>
      </c>
      <c r="S17" s="147"/>
      <c r="T17" s="147"/>
      <c r="U17" s="152" t="s">
        <v>205</v>
      </c>
      <c r="V17" s="152" t="s">
        <v>206</v>
      </c>
      <c r="W17" s="43"/>
      <c r="X17" s="152" t="s">
        <v>202</v>
      </c>
      <c r="Y17" s="152" t="s">
        <v>207</v>
      </c>
      <c r="Z17" s="152"/>
      <c r="AA17" s="152"/>
      <c r="AB17" s="152"/>
      <c r="AC17" s="152"/>
      <c r="AD17" s="154">
        <v>45839</v>
      </c>
      <c r="AE17" s="152"/>
      <c r="AF17" s="152"/>
      <c r="AG17" s="152" t="s">
        <v>208</v>
      </c>
      <c r="AH17" s="152"/>
      <c r="AI17" s="152"/>
      <c r="AJ17" s="152"/>
      <c r="AK17" s="45"/>
      <c r="AL17" s="134"/>
      <c r="AM17" s="74"/>
    </row>
    <row r="18" spans="1:39" ht="110.25" x14ac:dyDescent="0.25">
      <c r="A18" s="338"/>
      <c r="B18" s="33" t="s">
        <v>209</v>
      </c>
      <c r="C18" s="142" t="s">
        <v>210</v>
      </c>
      <c r="D18" s="143" t="s">
        <v>211</v>
      </c>
      <c r="E18" s="143" t="s">
        <v>212</v>
      </c>
      <c r="F18" s="140">
        <v>45108</v>
      </c>
      <c r="G18" s="144">
        <v>45809</v>
      </c>
      <c r="H18" s="143" t="s">
        <v>202</v>
      </c>
      <c r="I18" s="145">
        <v>70000</v>
      </c>
      <c r="J18" s="143" t="s">
        <v>213</v>
      </c>
      <c r="K18" s="143" t="s">
        <v>214</v>
      </c>
      <c r="L18" s="143" t="s">
        <v>137</v>
      </c>
      <c r="M18" s="143" t="s">
        <v>215</v>
      </c>
      <c r="N18" s="45"/>
      <c r="O18" s="147"/>
      <c r="P18" s="147" t="s">
        <v>139</v>
      </c>
      <c r="Q18" s="147"/>
      <c r="R18" s="147"/>
      <c r="S18" s="147"/>
      <c r="T18" s="147"/>
      <c r="U18" s="152" t="s">
        <v>216</v>
      </c>
      <c r="V18" s="152"/>
      <c r="W18" s="152" t="s">
        <v>217</v>
      </c>
      <c r="X18" s="152" t="s">
        <v>202</v>
      </c>
      <c r="Y18" s="152"/>
      <c r="Z18" s="152"/>
      <c r="AA18" s="152"/>
      <c r="AB18" s="152"/>
      <c r="AC18" s="154">
        <v>45839</v>
      </c>
      <c r="AD18" s="154">
        <v>46539</v>
      </c>
      <c r="AE18" s="152"/>
      <c r="AF18" s="152"/>
      <c r="AG18" s="152"/>
      <c r="AH18" s="152" t="s">
        <v>218</v>
      </c>
      <c r="AI18" s="152"/>
      <c r="AJ18" s="152"/>
      <c r="AK18" s="45"/>
      <c r="AL18" s="134"/>
      <c r="AM18" s="74"/>
    </row>
    <row r="19" spans="1:39" ht="236.25" x14ac:dyDescent="0.25">
      <c r="A19" s="338"/>
      <c r="B19" s="33" t="s">
        <v>219</v>
      </c>
      <c r="C19" s="142" t="s">
        <v>220</v>
      </c>
      <c r="D19" s="143" t="s">
        <v>221</v>
      </c>
      <c r="E19" s="143" t="s">
        <v>222</v>
      </c>
      <c r="F19" s="143" t="s">
        <v>223</v>
      </c>
      <c r="G19" s="143" t="s">
        <v>224</v>
      </c>
      <c r="H19" s="143" t="s">
        <v>225</v>
      </c>
      <c r="I19" s="145">
        <v>60000</v>
      </c>
      <c r="J19" s="143" t="s">
        <v>226</v>
      </c>
      <c r="K19" s="143" t="s">
        <v>227</v>
      </c>
      <c r="L19" s="143" t="s">
        <v>227</v>
      </c>
      <c r="M19" s="143" t="s">
        <v>228</v>
      </c>
      <c r="N19" s="45"/>
      <c r="O19" s="147"/>
      <c r="P19" s="147"/>
      <c r="Q19" s="147"/>
      <c r="R19" s="147" t="s">
        <v>139</v>
      </c>
      <c r="S19" s="147"/>
      <c r="T19" s="147"/>
      <c r="U19" s="142" t="s">
        <v>229</v>
      </c>
      <c r="V19" s="172" t="s">
        <v>230</v>
      </c>
      <c r="W19" s="143"/>
      <c r="X19" s="143" t="s">
        <v>231</v>
      </c>
      <c r="Y19" s="148" t="s">
        <v>232</v>
      </c>
      <c r="Z19" s="148"/>
      <c r="AA19" s="148"/>
      <c r="AB19" s="148"/>
      <c r="AC19" s="148"/>
      <c r="AD19" s="148"/>
      <c r="AE19" s="148" t="s">
        <v>233</v>
      </c>
      <c r="AF19" s="148"/>
      <c r="AG19" s="148" t="s">
        <v>234</v>
      </c>
      <c r="AH19" s="148"/>
      <c r="AI19" s="148"/>
      <c r="AJ19" s="148"/>
      <c r="AK19" s="45"/>
      <c r="AL19" s="134"/>
      <c r="AM19" s="74"/>
    </row>
    <row r="20" spans="1:39" ht="78.75" x14ac:dyDescent="0.25">
      <c r="A20" s="338"/>
      <c r="B20" s="33" t="s">
        <v>235</v>
      </c>
      <c r="C20" s="142" t="s">
        <v>236</v>
      </c>
      <c r="D20" s="143" t="s">
        <v>237</v>
      </c>
      <c r="E20" s="143" t="s">
        <v>238</v>
      </c>
      <c r="F20" s="143" t="s">
        <v>157</v>
      </c>
      <c r="G20" s="144">
        <v>46539</v>
      </c>
      <c r="H20" s="143" t="s">
        <v>239</v>
      </c>
      <c r="I20" s="145">
        <v>20000</v>
      </c>
      <c r="J20" s="143" t="s">
        <v>240</v>
      </c>
      <c r="K20" s="143" t="s">
        <v>241</v>
      </c>
      <c r="L20" s="143" t="s">
        <v>227</v>
      </c>
      <c r="M20" s="143" t="s">
        <v>242</v>
      </c>
      <c r="N20" s="45"/>
      <c r="O20" s="147"/>
      <c r="P20" s="147"/>
      <c r="Q20" s="147"/>
      <c r="R20" s="147" t="s">
        <v>139</v>
      </c>
      <c r="S20" s="147"/>
      <c r="T20" s="147"/>
      <c r="U20" s="142" t="s">
        <v>243</v>
      </c>
      <c r="V20" s="148" t="s">
        <v>244</v>
      </c>
      <c r="W20" s="148"/>
      <c r="X20" s="148" t="s">
        <v>245</v>
      </c>
      <c r="Y20" s="148" t="s">
        <v>246</v>
      </c>
      <c r="Z20" s="148"/>
      <c r="AA20" s="148"/>
      <c r="AB20" s="148"/>
      <c r="AC20" s="148"/>
      <c r="AD20" s="148"/>
      <c r="AE20" s="148" t="s">
        <v>247</v>
      </c>
      <c r="AF20" s="148"/>
      <c r="AG20" s="148"/>
      <c r="AH20" s="148"/>
      <c r="AI20" s="148"/>
      <c r="AJ20" s="148" t="s">
        <v>248</v>
      </c>
      <c r="AK20" s="45"/>
      <c r="AL20" s="134"/>
      <c r="AM20" s="74"/>
    </row>
    <row r="21" spans="1:39" ht="94.5" x14ac:dyDescent="0.25">
      <c r="A21" s="338"/>
      <c r="B21" s="33" t="s">
        <v>249</v>
      </c>
      <c r="C21" s="142" t="s">
        <v>250</v>
      </c>
      <c r="D21" s="143" t="s">
        <v>251</v>
      </c>
      <c r="E21" s="143" t="s">
        <v>252</v>
      </c>
      <c r="F21" s="144">
        <v>44743</v>
      </c>
      <c r="G21" s="144">
        <v>46539</v>
      </c>
      <c r="H21" s="143" t="s">
        <v>202</v>
      </c>
      <c r="I21" s="145">
        <v>25000</v>
      </c>
      <c r="J21" s="143" t="s">
        <v>253</v>
      </c>
      <c r="K21" s="143" t="s">
        <v>254</v>
      </c>
      <c r="L21" s="143" t="s">
        <v>255</v>
      </c>
      <c r="M21" s="143" t="s">
        <v>256</v>
      </c>
      <c r="N21" s="45"/>
      <c r="O21" s="147"/>
      <c r="P21" s="147" t="s">
        <v>139</v>
      </c>
      <c r="Q21" s="147"/>
      <c r="R21" s="147"/>
      <c r="S21" s="147"/>
      <c r="T21" s="147"/>
      <c r="U21" s="148" t="s">
        <v>257</v>
      </c>
      <c r="V21" s="148"/>
      <c r="W21" s="148" t="s">
        <v>258</v>
      </c>
      <c r="X21" s="148" t="s">
        <v>202</v>
      </c>
      <c r="Y21" s="148"/>
      <c r="Z21" s="148" t="s">
        <v>259</v>
      </c>
      <c r="AA21" s="148"/>
      <c r="AB21" s="148"/>
      <c r="AC21" s="148"/>
      <c r="AD21" s="148"/>
      <c r="AE21" s="148"/>
      <c r="AF21" s="148"/>
      <c r="AG21" s="148"/>
      <c r="AH21" s="148"/>
      <c r="AI21" s="148"/>
      <c r="AJ21" s="148" t="s">
        <v>260</v>
      </c>
      <c r="AK21" s="45"/>
      <c r="AL21" s="134"/>
      <c r="AM21" s="74"/>
    </row>
    <row r="22" spans="1:39" ht="110.25" x14ac:dyDescent="0.25">
      <c r="A22" s="338"/>
      <c r="B22" s="33" t="s">
        <v>261</v>
      </c>
      <c r="C22" s="142" t="s">
        <v>262</v>
      </c>
      <c r="D22" s="143" t="s">
        <v>263</v>
      </c>
      <c r="E22" s="143" t="s">
        <v>264</v>
      </c>
      <c r="F22" s="144">
        <v>45839</v>
      </c>
      <c r="G22" s="144">
        <v>46539</v>
      </c>
      <c r="H22" s="143" t="s">
        <v>265</v>
      </c>
      <c r="I22" s="225" t="s">
        <v>266</v>
      </c>
      <c r="J22" s="143" t="s">
        <v>267</v>
      </c>
      <c r="K22" s="143" t="s">
        <v>255</v>
      </c>
      <c r="L22" s="143" t="s">
        <v>255</v>
      </c>
      <c r="M22" s="143" t="s">
        <v>268</v>
      </c>
      <c r="N22" s="45"/>
      <c r="O22" s="147"/>
      <c r="P22" s="147"/>
      <c r="Q22" s="147"/>
      <c r="R22" s="147"/>
      <c r="S22" s="147"/>
      <c r="T22" s="147" t="s">
        <v>116</v>
      </c>
      <c r="U22" s="148" t="s">
        <v>163</v>
      </c>
      <c r="V22" s="148"/>
      <c r="W22" s="151" t="s">
        <v>269</v>
      </c>
      <c r="X22" s="148" t="s">
        <v>265</v>
      </c>
      <c r="Y22" s="148"/>
      <c r="Z22" s="148"/>
      <c r="AA22" s="148"/>
      <c r="AB22" s="148"/>
      <c r="AC22" s="148"/>
      <c r="AD22" s="148"/>
      <c r="AE22" s="148"/>
      <c r="AF22" s="148"/>
      <c r="AG22" s="148"/>
      <c r="AH22" s="148"/>
      <c r="AI22" s="148"/>
      <c r="AJ22" s="148"/>
      <c r="AK22" s="45"/>
      <c r="AL22" s="134"/>
      <c r="AM22" s="74"/>
    </row>
    <row r="23" spans="1:39" ht="78.75" x14ac:dyDescent="0.25">
      <c r="A23" s="337" t="s">
        <v>270</v>
      </c>
      <c r="B23" s="33" t="s">
        <v>271</v>
      </c>
      <c r="C23" s="138" t="s">
        <v>272</v>
      </c>
      <c r="D23" s="139" t="s">
        <v>273</v>
      </c>
      <c r="E23" s="139" t="s">
        <v>274</v>
      </c>
      <c r="F23" s="139" t="s">
        <v>157</v>
      </c>
      <c r="G23" s="140">
        <v>46539</v>
      </c>
      <c r="H23" s="139" t="s">
        <v>275</v>
      </c>
      <c r="I23" s="141">
        <v>20000</v>
      </c>
      <c r="J23" s="139" t="s">
        <v>276</v>
      </c>
      <c r="K23" s="139" t="s">
        <v>277</v>
      </c>
      <c r="L23" s="139" t="s">
        <v>227</v>
      </c>
      <c r="M23" s="139" t="s">
        <v>278</v>
      </c>
      <c r="N23" s="45"/>
      <c r="O23" s="147"/>
      <c r="P23" s="147"/>
      <c r="Q23" s="147"/>
      <c r="R23" s="147" t="s">
        <v>139</v>
      </c>
      <c r="S23" s="147"/>
      <c r="T23" s="147"/>
      <c r="U23" s="173" t="s">
        <v>279</v>
      </c>
      <c r="V23" s="152"/>
      <c r="W23" s="152"/>
      <c r="X23" s="152" t="s">
        <v>280</v>
      </c>
      <c r="Y23" s="174"/>
      <c r="Z23" s="152"/>
      <c r="AA23" s="152"/>
      <c r="AB23" s="152"/>
      <c r="AC23" s="152"/>
      <c r="AD23" s="152"/>
      <c r="AE23" s="148" t="s">
        <v>247</v>
      </c>
      <c r="AF23" s="152"/>
      <c r="AG23" s="152"/>
      <c r="AH23" s="152"/>
      <c r="AI23" s="152"/>
      <c r="AJ23" s="152"/>
      <c r="AK23" s="45"/>
      <c r="AL23" s="134"/>
      <c r="AM23" s="74"/>
    </row>
    <row r="24" spans="1:39" ht="283.5" x14ac:dyDescent="0.25">
      <c r="A24" s="338"/>
      <c r="B24" s="33" t="s">
        <v>281</v>
      </c>
      <c r="C24" s="142" t="s">
        <v>282</v>
      </c>
      <c r="D24" s="143" t="s">
        <v>283</v>
      </c>
      <c r="E24" s="143" t="s">
        <v>284</v>
      </c>
      <c r="F24" s="144">
        <v>44743</v>
      </c>
      <c r="G24" s="144">
        <v>46539</v>
      </c>
      <c r="H24" s="146" t="s">
        <v>285</v>
      </c>
      <c r="I24" s="145">
        <v>20000</v>
      </c>
      <c r="J24" s="143" t="s">
        <v>286</v>
      </c>
      <c r="K24" s="143" t="s">
        <v>287</v>
      </c>
      <c r="L24" s="143" t="s">
        <v>287</v>
      </c>
      <c r="M24" s="143" t="s">
        <v>288</v>
      </c>
      <c r="N24" s="45"/>
      <c r="O24" s="147"/>
      <c r="P24" s="147"/>
      <c r="Q24" s="147"/>
      <c r="R24" s="147" t="s">
        <v>289</v>
      </c>
      <c r="S24" s="147"/>
      <c r="T24" s="147"/>
      <c r="U24" s="153" t="s">
        <v>290</v>
      </c>
      <c r="V24" s="153" t="s">
        <v>291</v>
      </c>
      <c r="W24" s="153"/>
      <c r="X24" s="152" t="s">
        <v>292</v>
      </c>
      <c r="Y24" s="152" t="s">
        <v>293</v>
      </c>
      <c r="Z24" s="152"/>
      <c r="AA24" s="152"/>
      <c r="AB24" s="152" t="s">
        <v>294</v>
      </c>
      <c r="AC24" s="152"/>
      <c r="AD24" s="152"/>
      <c r="AE24" s="152"/>
      <c r="AF24" s="152"/>
      <c r="AG24" s="152"/>
      <c r="AH24" s="152"/>
      <c r="AI24" s="152"/>
      <c r="AJ24" s="152"/>
      <c r="AK24" s="45"/>
      <c r="AL24" s="134"/>
      <c r="AM24" s="74"/>
    </row>
    <row r="25" spans="1:39" ht="157.5" x14ac:dyDescent="0.25">
      <c r="A25" s="338"/>
      <c r="B25" s="33" t="s">
        <v>295</v>
      </c>
      <c r="C25" s="142" t="s">
        <v>296</v>
      </c>
      <c r="D25" s="143" t="s">
        <v>297</v>
      </c>
      <c r="E25" s="143" t="s">
        <v>298</v>
      </c>
      <c r="F25" s="144">
        <v>44743</v>
      </c>
      <c r="G25" s="144">
        <v>45809</v>
      </c>
      <c r="H25" s="143" t="s">
        <v>299</v>
      </c>
      <c r="I25" s="143">
        <v>0</v>
      </c>
      <c r="J25" s="143" t="s">
        <v>300</v>
      </c>
      <c r="K25" s="143" t="s">
        <v>227</v>
      </c>
      <c r="L25" s="143" t="s">
        <v>227</v>
      </c>
      <c r="M25" s="143" t="s">
        <v>301</v>
      </c>
      <c r="N25" s="45"/>
      <c r="O25" s="147"/>
      <c r="P25" s="147" t="s">
        <v>139</v>
      </c>
      <c r="Q25" s="147"/>
      <c r="R25" s="147"/>
      <c r="S25" s="147"/>
      <c r="T25" s="147"/>
      <c r="U25" s="153" t="s">
        <v>302</v>
      </c>
      <c r="V25" s="153"/>
      <c r="W25" s="153" t="s">
        <v>303</v>
      </c>
      <c r="X25" s="152" t="s">
        <v>304</v>
      </c>
      <c r="Y25" s="152"/>
      <c r="Z25" s="152"/>
      <c r="AA25" s="152"/>
      <c r="AB25" s="152"/>
      <c r="AC25" s="152"/>
      <c r="AD25" s="152"/>
      <c r="AE25" s="152" t="s">
        <v>305</v>
      </c>
      <c r="AF25" s="152"/>
      <c r="AG25" s="152" t="s">
        <v>306</v>
      </c>
      <c r="AH25" s="152"/>
      <c r="AI25" s="152"/>
      <c r="AJ25" s="152"/>
      <c r="AK25" s="45"/>
      <c r="AL25" s="134"/>
      <c r="AM25" s="74"/>
    </row>
    <row r="26" spans="1:39" ht="173.25" x14ac:dyDescent="0.25">
      <c r="A26" s="338"/>
      <c r="B26" s="33" t="s">
        <v>307</v>
      </c>
      <c r="C26" s="142" t="s">
        <v>308</v>
      </c>
      <c r="D26" s="143" t="s">
        <v>309</v>
      </c>
      <c r="E26" s="143" t="s">
        <v>310</v>
      </c>
      <c r="F26" s="144">
        <v>44743</v>
      </c>
      <c r="G26" s="144">
        <v>46539</v>
      </c>
      <c r="H26" s="143" t="s">
        <v>202</v>
      </c>
      <c r="I26" s="145">
        <v>25000</v>
      </c>
      <c r="J26" s="143" t="s">
        <v>311</v>
      </c>
      <c r="K26" s="143" t="s">
        <v>287</v>
      </c>
      <c r="L26" s="143" t="s">
        <v>287</v>
      </c>
      <c r="M26" s="143" t="s">
        <v>312</v>
      </c>
      <c r="N26" s="45"/>
      <c r="O26" s="147"/>
      <c r="P26" s="147"/>
      <c r="Q26" s="147"/>
      <c r="R26" s="147" t="s">
        <v>289</v>
      </c>
      <c r="S26" s="147"/>
      <c r="T26" s="147"/>
      <c r="U26" s="148" t="s">
        <v>313</v>
      </c>
      <c r="V26" s="148" t="s">
        <v>314</v>
      </c>
      <c r="W26" s="148"/>
      <c r="X26" s="152" t="s">
        <v>315</v>
      </c>
      <c r="Y26" s="148" t="s">
        <v>316</v>
      </c>
      <c r="Z26" s="148"/>
      <c r="AA26" s="148"/>
      <c r="AB26" s="148"/>
      <c r="AC26" s="148"/>
      <c r="AD26" s="148"/>
      <c r="AE26" s="148"/>
      <c r="AF26" s="148"/>
      <c r="AG26" s="148"/>
      <c r="AH26" s="148"/>
      <c r="AI26" s="148"/>
      <c r="AJ26" s="148" t="s">
        <v>317</v>
      </c>
      <c r="AK26" s="45"/>
      <c r="AL26" s="134"/>
      <c r="AM26" s="74"/>
    </row>
    <row r="27" spans="1:39" ht="346.5" x14ac:dyDescent="0.25">
      <c r="A27" s="337" t="s">
        <v>318</v>
      </c>
      <c r="B27" s="33" t="s">
        <v>319</v>
      </c>
      <c r="C27" s="138" t="s">
        <v>320</v>
      </c>
      <c r="D27" s="139" t="s">
        <v>321</v>
      </c>
      <c r="E27" s="139" t="s">
        <v>322</v>
      </c>
      <c r="F27" s="139" t="s">
        <v>323</v>
      </c>
      <c r="G27" s="140">
        <v>45809</v>
      </c>
      <c r="H27" s="139" t="s">
        <v>324</v>
      </c>
      <c r="I27" s="141">
        <v>100000</v>
      </c>
      <c r="J27" s="139" t="s">
        <v>325</v>
      </c>
      <c r="K27" s="139" t="s">
        <v>326</v>
      </c>
      <c r="L27" s="139" t="s">
        <v>327</v>
      </c>
      <c r="M27" s="139" t="s">
        <v>328</v>
      </c>
      <c r="N27" s="45"/>
      <c r="O27" s="147"/>
      <c r="P27" s="147"/>
      <c r="Q27" s="147"/>
      <c r="R27" s="147" t="s">
        <v>139</v>
      </c>
      <c r="S27" s="147"/>
      <c r="T27" s="147"/>
      <c r="U27" s="179" t="s">
        <v>329</v>
      </c>
      <c r="V27" s="153" t="s">
        <v>330</v>
      </c>
      <c r="W27" s="153"/>
      <c r="X27" s="153" t="s">
        <v>331</v>
      </c>
      <c r="Y27" s="152"/>
      <c r="Z27" s="152"/>
      <c r="AA27" s="152"/>
      <c r="AB27" s="152"/>
      <c r="AC27" s="152"/>
      <c r="AD27" s="154">
        <v>46569</v>
      </c>
      <c r="AE27" s="152"/>
      <c r="AF27" s="152"/>
      <c r="AG27" s="152" t="s">
        <v>332</v>
      </c>
      <c r="AH27" s="152"/>
      <c r="AI27" s="152"/>
      <c r="AJ27" s="152" t="s">
        <v>333</v>
      </c>
      <c r="AK27" s="45"/>
      <c r="AL27" s="134"/>
      <c r="AM27" s="74"/>
    </row>
    <row r="28" spans="1:39" ht="409.5" x14ac:dyDescent="0.25">
      <c r="A28" s="338"/>
      <c r="B28" s="33" t="s">
        <v>334</v>
      </c>
      <c r="C28" s="142" t="s">
        <v>335</v>
      </c>
      <c r="D28" s="143" t="s">
        <v>336</v>
      </c>
      <c r="E28" s="143" t="s">
        <v>337</v>
      </c>
      <c r="F28" s="144">
        <v>44743</v>
      </c>
      <c r="G28" s="144">
        <v>46539</v>
      </c>
      <c r="H28" s="143" t="s">
        <v>338</v>
      </c>
      <c r="I28" s="145">
        <v>200000</v>
      </c>
      <c r="J28" s="143" t="s">
        <v>339</v>
      </c>
      <c r="K28" s="143" t="s">
        <v>340</v>
      </c>
      <c r="L28" s="143" t="s">
        <v>340</v>
      </c>
      <c r="M28" s="143" t="s">
        <v>341</v>
      </c>
      <c r="N28" s="45"/>
      <c r="O28" s="147"/>
      <c r="P28" s="147"/>
      <c r="Q28" s="147"/>
      <c r="R28" s="147" t="s">
        <v>139</v>
      </c>
      <c r="S28" s="147"/>
      <c r="T28" s="147"/>
      <c r="U28" s="178" t="s">
        <v>342</v>
      </c>
      <c r="V28" s="153" t="s">
        <v>343</v>
      </c>
      <c r="W28" s="153"/>
      <c r="X28" s="153" t="s">
        <v>344</v>
      </c>
      <c r="Y28" s="152"/>
      <c r="Z28" s="152"/>
      <c r="AA28" s="152"/>
      <c r="AB28" s="152"/>
      <c r="AC28" s="152"/>
      <c r="AD28" s="152"/>
      <c r="AE28" s="152"/>
      <c r="AF28" s="152"/>
      <c r="AG28" s="152" t="s">
        <v>345</v>
      </c>
      <c r="AH28" s="152"/>
      <c r="AI28" s="152"/>
      <c r="AJ28" s="152"/>
      <c r="AK28" s="45"/>
      <c r="AL28" s="134"/>
      <c r="AM28" s="74"/>
    </row>
    <row r="29" spans="1:39" ht="236.25" x14ac:dyDescent="0.25">
      <c r="A29" s="338"/>
      <c r="B29" s="33" t="s">
        <v>346</v>
      </c>
      <c r="C29" s="142" t="s">
        <v>347</v>
      </c>
      <c r="D29" s="143" t="s">
        <v>348</v>
      </c>
      <c r="E29" s="143" t="s">
        <v>349</v>
      </c>
      <c r="F29" s="144">
        <v>45839</v>
      </c>
      <c r="G29" s="143" t="s">
        <v>224</v>
      </c>
      <c r="H29" s="143" t="s">
        <v>233</v>
      </c>
      <c r="I29" s="145">
        <v>5000</v>
      </c>
      <c r="J29" s="143" t="s">
        <v>350</v>
      </c>
      <c r="K29" s="143" t="s">
        <v>351</v>
      </c>
      <c r="L29" s="143" t="s">
        <v>137</v>
      </c>
      <c r="M29" s="143" t="s">
        <v>352</v>
      </c>
      <c r="N29" s="45"/>
      <c r="O29" s="147" t="s">
        <v>139</v>
      </c>
      <c r="P29" s="147"/>
      <c r="Q29" s="147"/>
      <c r="R29" s="147"/>
      <c r="S29" s="147"/>
      <c r="T29" s="147"/>
      <c r="U29" s="175" t="s">
        <v>353</v>
      </c>
      <c r="V29" s="153"/>
      <c r="W29" s="153"/>
      <c r="X29" s="153" t="s">
        <v>354</v>
      </c>
      <c r="Y29" s="152"/>
      <c r="Z29" s="152"/>
      <c r="AA29" s="152"/>
      <c r="AB29" s="152"/>
      <c r="AC29" s="176">
        <v>45292</v>
      </c>
      <c r="AD29" s="152"/>
      <c r="AE29" s="152"/>
      <c r="AF29" s="152"/>
      <c r="AG29" s="138" t="s">
        <v>355</v>
      </c>
      <c r="AH29" s="152"/>
      <c r="AI29" s="152"/>
      <c r="AJ29" s="152"/>
      <c r="AK29" s="45"/>
      <c r="AL29" s="134"/>
      <c r="AM29" s="74"/>
    </row>
    <row r="30" spans="1:39" ht="63" x14ac:dyDescent="0.25">
      <c r="A30" s="338"/>
      <c r="B30" s="33" t="s">
        <v>356</v>
      </c>
      <c r="C30" s="142" t="s">
        <v>357</v>
      </c>
      <c r="D30" s="143" t="s">
        <v>358</v>
      </c>
      <c r="E30" s="143" t="s">
        <v>349</v>
      </c>
      <c r="F30" s="143" t="s">
        <v>224</v>
      </c>
      <c r="G30" s="144">
        <v>46539</v>
      </c>
      <c r="H30" s="143" t="s">
        <v>305</v>
      </c>
      <c r="I30" s="145">
        <v>10000</v>
      </c>
      <c r="J30" s="143" t="s">
        <v>359</v>
      </c>
      <c r="K30" s="143" t="s">
        <v>360</v>
      </c>
      <c r="L30" s="143" t="s">
        <v>137</v>
      </c>
      <c r="M30" s="143" t="s">
        <v>361</v>
      </c>
      <c r="N30" s="45"/>
      <c r="O30" s="147" t="s">
        <v>139</v>
      </c>
      <c r="P30" s="147"/>
      <c r="Q30" s="147"/>
      <c r="R30" s="147"/>
      <c r="S30" s="147"/>
      <c r="T30" s="147"/>
      <c r="U30" s="152"/>
      <c r="V30" s="152"/>
      <c r="W30" s="152"/>
      <c r="X30" s="152"/>
      <c r="Y30" s="152"/>
      <c r="Z30" s="152"/>
      <c r="AA30" s="152"/>
      <c r="AB30" s="152"/>
      <c r="AC30" s="152"/>
      <c r="AD30" s="152"/>
      <c r="AE30" s="152"/>
      <c r="AF30" s="152"/>
      <c r="AG30" s="152"/>
      <c r="AH30" s="152"/>
      <c r="AI30" s="152"/>
      <c r="AJ30" s="152"/>
      <c r="AK30" s="45"/>
      <c r="AL30" s="134"/>
      <c r="AM30" s="74"/>
    </row>
    <row r="31" spans="1:39" ht="409.5" x14ac:dyDescent="0.25">
      <c r="A31" s="338"/>
      <c r="B31" s="33" t="s">
        <v>362</v>
      </c>
      <c r="C31" s="142" t="s">
        <v>363</v>
      </c>
      <c r="D31" s="143" t="s">
        <v>336</v>
      </c>
      <c r="E31" s="143" t="s">
        <v>364</v>
      </c>
      <c r="F31" s="144">
        <v>44743</v>
      </c>
      <c r="G31" s="144">
        <v>46539</v>
      </c>
      <c r="H31" s="143" t="s">
        <v>175</v>
      </c>
      <c r="I31" s="145">
        <v>200000</v>
      </c>
      <c r="J31" s="143" t="s">
        <v>365</v>
      </c>
      <c r="K31" s="143" t="s">
        <v>366</v>
      </c>
      <c r="L31" s="143" t="s">
        <v>137</v>
      </c>
      <c r="M31" s="146" t="s">
        <v>367</v>
      </c>
      <c r="N31" s="45"/>
      <c r="O31" s="147"/>
      <c r="P31" s="147"/>
      <c r="Q31" s="147"/>
      <c r="R31" s="147" t="s">
        <v>139</v>
      </c>
      <c r="S31" s="147"/>
      <c r="T31" s="147"/>
      <c r="U31" s="138" t="s">
        <v>368</v>
      </c>
      <c r="V31" s="177" t="s">
        <v>369</v>
      </c>
      <c r="W31" s="153"/>
      <c r="X31" s="153" t="s">
        <v>370</v>
      </c>
      <c r="Y31" s="152"/>
      <c r="Z31" s="152"/>
      <c r="AA31" s="152"/>
      <c r="AB31" s="152"/>
      <c r="AC31" s="152"/>
      <c r="AD31" s="152"/>
      <c r="AE31" s="152"/>
      <c r="AF31" s="152"/>
      <c r="AG31" s="152" t="s">
        <v>371</v>
      </c>
      <c r="AH31" s="152"/>
      <c r="AI31" s="152"/>
      <c r="AJ31" s="152"/>
      <c r="AK31" s="45"/>
      <c r="AL31" s="134"/>
      <c r="AM31" s="74"/>
    </row>
    <row r="32" spans="1:39" ht="141.75" x14ac:dyDescent="0.25">
      <c r="A32" s="338"/>
      <c r="B32" s="33" t="s">
        <v>372</v>
      </c>
      <c r="C32" s="151" t="s">
        <v>373</v>
      </c>
      <c r="D32" s="143" t="s">
        <v>374</v>
      </c>
      <c r="E32" s="143" t="s">
        <v>375</v>
      </c>
      <c r="F32" s="144">
        <v>44743</v>
      </c>
      <c r="G32" s="144">
        <v>45444</v>
      </c>
      <c r="H32" s="143" t="s">
        <v>376</v>
      </c>
      <c r="I32" s="145">
        <v>10000</v>
      </c>
      <c r="J32" s="143" t="s">
        <v>377</v>
      </c>
      <c r="K32" s="143" t="s">
        <v>378</v>
      </c>
      <c r="L32" s="143" t="s">
        <v>137</v>
      </c>
      <c r="M32" s="143" t="s">
        <v>379</v>
      </c>
      <c r="N32" s="45"/>
      <c r="O32" s="147"/>
      <c r="P32" s="147"/>
      <c r="Q32" s="147"/>
      <c r="R32" s="147" t="s">
        <v>139</v>
      </c>
      <c r="S32" s="147"/>
      <c r="T32" s="147"/>
      <c r="U32" s="174" t="s">
        <v>380</v>
      </c>
      <c r="V32" s="152"/>
      <c r="W32" s="152"/>
      <c r="X32" s="138" t="s">
        <v>381</v>
      </c>
      <c r="Y32" s="152" t="s">
        <v>382</v>
      </c>
      <c r="Z32" s="152"/>
      <c r="AA32" s="152"/>
      <c r="AB32" s="152"/>
      <c r="AC32" s="152"/>
      <c r="AD32" s="154">
        <v>46539</v>
      </c>
      <c r="AE32" s="152" t="s">
        <v>175</v>
      </c>
      <c r="AF32" s="152"/>
      <c r="AG32" s="152" t="s">
        <v>383</v>
      </c>
      <c r="AH32" s="152"/>
      <c r="AI32" s="152"/>
      <c r="AJ32" s="152"/>
      <c r="AK32" s="45"/>
      <c r="AL32" s="134"/>
      <c r="AM32" s="74"/>
    </row>
    <row r="33" spans="1:39" ht="110.25" x14ac:dyDescent="0.25">
      <c r="A33" s="338"/>
      <c r="B33" s="33" t="s">
        <v>384</v>
      </c>
      <c r="C33" s="142" t="s">
        <v>385</v>
      </c>
      <c r="D33" s="143" t="s">
        <v>386</v>
      </c>
      <c r="E33" s="143" t="s">
        <v>387</v>
      </c>
      <c r="F33" s="144">
        <v>44743</v>
      </c>
      <c r="G33" s="144">
        <v>46539</v>
      </c>
      <c r="H33" s="143" t="s">
        <v>388</v>
      </c>
      <c r="I33" s="145">
        <v>10000</v>
      </c>
      <c r="J33" s="143" t="s">
        <v>389</v>
      </c>
      <c r="K33" s="143" t="s">
        <v>360</v>
      </c>
      <c r="L33" s="143" t="s">
        <v>137</v>
      </c>
      <c r="M33" s="143" t="s">
        <v>390</v>
      </c>
      <c r="N33" s="45"/>
      <c r="O33" s="147"/>
      <c r="P33" s="147" t="s">
        <v>139</v>
      </c>
      <c r="Q33" s="147"/>
      <c r="R33" s="147"/>
      <c r="S33" s="147"/>
      <c r="T33" s="147"/>
      <c r="U33" s="153" t="s">
        <v>173</v>
      </c>
      <c r="V33" s="152"/>
      <c r="W33" s="152" t="s">
        <v>391</v>
      </c>
      <c r="X33" s="152" t="s">
        <v>175</v>
      </c>
      <c r="Y33" s="152"/>
      <c r="Z33" s="152" t="s">
        <v>392</v>
      </c>
      <c r="AA33" s="152"/>
      <c r="AB33" s="152"/>
      <c r="AC33" s="154">
        <v>45292</v>
      </c>
      <c r="AD33" s="154">
        <v>45627</v>
      </c>
      <c r="AE33" s="152"/>
      <c r="AF33" s="152"/>
      <c r="AG33" s="152" t="s">
        <v>393</v>
      </c>
      <c r="AH33" s="152"/>
      <c r="AI33" s="152"/>
      <c r="AJ33" s="152"/>
      <c r="AK33" s="45"/>
      <c r="AL33" s="134"/>
      <c r="AM33" s="74"/>
    </row>
    <row r="34" spans="1:39" ht="409.5" x14ac:dyDescent="0.25">
      <c r="A34" s="337" t="s">
        <v>394</v>
      </c>
      <c r="B34" s="33" t="s">
        <v>395</v>
      </c>
      <c r="C34" s="138" t="s">
        <v>396</v>
      </c>
      <c r="D34" s="139" t="s">
        <v>397</v>
      </c>
      <c r="E34" s="139" t="s">
        <v>398</v>
      </c>
      <c r="F34" s="139" t="s">
        <v>157</v>
      </c>
      <c r="G34" s="140">
        <v>46539</v>
      </c>
      <c r="H34" s="139" t="s">
        <v>399</v>
      </c>
      <c r="I34" s="141">
        <v>100000</v>
      </c>
      <c r="J34" s="139" t="s">
        <v>400</v>
      </c>
      <c r="K34" s="139" t="s">
        <v>401</v>
      </c>
      <c r="L34" s="139" t="s">
        <v>402</v>
      </c>
      <c r="M34" s="139" t="s">
        <v>403</v>
      </c>
      <c r="N34" s="45"/>
      <c r="O34" s="147"/>
      <c r="P34" s="147"/>
      <c r="Q34" s="147"/>
      <c r="R34" s="147" t="s">
        <v>139</v>
      </c>
      <c r="S34" s="147"/>
      <c r="T34" s="147"/>
      <c r="U34" s="152" t="s">
        <v>404</v>
      </c>
      <c r="V34" s="152" t="s">
        <v>405</v>
      </c>
      <c r="W34" s="152"/>
      <c r="X34" s="152" t="s">
        <v>399</v>
      </c>
      <c r="Y34" s="152" t="s">
        <v>406</v>
      </c>
      <c r="Z34" s="152"/>
      <c r="AA34" s="152"/>
      <c r="AB34" s="152"/>
      <c r="AC34" s="152"/>
      <c r="AD34" s="152"/>
      <c r="AE34" s="152"/>
      <c r="AF34" s="152"/>
      <c r="AG34" s="152"/>
      <c r="AH34" s="152"/>
      <c r="AI34" s="152"/>
      <c r="AJ34" s="152"/>
      <c r="AK34" s="45"/>
      <c r="AL34" s="134"/>
      <c r="AM34" s="74"/>
    </row>
    <row r="35" spans="1:39" ht="204.75" x14ac:dyDescent="0.25">
      <c r="A35" s="338"/>
      <c r="B35" s="33" t="s">
        <v>407</v>
      </c>
      <c r="C35" s="142" t="s">
        <v>408</v>
      </c>
      <c r="D35" s="143" t="s">
        <v>409</v>
      </c>
      <c r="E35" s="143" t="s">
        <v>410</v>
      </c>
      <c r="F35" s="144">
        <v>44743</v>
      </c>
      <c r="G35" s="143" t="s">
        <v>133</v>
      </c>
      <c r="H35" s="143" t="s">
        <v>411</v>
      </c>
      <c r="I35" s="145">
        <v>100000</v>
      </c>
      <c r="J35" s="143" t="s">
        <v>412</v>
      </c>
      <c r="K35" s="143" t="s">
        <v>413</v>
      </c>
      <c r="L35" s="143" t="s">
        <v>137</v>
      </c>
      <c r="M35" s="143" t="s">
        <v>414</v>
      </c>
      <c r="N35" s="45"/>
      <c r="O35" s="147"/>
      <c r="P35" s="147"/>
      <c r="Q35" s="147"/>
      <c r="R35" s="147" t="s">
        <v>139</v>
      </c>
      <c r="S35" s="147"/>
      <c r="T35" s="147"/>
      <c r="U35" s="180" t="s">
        <v>415</v>
      </c>
      <c r="V35" s="153"/>
      <c r="W35" s="153"/>
      <c r="X35" s="153" t="s">
        <v>175</v>
      </c>
      <c r="Y35" s="152" t="s">
        <v>416</v>
      </c>
      <c r="Z35" s="152"/>
      <c r="AA35" s="152"/>
      <c r="AB35" s="152"/>
      <c r="AC35" s="152"/>
      <c r="AD35" s="154">
        <v>46539</v>
      </c>
      <c r="AE35" s="152" t="s">
        <v>388</v>
      </c>
      <c r="AF35" s="152"/>
      <c r="AG35" s="152" t="s">
        <v>417</v>
      </c>
      <c r="AH35" s="152" t="s">
        <v>418</v>
      </c>
      <c r="AI35" s="152"/>
      <c r="AJ35" s="152"/>
      <c r="AK35" s="45"/>
      <c r="AL35" s="134"/>
      <c r="AM35" s="74"/>
    </row>
    <row r="36" spans="1:39" ht="362.25" x14ac:dyDescent="0.25">
      <c r="A36" s="338"/>
      <c r="B36" s="33" t="s">
        <v>419</v>
      </c>
      <c r="C36" s="142" t="s">
        <v>420</v>
      </c>
      <c r="D36" s="143" t="s">
        <v>421</v>
      </c>
      <c r="E36" s="143" t="s">
        <v>422</v>
      </c>
      <c r="F36" s="144">
        <v>45108</v>
      </c>
      <c r="G36" s="144">
        <v>46174</v>
      </c>
      <c r="H36" s="143" t="s">
        <v>233</v>
      </c>
      <c r="I36" s="145">
        <v>105600</v>
      </c>
      <c r="J36" s="173" t="s">
        <v>423</v>
      </c>
      <c r="K36" s="142" t="s">
        <v>287</v>
      </c>
      <c r="L36" s="143" t="s">
        <v>137</v>
      </c>
      <c r="M36" s="143" t="s">
        <v>424</v>
      </c>
      <c r="N36" s="45"/>
      <c r="O36" s="147"/>
      <c r="P36" s="147"/>
      <c r="Q36" s="147"/>
      <c r="R36" s="147" t="s">
        <v>139</v>
      </c>
      <c r="S36" s="147"/>
      <c r="T36" s="147"/>
      <c r="U36" s="152" t="s">
        <v>425</v>
      </c>
      <c r="V36" s="152" t="s">
        <v>426</v>
      </c>
      <c r="W36" s="152"/>
      <c r="X36" s="143" t="s">
        <v>233</v>
      </c>
      <c r="Y36" s="152"/>
      <c r="Z36" s="152"/>
      <c r="AA36" s="152"/>
      <c r="AB36" s="152"/>
      <c r="AC36" s="152"/>
      <c r="AD36" s="152"/>
      <c r="AE36" s="152"/>
      <c r="AF36" s="152"/>
      <c r="AG36" s="152"/>
      <c r="AH36" s="152"/>
      <c r="AI36" s="152"/>
      <c r="AJ36" s="152"/>
      <c r="AK36" s="45"/>
      <c r="AL36" s="134"/>
      <c r="AM36" s="74"/>
    </row>
    <row r="37" spans="1:39" ht="78.75" x14ac:dyDescent="0.25">
      <c r="A37" s="338"/>
      <c r="B37" s="33" t="s">
        <v>427</v>
      </c>
      <c r="C37" s="142" t="s">
        <v>428</v>
      </c>
      <c r="D37" s="143" t="s">
        <v>429</v>
      </c>
      <c r="E37" s="143" t="s">
        <v>430</v>
      </c>
      <c r="F37" s="144">
        <v>44743</v>
      </c>
      <c r="G37" s="144">
        <v>46539</v>
      </c>
      <c r="H37" s="143" t="s">
        <v>431</v>
      </c>
      <c r="I37" s="143">
        <v>0</v>
      </c>
      <c r="J37" s="139" t="s">
        <v>432</v>
      </c>
      <c r="K37" s="143" t="s">
        <v>287</v>
      </c>
      <c r="L37" s="143" t="s">
        <v>137</v>
      </c>
      <c r="M37" s="143" t="s">
        <v>433</v>
      </c>
      <c r="N37" s="45"/>
      <c r="O37" s="147"/>
      <c r="P37" s="147" t="s">
        <v>139</v>
      </c>
      <c r="Q37" s="147"/>
      <c r="R37" s="147"/>
      <c r="S37" s="147"/>
      <c r="T37" s="147" t="s">
        <v>116</v>
      </c>
      <c r="U37" s="152" t="s">
        <v>163</v>
      </c>
      <c r="V37" s="152"/>
      <c r="W37" s="152" t="s">
        <v>434</v>
      </c>
      <c r="X37" s="152"/>
      <c r="Y37" s="152"/>
      <c r="Z37" s="152"/>
      <c r="AA37" s="152"/>
      <c r="AB37" s="152"/>
      <c r="AC37" s="152"/>
      <c r="AD37" s="152"/>
      <c r="AE37" s="152"/>
      <c r="AF37" s="152"/>
      <c r="AG37" s="152"/>
      <c r="AH37" s="152"/>
      <c r="AI37" s="152"/>
      <c r="AJ37" s="152"/>
      <c r="AK37" s="45"/>
      <c r="AL37" s="134"/>
      <c r="AM37" s="74"/>
    </row>
    <row r="38" spans="1:39" ht="78.75" x14ac:dyDescent="0.25">
      <c r="A38" s="338"/>
      <c r="B38" s="33" t="s">
        <v>435</v>
      </c>
      <c r="C38" s="142" t="s">
        <v>436</v>
      </c>
      <c r="D38" s="143" t="s">
        <v>437</v>
      </c>
      <c r="E38" s="143" t="s">
        <v>438</v>
      </c>
      <c r="F38" s="144">
        <v>44743</v>
      </c>
      <c r="G38" s="144">
        <v>46539</v>
      </c>
      <c r="H38" s="143" t="s">
        <v>439</v>
      </c>
      <c r="I38" s="143">
        <v>0</v>
      </c>
      <c r="J38" s="143" t="s">
        <v>440</v>
      </c>
      <c r="K38" s="143" t="s">
        <v>287</v>
      </c>
      <c r="L38" s="143" t="s">
        <v>137</v>
      </c>
      <c r="M38" s="143" t="s">
        <v>441</v>
      </c>
      <c r="N38" s="45"/>
      <c r="O38" s="147"/>
      <c r="P38" s="147" t="s">
        <v>139</v>
      </c>
      <c r="Q38" s="147"/>
      <c r="R38" s="147"/>
      <c r="S38" s="147"/>
      <c r="T38" s="147"/>
      <c r="U38" s="152" t="s">
        <v>442</v>
      </c>
      <c r="V38" s="152"/>
      <c r="W38" s="152" t="s">
        <v>443</v>
      </c>
      <c r="X38" s="152"/>
      <c r="Y38" s="152"/>
      <c r="Z38" s="152"/>
      <c r="AA38" s="152"/>
      <c r="AB38" s="152"/>
      <c r="AC38" s="152"/>
      <c r="AD38" s="152"/>
      <c r="AE38" s="152"/>
      <c r="AF38" s="152"/>
      <c r="AG38" s="152"/>
      <c r="AH38" s="152"/>
      <c r="AI38" s="152"/>
      <c r="AJ38" s="152"/>
      <c r="AK38" s="45"/>
      <c r="AL38" s="134"/>
      <c r="AM38" s="74"/>
    </row>
    <row r="39" spans="1:39" ht="126" x14ac:dyDescent="0.25">
      <c r="A39" s="337" t="s">
        <v>444</v>
      </c>
      <c r="B39" s="227" t="s">
        <v>445</v>
      </c>
      <c r="C39" s="138" t="s">
        <v>446</v>
      </c>
      <c r="D39" s="139" t="s">
        <v>447</v>
      </c>
      <c r="E39" s="139" t="s">
        <v>448</v>
      </c>
      <c r="F39" s="140">
        <v>44743</v>
      </c>
      <c r="G39" s="140">
        <v>46539</v>
      </c>
      <c r="H39" s="139" t="s">
        <v>233</v>
      </c>
      <c r="I39" s="141">
        <v>5000</v>
      </c>
      <c r="J39" s="139" t="s">
        <v>449</v>
      </c>
      <c r="K39" s="139" t="s">
        <v>450</v>
      </c>
      <c r="L39" s="139" t="s">
        <v>137</v>
      </c>
      <c r="M39" s="139" t="s">
        <v>451</v>
      </c>
      <c r="N39" s="45"/>
      <c r="O39" s="147"/>
      <c r="P39" s="147"/>
      <c r="Q39" s="147"/>
      <c r="R39" s="147" t="s">
        <v>139</v>
      </c>
      <c r="S39" s="147"/>
      <c r="T39" s="147"/>
      <c r="U39" s="152" t="s">
        <v>452</v>
      </c>
      <c r="V39" s="189" t="s">
        <v>453</v>
      </c>
      <c r="W39" s="152"/>
      <c r="X39" s="138" t="s">
        <v>454</v>
      </c>
      <c r="Y39" s="152"/>
      <c r="Z39" s="152"/>
      <c r="AA39" s="152"/>
      <c r="AB39" s="152"/>
      <c r="AC39" s="152"/>
      <c r="AD39" s="152"/>
      <c r="AE39" s="152"/>
      <c r="AF39" s="152"/>
      <c r="AG39" s="152"/>
      <c r="AH39" s="152"/>
      <c r="AI39" s="152"/>
      <c r="AJ39" s="152"/>
      <c r="AK39" s="45"/>
      <c r="AL39" s="134"/>
      <c r="AM39" s="74"/>
    </row>
    <row r="40" spans="1:39" ht="409.5" x14ac:dyDescent="0.25">
      <c r="A40" s="338"/>
      <c r="B40" s="227" t="s">
        <v>455</v>
      </c>
      <c r="C40" s="142" t="s">
        <v>456</v>
      </c>
      <c r="D40" s="143" t="s">
        <v>457</v>
      </c>
      <c r="E40" s="143" t="s">
        <v>458</v>
      </c>
      <c r="F40" s="144">
        <v>45474</v>
      </c>
      <c r="G40" s="144">
        <v>46539</v>
      </c>
      <c r="H40" s="143" t="s">
        <v>459</v>
      </c>
      <c r="I40" s="145">
        <v>3000</v>
      </c>
      <c r="J40" s="143" t="s">
        <v>460</v>
      </c>
      <c r="K40" s="143" t="s">
        <v>137</v>
      </c>
      <c r="L40" s="143" t="s">
        <v>137</v>
      </c>
      <c r="M40" s="143" t="s">
        <v>461</v>
      </c>
      <c r="N40" s="45"/>
      <c r="O40" s="147" t="s">
        <v>139</v>
      </c>
      <c r="P40" s="147"/>
      <c r="Q40" s="147"/>
      <c r="R40" s="147"/>
      <c r="S40" s="147"/>
      <c r="T40" s="147"/>
      <c r="U40" s="138" t="s">
        <v>462</v>
      </c>
      <c r="V40" s="152" t="s">
        <v>463</v>
      </c>
      <c r="W40" s="152"/>
      <c r="X40" s="190" t="s">
        <v>464</v>
      </c>
      <c r="Y40" s="152" t="s">
        <v>465</v>
      </c>
      <c r="Z40" s="152"/>
      <c r="AA40" s="152"/>
      <c r="AB40" s="152"/>
      <c r="AC40" s="152"/>
      <c r="AD40" s="152"/>
      <c r="AE40" s="152"/>
      <c r="AF40" s="152"/>
      <c r="AG40" s="152"/>
      <c r="AH40" s="152"/>
      <c r="AI40" s="152"/>
      <c r="AJ40" s="152"/>
      <c r="AK40" s="45"/>
      <c r="AL40" s="134"/>
      <c r="AM40" s="74"/>
    </row>
    <row r="41" spans="1:39" ht="126" x14ac:dyDescent="0.25">
      <c r="A41" s="338"/>
      <c r="B41" s="227" t="s">
        <v>466</v>
      </c>
      <c r="C41" s="142" t="s">
        <v>467</v>
      </c>
      <c r="D41" s="143" t="s">
        <v>468</v>
      </c>
      <c r="E41" s="143" t="s">
        <v>337</v>
      </c>
      <c r="F41" s="144">
        <v>44743</v>
      </c>
      <c r="G41" s="144">
        <v>46539</v>
      </c>
      <c r="H41" s="143" t="s">
        <v>143</v>
      </c>
      <c r="I41" s="181">
        <v>50000</v>
      </c>
      <c r="J41" s="142" t="s">
        <v>469</v>
      </c>
      <c r="K41" s="143" t="s">
        <v>137</v>
      </c>
      <c r="L41" s="143" t="s">
        <v>137</v>
      </c>
      <c r="M41" s="143" t="s">
        <v>470</v>
      </c>
      <c r="N41" s="45"/>
      <c r="O41" s="147"/>
      <c r="P41" s="147" t="s">
        <v>139</v>
      </c>
      <c r="Q41" s="147"/>
      <c r="R41" s="147"/>
      <c r="S41" s="147"/>
      <c r="T41" s="147"/>
      <c r="U41" s="138" t="s">
        <v>471</v>
      </c>
      <c r="V41" s="152" t="s">
        <v>463</v>
      </c>
      <c r="W41" s="152" t="s">
        <v>472</v>
      </c>
      <c r="X41" s="152" t="s">
        <v>143</v>
      </c>
      <c r="Y41" s="152"/>
      <c r="Z41" s="152"/>
      <c r="AA41" s="152"/>
      <c r="AB41" s="152"/>
      <c r="AC41" s="152"/>
      <c r="AD41" s="152"/>
      <c r="AE41" s="152"/>
      <c r="AF41" s="152"/>
      <c r="AG41" s="152"/>
      <c r="AH41" s="152"/>
      <c r="AI41" s="152"/>
      <c r="AJ41" s="152"/>
      <c r="AK41" s="45"/>
      <c r="AL41" s="134"/>
      <c r="AM41" s="74"/>
    </row>
    <row r="42" spans="1:39" ht="157.5" x14ac:dyDescent="0.25">
      <c r="A42" s="338"/>
      <c r="B42" s="227" t="s">
        <v>473</v>
      </c>
      <c r="C42" s="151" t="s">
        <v>474</v>
      </c>
      <c r="D42" s="143" t="s">
        <v>475</v>
      </c>
      <c r="E42" s="143" t="s">
        <v>476</v>
      </c>
      <c r="F42" s="144">
        <v>44743</v>
      </c>
      <c r="G42" s="144">
        <v>46539</v>
      </c>
      <c r="H42" s="143" t="s">
        <v>477</v>
      </c>
      <c r="I42" s="141">
        <v>100000</v>
      </c>
      <c r="J42" s="143" t="s">
        <v>478</v>
      </c>
      <c r="K42" s="143" t="s">
        <v>479</v>
      </c>
      <c r="L42" s="143" t="s">
        <v>480</v>
      </c>
      <c r="M42" s="143" t="s">
        <v>481</v>
      </c>
      <c r="N42" s="45"/>
      <c r="O42" s="147"/>
      <c r="P42" s="147"/>
      <c r="Q42" s="147"/>
      <c r="R42" s="147" t="s">
        <v>139</v>
      </c>
      <c r="S42" s="147"/>
      <c r="T42" s="147"/>
      <c r="U42" s="138" t="s">
        <v>482</v>
      </c>
      <c r="V42" s="191"/>
      <c r="W42" s="152" t="s">
        <v>463</v>
      </c>
      <c r="X42" s="152" t="s">
        <v>477</v>
      </c>
      <c r="Y42" s="152" t="s">
        <v>483</v>
      </c>
      <c r="Z42" s="152"/>
      <c r="AA42" s="152"/>
      <c r="AB42" s="152"/>
      <c r="AC42" s="152"/>
      <c r="AD42" s="152"/>
      <c r="AE42" s="152"/>
      <c r="AF42" s="152"/>
      <c r="AG42" s="152"/>
      <c r="AH42" s="152"/>
      <c r="AI42" s="152"/>
      <c r="AJ42" s="152"/>
      <c r="AK42" s="45"/>
      <c r="AL42" s="134"/>
      <c r="AM42" s="74"/>
    </row>
    <row r="43" spans="1:39" ht="157.5" x14ac:dyDescent="0.25">
      <c r="A43" s="338"/>
      <c r="B43" s="227" t="s">
        <v>484</v>
      </c>
      <c r="C43" s="151" t="s">
        <v>485</v>
      </c>
      <c r="D43" s="143" t="s">
        <v>486</v>
      </c>
      <c r="E43" s="143" t="s">
        <v>487</v>
      </c>
      <c r="F43" s="144">
        <v>44743</v>
      </c>
      <c r="G43" s="144">
        <v>46539</v>
      </c>
      <c r="H43" s="143" t="s">
        <v>175</v>
      </c>
      <c r="I43" s="145">
        <v>50000</v>
      </c>
      <c r="J43" s="143" t="s">
        <v>488</v>
      </c>
      <c r="K43" s="143" t="s">
        <v>489</v>
      </c>
      <c r="L43" s="143" t="s">
        <v>490</v>
      </c>
      <c r="M43" s="143" t="s">
        <v>481</v>
      </c>
      <c r="N43" s="45"/>
      <c r="O43" s="147"/>
      <c r="P43" s="147"/>
      <c r="Q43" s="147"/>
      <c r="R43" s="147" t="s">
        <v>139</v>
      </c>
      <c r="S43" s="147"/>
      <c r="T43" s="147"/>
      <c r="U43" s="155" t="s">
        <v>491</v>
      </c>
      <c r="V43" s="152" t="s">
        <v>492</v>
      </c>
      <c r="W43" s="152"/>
      <c r="X43" s="152" t="s">
        <v>493</v>
      </c>
      <c r="Y43" s="152" t="s">
        <v>494</v>
      </c>
      <c r="Z43" s="152"/>
      <c r="AA43" s="152"/>
      <c r="AB43" s="152"/>
      <c r="AC43" s="152"/>
      <c r="AD43" s="152"/>
      <c r="AE43" s="152"/>
      <c r="AF43" s="152"/>
      <c r="AG43" s="152"/>
      <c r="AH43" s="152"/>
      <c r="AI43" s="152"/>
      <c r="AJ43" s="152"/>
      <c r="AK43" s="45"/>
      <c r="AL43" s="134"/>
      <c r="AM43" s="74"/>
    </row>
    <row r="44" spans="1:39" ht="189" x14ac:dyDescent="0.25">
      <c r="A44" s="338"/>
      <c r="B44" s="227" t="s">
        <v>495</v>
      </c>
      <c r="C44" s="142" t="s">
        <v>496</v>
      </c>
      <c r="D44" s="143" t="s">
        <v>497</v>
      </c>
      <c r="E44" s="143" t="s">
        <v>498</v>
      </c>
      <c r="F44" s="144">
        <v>44743</v>
      </c>
      <c r="G44" s="144">
        <v>45108</v>
      </c>
      <c r="H44" s="143" t="s">
        <v>499</v>
      </c>
      <c r="I44" s="145">
        <v>30000</v>
      </c>
      <c r="J44" s="143" t="s">
        <v>500</v>
      </c>
      <c r="K44" s="143" t="s">
        <v>501</v>
      </c>
      <c r="L44" s="143" t="s">
        <v>137</v>
      </c>
      <c r="M44" s="143" t="s">
        <v>502</v>
      </c>
      <c r="N44" s="45"/>
      <c r="O44" s="147"/>
      <c r="P44" s="147"/>
      <c r="Q44" s="147"/>
      <c r="R44" s="147"/>
      <c r="S44" s="147" t="s">
        <v>139</v>
      </c>
      <c r="T44" s="147"/>
      <c r="U44" s="138" t="s">
        <v>503</v>
      </c>
      <c r="V44" s="152" t="s">
        <v>504</v>
      </c>
      <c r="W44" s="152" t="s">
        <v>463</v>
      </c>
      <c r="X44" s="138" t="s">
        <v>505</v>
      </c>
      <c r="Y44" s="152" t="s">
        <v>506</v>
      </c>
      <c r="Z44" s="152"/>
      <c r="AA44" s="152"/>
      <c r="AB44" s="152"/>
      <c r="AC44" s="152"/>
      <c r="AD44" s="154">
        <v>46539</v>
      </c>
      <c r="AE44" s="152" t="s">
        <v>338</v>
      </c>
      <c r="AF44" s="152"/>
      <c r="AG44" s="152" t="s">
        <v>507</v>
      </c>
      <c r="AH44" s="152"/>
      <c r="AI44" s="152"/>
      <c r="AJ44" s="152"/>
      <c r="AK44" s="45"/>
      <c r="AL44" s="134"/>
      <c r="AM44" s="74"/>
    </row>
    <row r="45" spans="1:39" ht="189" x14ac:dyDescent="0.25">
      <c r="A45" s="338"/>
      <c r="B45" s="227" t="s">
        <v>508</v>
      </c>
      <c r="C45" s="142" t="s">
        <v>509</v>
      </c>
      <c r="D45" s="143" t="s">
        <v>510</v>
      </c>
      <c r="E45" s="143" t="s">
        <v>511</v>
      </c>
      <c r="F45" s="144">
        <v>45597</v>
      </c>
      <c r="G45" s="144">
        <v>46539</v>
      </c>
      <c r="H45" s="143" t="s">
        <v>202</v>
      </c>
      <c r="I45" s="145">
        <v>25000</v>
      </c>
      <c r="J45" s="143" t="s">
        <v>512</v>
      </c>
      <c r="K45" s="143" t="s">
        <v>513</v>
      </c>
      <c r="L45" s="143" t="s">
        <v>137</v>
      </c>
      <c r="M45" s="143" t="s">
        <v>514</v>
      </c>
      <c r="N45" s="45"/>
      <c r="O45" s="147" t="s">
        <v>139</v>
      </c>
      <c r="P45" s="147"/>
      <c r="Q45" s="147"/>
      <c r="R45" s="147"/>
      <c r="S45" s="147"/>
      <c r="T45" s="147"/>
      <c r="U45" s="152"/>
      <c r="V45" s="152"/>
      <c r="W45" s="152"/>
      <c r="X45" s="152" t="s">
        <v>202</v>
      </c>
      <c r="Y45" s="152" t="s">
        <v>515</v>
      </c>
      <c r="Z45" s="152"/>
      <c r="AA45" s="152"/>
      <c r="AB45" s="152"/>
      <c r="AC45" s="152"/>
      <c r="AD45" s="152"/>
      <c r="AE45" s="152"/>
      <c r="AF45" s="152"/>
      <c r="AG45" s="152"/>
      <c r="AH45" s="152"/>
      <c r="AI45" s="152"/>
      <c r="AJ45" s="152"/>
      <c r="AK45" s="45"/>
      <c r="AL45" s="134"/>
      <c r="AM45" s="74"/>
    </row>
    <row r="46" spans="1:39" ht="252" x14ac:dyDescent="0.25">
      <c r="A46" s="338"/>
      <c r="B46" s="227" t="s">
        <v>516</v>
      </c>
      <c r="C46" s="142" t="s">
        <v>517</v>
      </c>
      <c r="D46" s="143" t="s">
        <v>518</v>
      </c>
      <c r="E46" s="143" t="s">
        <v>519</v>
      </c>
      <c r="F46" s="144">
        <v>44743</v>
      </c>
      <c r="G46" s="144">
        <v>46539</v>
      </c>
      <c r="H46" s="143" t="s">
        <v>499</v>
      </c>
      <c r="I46" s="143">
        <v>0</v>
      </c>
      <c r="J46" s="143" t="s">
        <v>520</v>
      </c>
      <c r="K46" s="143" t="s">
        <v>521</v>
      </c>
      <c r="L46" s="143" t="s">
        <v>137</v>
      </c>
      <c r="M46" s="143"/>
      <c r="N46" s="45"/>
      <c r="O46" s="147"/>
      <c r="P46" s="147" t="s">
        <v>139</v>
      </c>
      <c r="Q46" s="147"/>
      <c r="R46" s="147"/>
      <c r="S46" s="147"/>
      <c r="T46" s="147" t="s">
        <v>116</v>
      </c>
      <c r="U46" s="173" t="s">
        <v>522</v>
      </c>
      <c r="V46" s="152"/>
      <c r="W46" s="138" t="s">
        <v>523</v>
      </c>
      <c r="X46" s="138" t="s">
        <v>524</v>
      </c>
      <c r="Y46" s="173" t="s">
        <v>525</v>
      </c>
      <c r="Z46" s="152"/>
      <c r="AA46" s="152"/>
      <c r="AB46" s="152"/>
      <c r="AC46" s="152"/>
      <c r="AD46" s="152"/>
      <c r="AE46" s="152"/>
      <c r="AF46" s="152"/>
      <c r="AG46" s="152"/>
      <c r="AH46" s="152"/>
      <c r="AI46" s="152"/>
      <c r="AJ46" s="152"/>
      <c r="AK46" s="45"/>
      <c r="AL46" s="134"/>
      <c r="AM46" s="74"/>
    </row>
    <row r="47" spans="1:39" ht="110.25" x14ac:dyDescent="0.25">
      <c r="A47" s="338"/>
      <c r="B47" s="227" t="s">
        <v>526</v>
      </c>
      <c r="C47" s="142" t="s">
        <v>527</v>
      </c>
      <c r="D47" s="143" t="s">
        <v>528</v>
      </c>
      <c r="E47" s="143" t="s">
        <v>529</v>
      </c>
      <c r="F47" s="144">
        <v>44743</v>
      </c>
      <c r="G47" s="144">
        <v>46539</v>
      </c>
      <c r="H47" s="143" t="s">
        <v>299</v>
      </c>
      <c r="I47" s="145">
        <v>54000</v>
      </c>
      <c r="J47" s="143" t="s">
        <v>530</v>
      </c>
      <c r="K47" s="143" t="s">
        <v>531</v>
      </c>
      <c r="L47" s="143" t="s">
        <v>531</v>
      </c>
      <c r="M47" s="143" t="s">
        <v>532</v>
      </c>
      <c r="N47" s="45"/>
      <c r="O47" s="147"/>
      <c r="P47" s="147" t="s">
        <v>139</v>
      </c>
      <c r="Q47" s="147"/>
      <c r="R47" s="147"/>
      <c r="S47" s="147"/>
      <c r="T47" s="147"/>
      <c r="U47" s="152" t="s">
        <v>533</v>
      </c>
      <c r="V47" s="152"/>
      <c r="W47" s="152" t="s">
        <v>534</v>
      </c>
      <c r="X47" s="152" t="s">
        <v>535</v>
      </c>
      <c r="Y47" s="152"/>
      <c r="Z47" s="152"/>
      <c r="AA47" s="152"/>
      <c r="AB47" s="152"/>
      <c r="AC47" s="152"/>
      <c r="AD47" s="152"/>
      <c r="AE47" s="152" t="s">
        <v>202</v>
      </c>
      <c r="AF47" s="152"/>
      <c r="AG47" s="152" t="s">
        <v>536</v>
      </c>
      <c r="AH47" s="152"/>
      <c r="AI47" s="152"/>
      <c r="AJ47" s="152"/>
      <c r="AK47" s="45"/>
      <c r="AL47" s="134"/>
      <c r="AM47" s="74"/>
    </row>
    <row r="48" spans="1:39" ht="189" x14ac:dyDescent="0.25">
      <c r="A48" s="404"/>
      <c r="B48" s="227" t="s">
        <v>537</v>
      </c>
      <c r="C48" s="142" t="s">
        <v>538</v>
      </c>
      <c r="D48" s="143" t="s">
        <v>539</v>
      </c>
      <c r="E48" s="143" t="s">
        <v>540</v>
      </c>
      <c r="F48" s="144">
        <v>44743</v>
      </c>
      <c r="G48" s="144">
        <v>46539</v>
      </c>
      <c r="H48" s="143" t="s">
        <v>388</v>
      </c>
      <c r="I48" s="145">
        <v>100000</v>
      </c>
      <c r="J48" s="143" t="s">
        <v>541</v>
      </c>
      <c r="K48" s="143" t="s">
        <v>137</v>
      </c>
      <c r="L48" s="143" t="s">
        <v>137</v>
      </c>
      <c r="M48" s="143" t="s">
        <v>542</v>
      </c>
      <c r="N48" s="45"/>
      <c r="O48" s="147"/>
      <c r="P48" s="147" t="s">
        <v>139</v>
      </c>
      <c r="Q48" s="147"/>
      <c r="R48" s="147"/>
      <c r="S48" s="147"/>
      <c r="T48" s="147"/>
      <c r="U48" s="152"/>
      <c r="V48" s="152"/>
      <c r="W48" s="152" t="s">
        <v>543</v>
      </c>
      <c r="X48" s="152" t="s">
        <v>388</v>
      </c>
      <c r="Y48" s="152" t="s">
        <v>544</v>
      </c>
      <c r="Z48" s="152"/>
      <c r="AA48" s="152"/>
      <c r="AB48" s="152"/>
      <c r="AC48" s="152"/>
      <c r="AD48" s="152"/>
      <c r="AE48" s="152"/>
      <c r="AF48" s="152"/>
      <c r="AG48" s="152" t="s">
        <v>545</v>
      </c>
      <c r="AH48" s="152"/>
      <c r="AI48" s="152"/>
      <c r="AJ48" s="152"/>
      <c r="AK48" s="45"/>
      <c r="AL48" s="134"/>
      <c r="AM48" s="74"/>
    </row>
    <row r="49" spans="1:39" x14ac:dyDescent="0.25">
      <c r="B49" s="49"/>
      <c r="AL49" s="137"/>
      <c r="AM49" s="74"/>
    </row>
    <row r="50" spans="1:39" ht="15.75" thickBot="1" x14ac:dyDescent="0.3">
      <c r="AL50" s="137"/>
      <c r="AM50" s="74"/>
    </row>
    <row r="51" spans="1:39" ht="21.75" thickBot="1" x14ac:dyDescent="0.3">
      <c r="A51" s="382" t="s">
        <v>546</v>
      </c>
      <c r="B51" s="383"/>
      <c r="C51" s="383"/>
      <c r="D51" s="383"/>
      <c r="E51" s="383"/>
      <c r="F51" s="383"/>
      <c r="G51" s="383"/>
      <c r="H51" s="383"/>
      <c r="I51" s="383"/>
      <c r="J51" s="383"/>
      <c r="K51" s="383"/>
      <c r="L51" s="383"/>
      <c r="M51" s="383"/>
      <c r="N51" s="384"/>
      <c r="AM51" s="74"/>
    </row>
    <row r="52" spans="1:39" ht="21.75" thickBot="1" x14ac:dyDescent="0.3">
      <c r="A52" s="35"/>
      <c r="B52" s="36"/>
      <c r="C52" s="36"/>
      <c r="D52" s="37"/>
      <c r="E52" s="37"/>
      <c r="F52" s="37"/>
      <c r="G52" s="37"/>
      <c r="H52" s="37"/>
      <c r="I52" s="37"/>
      <c r="J52" s="37"/>
      <c r="K52" s="37"/>
      <c r="L52" s="37"/>
      <c r="M52" s="37"/>
      <c r="N52" s="37"/>
      <c r="O52" s="37"/>
      <c r="AM52" s="74"/>
    </row>
    <row r="53" spans="1:39" ht="24" thickBot="1" x14ac:dyDescent="0.3">
      <c r="A53" s="40" t="s">
        <v>547</v>
      </c>
      <c r="B53" s="41"/>
      <c r="C53" s="171">
        <f>COUNTA(C57:C65,C69:C77,C81:C89,C93:C101)</f>
        <v>1</v>
      </c>
      <c r="AM53" s="74"/>
    </row>
    <row r="54" spans="1:39" x14ac:dyDescent="0.25">
      <c r="AM54" s="74"/>
    </row>
    <row r="55" spans="1:39" ht="15.75" x14ac:dyDescent="0.25">
      <c r="A55" s="335" t="s">
        <v>548</v>
      </c>
      <c r="B55" s="327" t="s">
        <v>121</v>
      </c>
      <c r="C55" s="327" t="s">
        <v>2</v>
      </c>
      <c r="D55" s="327" t="s">
        <v>4</v>
      </c>
      <c r="E55" s="329" t="s">
        <v>6</v>
      </c>
      <c r="F55" s="325" t="s">
        <v>8</v>
      </c>
      <c r="G55" s="326"/>
      <c r="H55" s="327" t="s">
        <v>10</v>
      </c>
      <c r="I55" s="327" t="s">
        <v>14</v>
      </c>
      <c r="J55" s="342" t="s">
        <v>12</v>
      </c>
      <c r="K55" s="331" t="s">
        <v>122</v>
      </c>
      <c r="L55" s="332"/>
      <c r="M55" s="342" t="s">
        <v>20</v>
      </c>
      <c r="N55" s="342" t="s">
        <v>22</v>
      </c>
      <c r="O55" s="34"/>
      <c r="AM55" s="74"/>
    </row>
    <row r="56" spans="1:39" ht="15.75" x14ac:dyDescent="0.25">
      <c r="A56" s="336"/>
      <c r="B56" s="328"/>
      <c r="C56" s="328"/>
      <c r="D56" s="328"/>
      <c r="E56" s="330"/>
      <c r="F56" s="38" t="s">
        <v>124</v>
      </c>
      <c r="G56" s="38" t="s">
        <v>125</v>
      </c>
      <c r="H56" s="328"/>
      <c r="I56" s="328"/>
      <c r="J56" s="343"/>
      <c r="K56" s="59" t="s">
        <v>126</v>
      </c>
      <c r="L56" s="59" t="s">
        <v>549</v>
      </c>
      <c r="M56" s="343"/>
      <c r="N56" s="343"/>
      <c r="O56" s="2"/>
      <c r="AM56" s="74"/>
    </row>
    <row r="57" spans="1:39" ht="105" x14ac:dyDescent="0.25">
      <c r="A57" s="33">
        <v>6</v>
      </c>
      <c r="B57" s="182" t="s">
        <v>550</v>
      </c>
      <c r="C57" s="187" t="s">
        <v>551</v>
      </c>
      <c r="D57" s="187" t="s">
        <v>552</v>
      </c>
      <c r="E57" s="187" t="s">
        <v>553</v>
      </c>
      <c r="F57" s="188">
        <v>45292</v>
      </c>
      <c r="G57" s="188">
        <v>46539</v>
      </c>
      <c r="H57" s="187" t="s">
        <v>554</v>
      </c>
      <c r="I57" s="187"/>
      <c r="J57" s="186" t="s">
        <v>555</v>
      </c>
      <c r="K57" s="186" t="s">
        <v>287</v>
      </c>
      <c r="L57" s="186" t="s">
        <v>287</v>
      </c>
      <c r="M57" s="186" t="s">
        <v>556</v>
      </c>
      <c r="N57" s="45"/>
      <c r="O57" s="2"/>
      <c r="AM57" s="74"/>
    </row>
    <row r="58" spans="1:39" x14ac:dyDescent="0.25">
      <c r="A58" s="33"/>
      <c r="B58" s="33"/>
      <c r="C58" s="48"/>
      <c r="D58" s="48"/>
      <c r="E58" s="48"/>
      <c r="F58" s="48"/>
      <c r="G58" s="48"/>
      <c r="H58" s="48"/>
      <c r="I58" s="48"/>
      <c r="J58" s="48"/>
      <c r="K58" s="48"/>
      <c r="L58" s="48"/>
      <c r="M58" s="48"/>
      <c r="N58" s="45"/>
      <c r="O58" s="2"/>
      <c r="AM58" s="74"/>
    </row>
    <row r="59" spans="1:39" x14ac:dyDescent="0.25">
      <c r="A59" s="33"/>
      <c r="B59" s="33"/>
      <c r="C59" s="48"/>
      <c r="D59" s="48"/>
      <c r="E59" s="48"/>
      <c r="F59" s="48"/>
      <c r="G59" s="48"/>
      <c r="H59" s="48"/>
      <c r="I59" s="48"/>
      <c r="J59" s="48"/>
      <c r="K59" s="48"/>
      <c r="L59" s="48"/>
      <c r="M59" s="48"/>
      <c r="N59" s="45"/>
      <c r="O59" s="2"/>
      <c r="AM59" s="74"/>
    </row>
    <row r="60" spans="1:39" x14ac:dyDescent="0.25">
      <c r="A60" s="33"/>
      <c r="B60" s="33"/>
      <c r="C60" s="48"/>
      <c r="D60" s="48"/>
      <c r="E60" s="48"/>
      <c r="F60" s="48"/>
      <c r="G60" s="48"/>
      <c r="H60" s="48"/>
      <c r="I60" s="48"/>
      <c r="J60" s="48"/>
      <c r="K60" s="48"/>
      <c r="L60" s="48"/>
      <c r="M60" s="48"/>
      <c r="N60" s="45"/>
      <c r="O60" s="2"/>
      <c r="AM60" s="74"/>
    </row>
    <row r="61" spans="1:39" x14ac:dyDescent="0.25">
      <c r="A61" s="33"/>
      <c r="B61" s="33"/>
      <c r="C61" s="48"/>
      <c r="D61" s="48"/>
      <c r="E61" s="48"/>
      <c r="F61" s="48"/>
      <c r="G61" s="48"/>
      <c r="H61" s="48"/>
      <c r="I61" s="48"/>
      <c r="J61" s="48"/>
      <c r="K61" s="48"/>
      <c r="L61" s="48"/>
      <c r="M61" s="48"/>
      <c r="N61" s="45"/>
      <c r="O61" s="2"/>
      <c r="AM61" s="74"/>
    </row>
    <row r="62" spans="1:39" x14ac:dyDescent="0.25">
      <c r="A62" s="33"/>
      <c r="B62" s="33"/>
      <c r="C62" s="48"/>
      <c r="D62" s="48"/>
      <c r="E62" s="48"/>
      <c r="F62" s="48"/>
      <c r="G62" s="48"/>
      <c r="H62" s="48"/>
      <c r="I62" s="48"/>
      <c r="J62" s="48"/>
      <c r="K62" s="48"/>
      <c r="L62" s="48"/>
      <c r="M62" s="48"/>
      <c r="N62" s="45"/>
      <c r="O62" s="2"/>
      <c r="AM62" s="74"/>
    </row>
    <row r="63" spans="1:39" x14ac:dyDescent="0.25">
      <c r="A63" s="33"/>
      <c r="B63" s="33"/>
      <c r="C63" s="48"/>
      <c r="D63" s="48"/>
      <c r="E63" s="48"/>
      <c r="F63" s="48"/>
      <c r="G63" s="48"/>
      <c r="H63" s="48"/>
      <c r="I63" s="48"/>
      <c r="J63" s="48"/>
      <c r="K63" s="48"/>
      <c r="L63" s="48"/>
      <c r="M63" s="48"/>
      <c r="N63" s="45"/>
      <c r="O63" s="2"/>
      <c r="AM63" s="74"/>
    </row>
    <row r="64" spans="1:39" x14ac:dyDescent="0.25">
      <c r="A64" s="33"/>
      <c r="B64" s="33"/>
      <c r="C64" s="48"/>
      <c r="D64" s="48"/>
      <c r="E64" s="48"/>
      <c r="F64" s="48"/>
      <c r="G64" s="48"/>
      <c r="H64" s="48"/>
      <c r="I64" s="48"/>
      <c r="J64" s="48"/>
      <c r="K64" s="48"/>
      <c r="L64" s="48"/>
      <c r="M64" s="48"/>
      <c r="N64" s="45"/>
      <c r="O64" s="2"/>
      <c r="AM64" s="74"/>
    </row>
    <row r="65" spans="1:39" x14ac:dyDescent="0.25">
      <c r="A65" s="33"/>
      <c r="B65" s="33"/>
      <c r="C65" s="48"/>
      <c r="D65" s="48"/>
      <c r="E65" s="48"/>
      <c r="F65" s="48"/>
      <c r="G65" s="48"/>
      <c r="H65" s="48"/>
      <c r="I65" s="48"/>
      <c r="J65" s="48"/>
      <c r="K65" s="48"/>
      <c r="L65" s="48"/>
      <c r="M65" s="48"/>
      <c r="N65" s="45"/>
      <c r="O65" s="2"/>
      <c r="AM65" s="74"/>
    </row>
    <row r="66" spans="1:39" x14ac:dyDescent="0.25">
      <c r="AM66" s="74"/>
    </row>
    <row r="67" spans="1:39" ht="15.75" x14ac:dyDescent="0.25">
      <c r="A67" s="335" t="s">
        <v>548</v>
      </c>
      <c r="B67" s="327" t="s">
        <v>121</v>
      </c>
      <c r="C67" s="327" t="s">
        <v>2</v>
      </c>
      <c r="D67" s="327" t="s">
        <v>4</v>
      </c>
      <c r="E67" s="329" t="s">
        <v>6</v>
      </c>
      <c r="F67" s="325" t="s">
        <v>8</v>
      </c>
      <c r="G67" s="326"/>
      <c r="H67" s="327" t="s">
        <v>10</v>
      </c>
      <c r="I67" s="327" t="s">
        <v>14</v>
      </c>
      <c r="J67" s="327" t="s">
        <v>12</v>
      </c>
      <c r="K67" s="331" t="s">
        <v>122</v>
      </c>
      <c r="L67" s="332"/>
      <c r="M67" s="327" t="s">
        <v>20</v>
      </c>
      <c r="N67" s="342" t="s">
        <v>22</v>
      </c>
      <c r="O67" s="34"/>
      <c r="AM67" s="74"/>
    </row>
    <row r="68" spans="1:39" ht="15.75" x14ac:dyDescent="0.25">
      <c r="A68" s="336"/>
      <c r="B68" s="328"/>
      <c r="C68" s="328"/>
      <c r="D68" s="328"/>
      <c r="E68" s="330"/>
      <c r="F68" s="38" t="s">
        <v>124</v>
      </c>
      <c r="G68" s="38" t="s">
        <v>125</v>
      </c>
      <c r="H68" s="328"/>
      <c r="I68" s="328"/>
      <c r="J68" s="328"/>
      <c r="K68" s="59" t="s">
        <v>126</v>
      </c>
      <c r="L68" s="59" t="s">
        <v>549</v>
      </c>
      <c r="M68" s="328"/>
      <c r="N68" s="343"/>
      <c r="O68" s="2"/>
      <c r="AM68" s="74"/>
    </row>
    <row r="69" spans="1:39" x14ac:dyDescent="0.25">
      <c r="A69" s="33" t="s">
        <v>557</v>
      </c>
      <c r="B69" s="33"/>
      <c r="C69" s="48"/>
      <c r="D69" s="48"/>
      <c r="E69" s="48"/>
      <c r="F69" s="48"/>
      <c r="G69" s="48"/>
      <c r="H69" s="48"/>
      <c r="I69" s="48"/>
      <c r="J69" s="45"/>
      <c r="K69" s="45"/>
      <c r="L69" s="45"/>
      <c r="M69" s="45"/>
      <c r="N69" s="45"/>
      <c r="O69" s="2"/>
      <c r="AM69" s="74"/>
    </row>
    <row r="70" spans="1:39" x14ac:dyDescent="0.25">
      <c r="A70" s="33"/>
      <c r="B70" s="33"/>
      <c r="C70" s="48"/>
      <c r="D70" s="48"/>
      <c r="E70" s="48"/>
      <c r="F70" s="48"/>
      <c r="G70" s="48"/>
      <c r="H70" s="48"/>
      <c r="I70" s="48"/>
      <c r="J70" s="48"/>
      <c r="K70" s="48"/>
      <c r="L70" s="48"/>
      <c r="M70" s="48"/>
      <c r="N70" s="45"/>
      <c r="O70" s="2"/>
      <c r="AM70" s="74"/>
    </row>
    <row r="71" spans="1:39" x14ac:dyDescent="0.25">
      <c r="A71" s="33"/>
      <c r="B71" s="33"/>
      <c r="C71" s="48"/>
      <c r="D71" s="48"/>
      <c r="E71" s="48"/>
      <c r="F71" s="48"/>
      <c r="G71" s="48"/>
      <c r="H71" s="48"/>
      <c r="I71" s="48"/>
      <c r="J71" s="48"/>
      <c r="K71" s="48"/>
      <c r="L71" s="48"/>
      <c r="M71" s="48"/>
      <c r="N71" s="45"/>
      <c r="O71" s="2"/>
      <c r="AM71" s="74"/>
    </row>
    <row r="72" spans="1:39" x14ac:dyDescent="0.25">
      <c r="A72" s="33"/>
      <c r="B72" s="33"/>
      <c r="C72" s="48"/>
      <c r="D72" s="48"/>
      <c r="E72" s="48"/>
      <c r="F72" s="48"/>
      <c r="G72" s="48"/>
      <c r="H72" s="48"/>
      <c r="I72" s="48"/>
      <c r="J72" s="48"/>
      <c r="K72" s="48"/>
      <c r="L72" s="48"/>
      <c r="M72" s="48"/>
      <c r="N72" s="45"/>
      <c r="O72" s="2"/>
      <c r="AM72" s="74"/>
    </row>
    <row r="73" spans="1:39" x14ac:dyDescent="0.25">
      <c r="A73" s="33"/>
      <c r="B73" s="33"/>
      <c r="C73" s="48"/>
      <c r="D73" s="48"/>
      <c r="E73" s="48"/>
      <c r="F73" s="48"/>
      <c r="G73" s="48"/>
      <c r="H73" s="48"/>
      <c r="I73" s="48"/>
      <c r="J73" s="48"/>
      <c r="K73" s="48"/>
      <c r="L73" s="48"/>
      <c r="M73" s="48"/>
      <c r="N73" s="45"/>
      <c r="O73" s="2"/>
      <c r="AM73" s="74"/>
    </row>
    <row r="74" spans="1:39" x14ac:dyDescent="0.25">
      <c r="A74" s="33"/>
      <c r="B74" s="33"/>
      <c r="C74" s="48"/>
      <c r="D74" s="48"/>
      <c r="E74" s="48"/>
      <c r="F74" s="48"/>
      <c r="G74" s="48"/>
      <c r="H74" s="48"/>
      <c r="I74" s="48"/>
      <c r="J74" s="48"/>
      <c r="K74" s="48"/>
      <c r="L74" s="48"/>
      <c r="M74" s="48"/>
      <c r="N74" s="45"/>
      <c r="O74" s="2"/>
      <c r="AM74" s="74"/>
    </row>
    <row r="75" spans="1:39" x14ac:dyDescent="0.25">
      <c r="A75" s="33"/>
      <c r="B75" s="33"/>
      <c r="C75" s="48"/>
      <c r="D75" s="48"/>
      <c r="E75" s="48"/>
      <c r="F75" s="48"/>
      <c r="G75" s="48"/>
      <c r="H75" s="48"/>
      <c r="I75" s="48"/>
      <c r="J75" s="48"/>
      <c r="K75" s="48"/>
      <c r="L75" s="48"/>
      <c r="M75" s="48"/>
      <c r="N75" s="45"/>
      <c r="O75" s="2"/>
      <c r="AM75" s="74"/>
    </row>
    <row r="76" spans="1:39" x14ac:dyDescent="0.25">
      <c r="A76" s="33"/>
      <c r="B76" s="33"/>
      <c r="C76" s="48"/>
      <c r="D76" s="48"/>
      <c r="E76" s="48"/>
      <c r="F76" s="48"/>
      <c r="G76" s="48"/>
      <c r="H76" s="48"/>
      <c r="I76" s="48"/>
      <c r="J76" s="48"/>
      <c r="K76" s="48"/>
      <c r="L76" s="48"/>
      <c r="M76" s="48"/>
      <c r="N76" s="45"/>
      <c r="O76" s="2"/>
      <c r="AM76" s="74"/>
    </row>
    <row r="77" spans="1:39" x14ac:dyDescent="0.25">
      <c r="A77" s="33"/>
      <c r="B77" s="33"/>
      <c r="C77" s="48"/>
      <c r="D77" s="48"/>
      <c r="E77" s="48"/>
      <c r="F77" s="48"/>
      <c r="G77" s="48"/>
      <c r="H77" s="48"/>
      <c r="I77" s="48"/>
      <c r="J77" s="48"/>
      <c r="K77" s="48"/>
      <c r="L77" s="48"/>
      <c r="M77" s="48"/>
      <c r="N77" s="45"/>
      <c r="O77" s="2"/>
      <c r="AM77" s="74"/>
    </row>
    <row r="78" spans="1:39" x14ac:dyDescent="0.25">
      <c r="AM78" s="74"/>
    </row>
    <row r="79" spans="1:39" ht="15.75" x14ac:dyDescent="0.25">
      <c r="A79" s="335" t="s">
        <v>548</v>
      </c>
      <c r="B79" s="327" t="s">
        <v>121</v>
      </c>
      <c r="C79" s="327" t="s">
        <v>2</v>
      </c>
      <c r="D79" s="327" t="s">
        <v>4</v>
      </c>
      <c r="E79" s="329" t="s">
        <v>6</v>
      </c>
      <c r="F79" s="325" t="s">
        <v>8</v>
      </c>
      <c r="G79" s="326"/>
      <c r="H79" s="327" t="s">
        <v>10</v>
      </c>
      <c r="I79" s="327" t="s">
        <v>14</v>
      </c>
      <c r="J79" s="327" t="s">
        <v>12</v>
      </c>
      <c r="K79" s="331" t="s">
        <v>122</v>
      </c>
      <c r="L79" s="332"/>
      <c r="M79" s="327" t="s">
        <v>20</v>
      </c>
      <c r="N79" s="342" t="s">
        <v>22</v>
      </c>
      <c r="O79" s="34"/>
      <c r="AM79" s="74"/>
    </row>
    <row r="80" spans="1:39" ht="15.75" x14ac:dyDescent="0.25">
      <c r="A80" s="336"/>
      <c r="B80" s="328"/>
      <c r="C80" s="328"/>
      <c r="D80" s="328"/>
      <c r="E80" s="330"/>
      <c r="F80" s="38" t="s">
        <v>124</v>
      </c>
      <c r="G80" s="38" t="s">
        <v>125</v>
      </c>
      <c r="H80" s="328"/>
      <c r="I80" s="328"/>
      <c r="J80" s="328"/>
      <c r="K80" s="59" t="s">
        <v>126</v>
      </c>
      <c r="L80" s="59" t="s">
        <v>549</v>
      </c>
      <c r="M80" s="328"/>
      <c r="N80" s="343"/>
      <c r="O80" s="2"/>
      <c r="AM80" s="74"/>
    </row>
    <row r="81" spans="1:39" x14ac:dyDescent="0.25">
      <c r="A81" s="33"/>
      <c r="B81" s="33"/>
      <c r="C81" s="48"/>
      <c r="D81" s="48"/>
      <c r="E81" s="48"/>
      <c r="F81" s="48"/>
      <c r="G81" s="48"/>
      <c r="H81" s="48"/>
      <c r="I81" s="48"/>
      <c r="J81" s="45"/>
      <c r="K81" s="45"/>
      <c r="L81" s="45"/>
      <c r="M81" s="45"/>
      <c r="N81" s="45"/>
      <c r="O81" s="2"/>
      <c r="AM81" s="74"/>
    </row>
    <row r="82" spans="1:39" x14ac:dyDescent="0.25">
      <c r="A82" s="33"/>
      <c r="B82" s="33"/>
      <c r="C82" s="48"/>
      <c r="D82" s="48"/>
      <c r="E82" s="48"/>
      <c r="F82" s="48"/>
      <c r="G82" s="48"/>
      <c r="H82" s="48"/>
      <c r="I82" s="48"/>
      <c r="J82" s="48"/>
      <c r="K82" s="48"/>
      <c r="L82" s="48"/>
      <c r="M82" s="48"/>
      <c r="N82" s="45"/>
      <c r="O82" s="2"/>
      <c r="AM82" s="74"/>
    </row>
    <row r="83" spans="1:39" x14ac:dyDescent="0.25">
      <c r="A83" s="33"/>
      <c r="B83" s="33"/>
      <c r="C83" s="48"/>
      <c r="D83" s="48"/>
      <c r="E83" s="48"/>
      <c r="F83" s="48"/>
      <c r="G83" s="48"/>
      <c r="H83" s="48"/>
      <c r="I83" s="48"/>
      <c r="J83" s="48"/>
      <c r="K83" s="48"/>
      <c r="L83" s="48"/>
      <c r="M83" s="48"/>
      <c r="N83" s="45"/>
      <c r="O83" s="2"/>
      <c r="AM83" s="74"/>
    </row>
    <row r="84" spans="1:39" x14ac:dyDescent="0.25">
      <c r="A84" s="33"/>
      <c r="B84" s="33"/>
      <c r="C84" s="48"/>
      <c r="D84" s="48"/>
      <c r="E84" s="48"/>
      <c r="F84" s="48"/>
      <c r="G84" s="48"/>
      <c r="H84" s="48"/>
      <c r="I84" s="48"/>
      <c r="J84" s="48"/>
      <c r="K84" s="48"/>
      <c r="L84" s="48"/>
      <c r="M84" s="48"/>
      <c r="N84" s="45"/>
      <c r="O84" s="2"/>
      <c r="AM84" s="74"/>
    </row>
    <row r="85" spans="1:39" x14ac:dyDescent="0.25">
      <c r="A85" s="33"/>
      <c r="B85" s="33"/>
      <c r="C85" s="48"/>
      <c r="D85" s="48"/>
      <c r="E85" s="48"/>
      <c r="F85" s="48"/>
      <c r="G85" s="48"/>
      <c r="H85" s="48"/>
      <c r="I85" s="48"/>
      <c r="J85" s="48"/>
      <c r="K85" s="48"/>
      <c r="L85" s="48"/>
      <c r="M85" s="48"/>
      <c r="N85" s="45"/>
      <c r="O85" s="2"/>
      <c r="AM85" s="74"/>
    </row>
    <row r="86" spans="1:39" x14ac:dyDescent="0.25">
      <c r="A86" s="33"/>
      <c r="B86" s="33"/>
      <c r="C86" s="48"/>
      <c r="D86" s="48"/>
      <c r="E86" s="48"/>
      <c r="F86" s="48"/>
      <c r="G86" s="48"/>
      <c r="H86" s="48"/>
      <c r="I86" s="48"/>
      <c r="J86" s="48"/>
      <c r="K86" s="48"/>
      <c r="L86" s="48"/>
      <c r="M86" s="48"/>
      <c r="N86" s="45"/>
      <c r="O86" s="2"/>
      <c r="AM86" s="74"/>
    </row>
    <row r="87" spans="1:39" x14ac:dyDescent="0.25">
      <c r="A87" s="33"/>
      <c r="B87" s="33"/>
      <c r="C87" s="48"/>
      <c r="D87" s="48"/>
      <c r="E87" s="48"/>
      <c r="F87" s="48"/>
      <c r="G87" s="48"/>
      <c r="H87" s="48"/>
      <c r="I87" s="48"/>
      <c r="J87" s="48"/>
      <c r="K87" s="48"/>
      <c r="L87" s="48"/>
      <c r="M87" s="48"/>
      <c r="N87" s="45"/>
      <c r="O87" s="2"/>
      <c r="AM87" s="74"/>
    </row>
    <row r="88" spans="1:39" x14ac:dyDescent="0.25">
      <c r="A88" s="33"/>
      <c r="B88" s="33"/>
      <c r="C88" s="48"/>
      <c r="D88" s="48"/>
      <c r="E88" s="48"/>
      <c r="F88" s="48"/>
      <c r="G88" s="48"/>
      <c r="H88" s="48"/>
      <c r="I88" s="48"/>
      <c r="J88" s="48"/>
      <c r="K88" s="48"/>
      <c r="L88" s="48"/>
      <c r="M88" s="48"/>
      <c r="N88" s="45"/>
      <c r="O88" s="2"/>
      <c r="AM88" s="74"/>
    </row>
    <row r="89" spans="1:39" x14ac:dyDescent="0.25">
      <c r="A89" s="33"/>
      <c r="B89" s="33"/>
      <c r="C89" s="48"/>
      <c r="D89" s="48"/>
      <c r="E89" s="48"/>
      <c r="F89" s="48"/>
      <c r="G89" s="48"/>
      <c r="H89" s="48"/>
      <c r="I89" s="48"/>
      <c r="J89" s="48"/>
      <c r="K89" s="48"/>
      <c r="L89" s="48"/>
      <c r="M89" s="48"/>
      <c r="N89" s="45"/>
      <c r="O89" s="2"/>
      <c r="AM89" s="74"/>
    </row>
    <row r="90" spans="1:39" x14ac:dyDescent="0.25">
      <c r="AM90" s="74"/>
    </row>
    <row r="91" spans="1:39" ht="15.75" x14ac:dyDescent="0.25">
      <c r="A91" s="335" t="s">
        <v>558</v>
      </c>
      <c r="B91" s="327" t="s">
        <v>121</v>
      </c>
      <c r="C91" s="327" t="s">
        <v>2</v>
      </c>
      <c r="D91" s="327" t="s">
        <v>4</v>
      </c>
      <c r="E91" s="329" t="s">
        <v>6</v>
      </c>
      <c r="F91" s="325" t="s">
        <v>8</v>
      </c>
      <c r="G91" s="326"/>
      <c r="H91" s="327" t="s">
        <v>10</v>
      </c>
      <c r="I91" s="327" t="s">
        <v>14</v>
      </c>
      <c r="J91" s="327" t="s">
        <v>12</v>
      </c>
      <c r="K91" s="331" t="s">
        <v>122</v>
      </c>
      <c r="L91" s="332"/>
      <c r="M91" s="327" t="s">
        <v>20</v>
      </c>
      <c r="N91" s="342" t="s">
        <v>22</v>
      </c>
      <c r="O91" s="34"/>
      <c r="AM91" s="74"/>
    </row>
    <row r="92" spans="1:39" ht="15.75" x14ac:dyDescent="0.25">
      <c r="A92" s="336"/>
      <c r="B92" s="328"/>
      <c r="C92" s="328"/>
      <c r="D92" s="328"/>
      <c r="E92" s="330"/>
      <c r="F92" s="38" t="s">
        <v>124</v>
      </c>
      <c r="G92" s="38" t="s">
        <v>125</v>
      </c>
      <c r="H92" s="328"/>
      <c r="I92" s="328"/>
      <c r="J92" s="328"/>
      <c r="K92" s="59" t="s">
        <v>126</v>
      </c>
      <c r="L92" s="59" t="s">
        <v>549</v>
      </c>
      <c r="M92" s="328"/>
      <c r="N92" s="343"/>
      <c r="O92" s="2"/>
      <c r="AM92" s="74"/>
    </row>
    <row r="93" spans="1:39" x14ac:dyDescent="0.25">
      <c r="A93" s="33"/>
      <c r="B93" s="33"/>
      <c r="C93" s="48"/>
      <c r="D93" s="48"/>
      <c r="E93" s="48"/>
      <c r="F93" s="48"/>
      <c r="G93" s="48"/>
      <c r="H93" s="48"/>
      <c r="I93" s="48"/>
      <c r="J93" s="45"/>
      <c r="K93" s="45"/>
      <c r="L93" s="45"/>
      <c r="M93" s="45"/>
      <c r="N93" s="45"/>
      <c r="O93" s="2"/>
      <c r="AM93" s="74"/>
    </row>
    <row r="94" spans="1:39" x14ac:dyDescent="0.25">
      <c r="A94" s="33"/>
      <c r="B94" s="33"/>
      <c r="C94" s="48"/>
      <c r="D94" s="48"/>
      <c r="E94" s="48"/>
      <c r="F94" s="48"/>
      <c r="G94" s="48"/>
      <c r="H94" s="48"/>
      <c r="I94" s="48"/>
      <c r="J94" s="48"/>
      <c r="K94" s="48"/>
      <c r="L94" s="48"/>
      <c r="M94" s="48"/>
      <c r="N94" s="45"/>
      <c r="O94" s="2"/>
      <c r="AM94" s="74"/>
    </row>
    <row r="95" spans="1:39" x14ac:dyDescent="0.25">
      <c r="A95" s="33"/>
      <c r="B95" s="33"/>
      <c r="C95" s="48"/>
      <c r="D95" s="48"/>
      <c r="E95" s="48"/>
      <c r="F95" s="48"/>
      <c r="G95" s="48"/>
      <c r="H95" s="48"/>
      <c r="I95" s="48"/>
      <c r="J95" s="48"/>
      <c r="K95" s="48"/>
      <c r="L95" s="48"/>
      <c r="M95" s="48"/>
      <c r="N95" s="45"/>
      <c r="O95" s="2"/>
      <c r="AM95" s="74"/>
    </row>
    <row r="96" spans="1:39" x14ac:dyDescent="0.25">
      <c r="A96" s="33"/>
      <c r="B96" s="33"/>
      <c r="C96" s="48"/>
      <c r="D96" s="48"/>
      <c r="E96" s="48"/>
      <c r="F96" s="48"/>
      <c r="G96" s="48"/>
      <c r="H96" s="48"/>
      <c r="I96" s="48"/>
      <c r="J96" s="48"/>
      <c r="K96" s="48"/>
      <c r="L96" s="48"/>
      <c r="M96" s="48"/>
      <c r="N96" s="45"/>
      <c r="O96" s="2"/>
      <c r="AM96" s="74"/>
    </row>
    <row r="97" spans="1:39" x14ac:dyDescent="0.25">
      <c r="A97" s="33"/>
      <c r="B97" s="33"/>
      <c r="C97" s="48"/>
      <c r="D97" s="48"/>
      <c r="E97" s="48"/>
      <c r="F97" s="48"/>
      <c r="G97" s="48"/>
      <c r="H97" s="48"/>
      <c r="I97" s="48"/>
      <c r="J97" s="48"/>
      <c r="K97" s="48"/>
      <c r="L97" s="48"/>
      <c r="M97" s="48"/>
      <c r="N97" s="45"/>
      <c r="O97" s="2"/>
      <c r="AM97" s="74"/>
    </row>
    <row r="98" spans="1:39" x14ac:dyDescent="0.25">
      <c r="A98" s="33"/>
      <c r="B98" s="33"/>
      <c r="C98" s="48"/>
      <c r="D98" s="48"/>
      <c r="E98" s="48"/>
      <c r="F98" s="48"/>
      <c r="G98" s="48"/>
      <c r="H98" s="48"/>
      <c r="I98" s="48"/>
      <c r="J98" s="48"/>
      <c r="K98" s="48"/>
      <c r="L98" s="48"/>
      <c r="M98" s="48"/>
      <c r="N98" s="45"/>
      <c r="O98" s="2"/>
      <c r="AM98" s="74"/>
    </row>
    <row r="99" spans="1:39" x14ac:dyDescent="0.25">
      <c r="A99" s="33"/>
      <c r="B99" s="33"/>
      <c r="C99" s="48"/>
      <c r="D99" s="48"/>
      <c r="E99" s="48"/>
      <c r="F99" s="48"/>
      <c r="G99" s="48"/>
      <c r="H99" s="48"/>
      <c r="I99" s="48"/>
      <c r="J99" s="48"/>
      <c r="K99" s="48"/>
      <c r="L99" s="48"/>
      <c r="M99" s="48"/>
      <c r="N99" s="45"/>
      <c r="O99" s="2"/>
      <c r="AM99" s="74"/>
    </row>
    <row r="100" spans="1:39" x14ac:dyDescent="0.25">
      <c r="A100" s="33"/>
      <c r="B100" s="33"/>
      <c r="C100" s="48"/>
      <c r="D100" s="48"/>
      <c r="E100" s="48"/>
      <c r="F100" s="48"/>
      <c r="G100" s="48"/>
      <c r="H100" s="48"/>
      <c r="I100" s="48"/>
      <c r="J100" s="48"/>
      <c r="K100" s="48"/>
      <c r="L100" s="48"/>
      <c r="M100" s="48"/>
      <c r="N100" s="45"/>
      <c r="O100" s="2"/>
      <c r="AM100" s="74"/>
    </row>
    <row r="101" spans="1:39" x14ac:dyDescent="0.25">
      <c r="A101" s="33"/>
      <c r="B101" s="33"/>
      <c r="C101" s="48"/>
      <c r="D101" s="48"/>
      <c r="E101" s="48"/>
      <c r="F101" s="48"/>
      <c r="G101" s="48"/>
      <c r="H101" s="48"/>
      <c r="I101" s="48"/>
      <c r="J101" s="48"/>
      <c r="K101" s="48"/>
      <c r="L101" s="48"/>
      <c r="M101" s="48"/>
      <c r="N101" s="45"/>
      <c r="O101" s="2"/>
      <c r="AM101" s="74"/>
    </row>
    <row r="102" spans="1:39" x14ac:dyDescent="0.25">
      <c r="A102" s="49"/>
      <c r="B102" s="49"/>
      <c r="O102" s="2"/>
      <c r="AM102" s="74"/>
    </row>
    <row r="103" spans="1:39" x14ac:dyDescent="0.25">
      <c r="A103" s="74"/>
      <c r="B103" s="74"/>
      <c r="C103" s="74"/>
      <c r="D103" s="74"/>
      <c r="E103" s="74"/>
      <c r="F103" s="74"/>
      <c r="G103" s="74"/>
      <c r="H103" s="74"/>
      <c r="I103" s="74"/>
      <c r="J103" s="74"/>
      <c r="K103" s="74"/>
      <c r="L103" s="74"/>
      <c r="M103" s="74"/>
      <c r="N103" s="74"/>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4"/>
      <c r="AM103" s="74"/>
    </row>
    <row r="104" spans="1:39" x14ac:dyDescent="0.25">
      <c r="A104" s="74"/>
      <c r="B104" s="74"/>
      <c r="C104" s="74"/>
      <c r="D104" s="74"/>
      <c r="E104" s="74"/>
      <c r="F104" s="74"/>
      <c r="G104" s="74"/>
      <c r="H104" s="74"/>
      <c r="I104" s="74"/>
      <c r="J104" s="74"/>
      <c r="K104" s="74"/>
      <c r="L104" s="74"/>
      <c r="M104" s="74"/>
      <c r="N104" s="74"/>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4"/>
      <c r="AM104" s="74"/>
    </row>
  </sheetData>
  <mergeCells count="95">
    <mergeCell ref="AH9:AH10"/>
    <mergeCell ref="AI9:AI10"/>
    <mergeCell ref="AB9:AB10"/>
    <mergeCell ref="O8:Y8"/>
    <mergeCell ref="AC9:AC10"/>
    <mergeCell ref="AD9:AD10"/>
    <mergeCell ref="AE9:AE10"/>
    <mergeCell ref="AG9:AG10"/>
    <mergeCell ref="Z8:AK8"/>
    <mergeCell ref="M91:M92"/>
    <mergeCell ref="Y9:Y10"/>
    <mergeCell ref="Z9:Z10"/>
    <mergeCell ref="AA9:AA10"/>
    <mergeCell ref="O9:O10"/>
    <mergeCell ref="P9:P10"/>
    <mergeCell ref="Q9:Q10"/>
    <mergeCell ref="R9:R10"/>
    <mergeCell ref="N55:N56"/>
    <mergeCell ref="N67:N68"/>
    <mergeCell ref="N79:N80"/>
    <mergeCell ref="N91:N92"/>
    <mergeCell ref="M79:M80"/>
    <mergeCell ref="F55:G55"/>
    <mergeCell ref="K9:L9"/>
    <mergeCell ref="AF9:AF10"/>
    <mergeCell ref="S9:S10"/>
    <mergeCell ref="T9:T10"/>
    <mergeCell ref="U9:U10"/>
    <mergeCell ref="V9:V10"/>
    <mergeCell ref="W9:W10"/>
    <mergeCell ref="X9:X10"/>
    <mergeCell ref="A27:A33"/>
    <mergeCell ref="A34:A38"/>
    <mergeCell ref="A39:A48"/>
    <mergeCell ref="A11:A16"/>
    <mergeCell ref="E55:E56"/>
    <mergeCell ref="B9:B10"/>
    <mergeCell ref="A8:M8"/>
    <mergeCell ref="N9:N10"/>
    <mergeCell ref="A17:A22"/>
    <mergeCell ref="A23:A26"/>
    <mergeCell ref="A67:A68"/>
    <mergeCell ref="B67:B68"/>
    <mergeCell ref="J55:J56"/>
    <mergeCell ref="M55:M56"/>
    <mergeCell ref="K55:L55"/>
    <mergeCell ref="I67:I68"/>
    <mergeCell ref="K67:L67"/>
    <mergeCell ref="H67:H68"/>
    <mergeCell ref="J67:J68"/>
    <mergeCell ref="C67:C68"/>
    <mergeCell ref="D67:D68"/>
    <mergeCell ref="B55:B56"/>
    <mergeCell ref="C55:C56"/>
    <mergeCell ref="D55:D56"/>
    <mergeCell ref="H55:H56"/>
    <mergeCell ref="I55:I56"/>
    <mergeCell ref="K91:L91"/>
    <mergeCell ref="F91:G91"/>
    <mergeCell ref="H91:H92"/>
    <mergeCell ref="I91:I92"/>
    <mergeCell ref="A1:AJ1"/>
    <mergeCell ref="F9:G9"/>
    <mergeCell ref="C9:C10"/>
    <mergeCell ref="A9:A10"/>
    <mergeCell ref="D9:D10"/>
    <mergeCell ref="E9:E10"/>
    <mergeCell ref="H9:H10"/>
    <mergeCell ref="I9:I10"/>
    <mergeCell ref="J9:J10"/>
    <mergeCell ref="M9:M10"/>
    <mergeCell ref="AJ9:AJ10"/>
    <mergeCell ref="B6:C6"/>
    <mergeCell ref="K79:L79"/>
    <mergeCell ref="M67:M68"/>
    <mergeCell ref="AK9:AK10"/>
    <mergeCell ref="A51:N51"/>
    <mergeCell ref="A79:A80"/>
    <mergeCell ref="B79:B80"/>
    <mergeCell ref="C79:C80"/>
    <mergeCell ref="D79:D80"/>
    <mergeCell ref="E79:E80"/>
    <mergeCell ref="F79:G79"/>
    <mergeCell ref="H79:H80"/>
    <mergeCell ref="I79:I80"/>
    <mergeCell ref="E67:E68"/>
    <mergeCell ref="J79:J80"/>
    <mergeCell ref="A55:A56"/>
    <mergeCell ref="F67:G67"/>
    <mergeCell ref="J91:J92"/>
    <mergeCell ref="A91:A92"/>
    <mergeCell ref="B91:B92"/>
    <mergeCell ref="C91:C92"/>
    <mergeCell ref="D91:D92"/>
    <mergeCell ref="E91:E92"/>
  </mergeCells>
  <conditionalFormatting sqref="O11:O48">
    <cfRule type="cellIs" dxfId="39" priority="316" stopIfTrue="1" operator="equal">
      <formula>"x"</formula>
    </cfRule>
  </conditionalFormatting>
  <conditionalFormatting sqref="P11:P48">
    <cfRule type="cellIs" dxfId="38" priority="315" operator="equal">
      <formula>"x"</formula>
    </cfRule>
  </conditionalFormatting>
  <conditionalFormatting sqref="Q11:Q48">
    <cfRule type="cellIs" dxfId="37" priority="314" operator="equal">
      <formula>"x"</formula>
    </cfRule>
  </conditionalFormatting>
  <conditionalFormatting sqref="R11:R48">
    <cfRule type="cellIs" dxfId="36" priority="313" stopIfTrue="1" operator="equal">
      <formula>"x"</formula>
    </cfRule>
  </conditionalFormatting>
  <conditionalFormatting sqref="S11:S48">
    <cfRule type="cellIs" dxfId="35" priority="312" operator="equal">
      <formula>"x"</formula>
    </cfRule>
  </conditionalFormatting>
  <conditionalFormatting sqref="T11:T48">
    <cfRule type="cellIs" dxfId="34" priority="4" stopIfTrue="1" operator="equal">
      <formula>$AQ$7</formula>
    </cfRule>
    <cfRule type="cellIs" dxfId="33" priority="7" stopIfTrue="1" operator="equal">
      <formula>$AQ$6</formula>
    </cfRule>
  </conditionalFormatting>
  <conditionalFormatting sqref="AQ6:AQ7">
    <cfRule type="cellIs" dxfId="32" priority="317" stopIfTrue="1" operator="equal">
      <formula>$AQ$6</formula>
    </cfRule>
  </conditionalFormatting>
  <dataValidations count="1">
    <dataValidation type="list" allowBlank="1" showInputMessage="1" showErrorMessage="1" sqref="T11:T48" xr:uid="{00000000-0002-0000-0100-000000000000}">
      <formula1>$AQ$6:$AQ$7</formula1>
    </dataValidation>
  </dataValidations>
  <hyperlinks>
    <hyperlink ref="V19" r:id="rId1" display="https://drive.google.com/file/d/1cPPGpVJSDgiODMyvdHCWH7MgLPf7H37k/view?usp=drivesdk" xr:uid="{FA98B871-76C6-4AA1-B124-71990E0BB060}"/>
  </hyperlinks>
  <pageMargins left="0.511811024" right="0.511811024" top="0.78740157499999996" bottom="0.78740157499999996" header="0.31496062000000002" footer="0.31496062000000002"/>
  <pageSetup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8A8329F9-4E41-4217-964B-BD1F9155BE60}">
          <x14:formula1>
            <xm:f>LEGENDA!$A$46:$A$61</xm:f>
          </x14:formula1>
          <xm:sqref>N57:N65 N11:N48 AK11:AK48 N69:N77 N81:N89 N93:N102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3"/>
  <sheetViews>
    <sheetView showGridLines="0" topLeftCell="A5" zoomScale="110" zoomScaleNormal="110" zoomScalePageLayoutView="70" workbookViewId="0">
      <selection activeCell="S6" sqref="S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405" t="s">
        <v>109</v>
      </c>
      <c r="C1" s="405"/>
      <c r="D1" s="405"/>
      <c r="E1" s="405"/>
      <c r="F1" s="405"/>
      <c r="G1" s="405"/>
      <c r="H1" s="405"/>
      <c r="I1" s="405"/>
      <c r="J1" s="405"/>
      <c r="K1" s="405"/>
      <c r="L1" s="405"/>
      <c r="M1" s="405"/>
      <c r="N1" s="405"/>
      <c r="O1" s="405"/>
      <c r="P1" s="405"/>
      <c r="Q1" s="405"/>
      <c r="R1" s="405"/>
      <c r="S1" s="405"/>
      <c r="T1" s="405"/>
      <c r="U1" s="405"/>
      <c r="V1" s="405"/>
      <c r="W1" s="405"/>
      <c r="X1" s="76"/>
    </row>
    <row r="2" spans="1:28" s="11" customFormat="1" ht="21" customHeight="1" x14ac:dyDescent="0.25">
      <c r="A2" s="77"/>
      <c r="B2" s="405"/>
      <c r="C2" s="405"/>
      <c r="D2" s="405"/>
      <c r="E2" s="405"/>
      <c r="F2" s="405"/>
      <c r="G2" s="405"/>
      <c r="H2" s="405"/>
      <c r="I2" s="405"/>
      <c r="J2" s="405"/>
      <c r="K2" s="405"/>
      <c r="L2" s="405"/>
      <c r="M2" s="405"/>
      <c r="N2" s="405"/>
      <c r="O2" s="405"/>
      <c r="P2" s="405"/>
      <c r="Q2" s="405"/>
      <c r="R2" s="405"/>
      <c r="S2" s="405"/>
      <c r="T2" s="405"/>
      <c r="U2" s="405"/>
      <c r="V2" s="405"/>
      <c r="W2" s="405"/>
      <c r="X2" s="77"/>
    </row>
    <row r="3" spans="1:28" ht="33.75" customHeight="1" x14ac:dyDescent="0.35">
      <c r="A3" s="76"/>
      <c r="B3" s="412" t="str">
        <f>'Monitoria Anual - 1'!A2</f>
        <v>Plano de Ação Nacional para a Conservação dos Pequenos Felinos - 2 ciclo</v>
      </c>
      <c r="C3" s="412"/>
      <c r="D3" s="412"/>
      <c r="E3" s="412"/>
      <c r="F3" s="412"/>
      <c r="G3" s="412"/>
      <c r="H3" s="412"/>
      <c r="I3" s="412"/>
      <c r="J3" s="412"/>
      <c r="K3" s="412"/>
      <c r="L3" s="412"/>
      <c r="M3" s="412"/>
      <c r="N3" s="412"/>
      <c r="O3" s="412"/>
      <c r="P3" s="412"/>
      <c r="Q3" s="412"/>
      <c r="R3" s="412"/>
      <c r="S3" s="412"/>
      <c r="T3" s="412"/>
      <c r="U3" s="412"/>
      <c r="V3" s="412"/>
      <c r="W3" s="412"/>
      <c r="X3" s="76"/>
    </row>
    <row r="4" spans="1:28" x14ac:dyDescent="0.25">
      <c r="A4" s="76"/>
      <c r="J4" s="8"/>
      <c r="K4" s="8"/>
      <c r="L4" s="8"/>
      <c r="M4" s="8"/>
      <c r="N4" s="8"/>
      <c r="O4" s="8"/>
      <c r="X4" s="76"/>
    </row>
    <row r="5" spans="1:28" s="2" customFormat="1" ht="45" customHeight="1" x14ac:dyDescent="0.25">
      <c r="A5" s="74"/>
      <c r="B5" s="417" t="s">
        <v>559</v>
      </c>
      <c r="C5" s="417"/>
      <c r="D5" s="418" t="str">
        <f>'Monitoria Anual - 1'!B4</f>
        <v>Promover e integrar ações para mitigar as ameaças e ampliar o conhecimento sobre as populações de pequenos felinos, visando reduzir o risco de extinção em cinco anos.</v>
      </c>
      <c r="E5" s="418"/>
      <c r="F5" s="418"/>
      <c r="G5" s="418"/>
      <c r="H5" s="418"/>
      <c r="I5" s="418"/>
      <c r="J5" s="418"/>
      <c r="K5" s="418"/>
      <c r="L5" s="418"/>
      <c r="M5" s="419"/>
      <c r="N5" s="9"/>
      <c r="O5" s="9"/>
      <c r="P5" s="9"/>
      <c r="Q5" s="9"/>
      <c r="R5" s="9"/>
      <c r="X5" s="74"/>
    </row>
    <row r="6" spans="1:28" x14ac:dyDescent="0.25">
      <c r="A6" s="76"/>
      <c r="J6" s="8"/>
      <c r="K6" s="8"/>
      <c r="L6" s="8"/>
      <c r="M6" s="8"/>
      <c r="N6" s="8"/>
      <c r="O6" s="8"/>
      <c r="X6" s="76"/>
    </row>
    <row r="7" spans="1:28" ht="26.25" customHeight="1" x14ac:dyDescent="0.25">
      <c r="A7" s="76"/>
      <c r="B7" s="417" t="s">
        <v>113</v>
      </c>
      <c r="C7" s="417"/>
      <c r="D7" s="406" t="str">
        <f>'Monitoria Anual - 1'!B6</f>
        <v>18/12/2023 a 22/12/2023 (presencial)</v>
      </c>
      <c r="E7" s="406"/>
      <c r="F7" s="406"/>
      <c r="G7" s="407"/>
      <c r="H7" s="2"/>
      <c r="I7" s="10"/>
      <c r="J7" s="8"/>
      <c r="K7" s="8"/>
      <c r="L7" s="8"/>
      <c r="M7" s="8"/>
      <c r="N7" s="8"/>
      <c r="O7" s="8"/>
      <c r="X7" s="76"/>
    </row>
    <row r="8" spans="1:28" x14ac:dyDescent="0.25">
      <c r="A8" s="76"/>
      <c r="X8" s="76"/>
    </row>
    <row r="9" spans="1:28" ht="31.5" customHeight="1" x14ac:dyDescent="0.25">
      <c r="A9" s="76"/>
      <c r="B9" s="405" t="s">
        <v>560</v>
      </c>
      <c r="C9" s="405"/>
      <c r="D9" s="405"/>
      <c r="E9" s="405"/>
      <c r="F9" s="405"/>
      <c r="G9" s="405"/>
      <c r="H9" s="405"/>
      <c r="I9" s="405"/>
      <c r="J9" s="405"/>
      <c r="K9" s="405"/>
      <c r="L9" s="405"/>
      <c r="M9" s="405"/>
      <c r="N9" s="405"/>
      <c r="O9" s="405"/>
      <c r="P9" s="405"/>
      <c r="Q9" s="405"/>
      <c r="R9" s="405"/>
      <c r="S9" s="405"/>
      <c r="T9" s="405"/>
      <c r="U9" s="405"/>
      <c r="V9" s="405"/>
      <c r="W9" s="405"/>
      <c r="X9" s="76"/>
    </row>
    <row r="10" spans="1:28" x14ac:dyDescent="0.25">
      <c r="A10" s="76"/>
      <c r="G10" s="7"/>
      <c r="H10" s="7"/>
      <c r="I10" s="7"/>
      <c r="X10" s="76"/>
    </row>
    <row r="11" spans="1:28" ht="15.75" x14ac:dyDescent="0.25">
      <c r="A11" s="76"/>
      <c r="B11" s="406" t="s">
        <v>561</v>
      </c>
      <c r="C11" s="407"/>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13"/>
      <c r="G12" s="413"/>
      <c r="H12" s="69"/>
      <c r="X12" s="76"/>
    </row>
    <row r="13" spans="1:28" ht="33.75" customHeight="1" x14ac:dyDescent="0.25">
      <c r="A13" s="76"/>
      <c r="C13" s="414" t="s">
        <v>562</v>
      </c>
      <c r="D13" s="415"/>
      <c r="E13" s="415"/>
      <c r="F13" s="415"/>
      <c r="G13" s="416"/>
      <c r="H13" s="3"/>
      <c r="X13" s="76"/>
    </row>
    <row r="14" spans="1:28" s="2" customFormat="1" ht="34.5" customHeight="1" x14ac:dyDescent="0.25">
      <c r="A14" s="74"/>
      <c r="C14" s="82" t="s">
        <v>563</v>
      </c>
      <c r="D14" s="78" t="s">
        <v>564</v>
      </c>
      <c r="E14" s="79" t="s">
        <v>565</v>
      </c>
      <c r="F14" s="80" t="s">
        <v>566</v>
      </c>
      <c r="G14" s="81" t="s">
        <v>565</v>
      </c>
      <c r="H14" s="6"/>
      <c r="X14" s="74"/>
    </row>
    <row r="15" spans="1:28" ht="15.75" x14ac:dyDescent="0.25">
      <c r="A15" s="76"/>
      <c r="C15" s="83" t="s">
        <v>567</v>
      </c>
      <c r="D15" s="56"/>
      <c r="E15" s="64"/>
      <c r="F15" s="56">
        <f>COUNTA('Monitoria Anual - 1'!T11:T887)</f>
        <v>4</v>
      </c>
      <c r="G15" s="64">
        <f t="shared" ref="G15:G21" si="0">F15/$F$22</f>
        <v>0.11428571428571428</v>
      </c>
      <c r="H15" s="65"/>
      <c r="X15" s="76"/>
    </row>
    <row r="16" spans="1:28" ht="15.75" x14ac:dyDescent="0.25">
      <c r="A16" s="76"/>
      <c r="C16" s="84" t="s">
        <v>568</v>
      </c>
      <c r="D16" s="57">
        <f>COUNTA('Monitoria Anual - 1'!O11:O887)</f>
        <v>5</v>
      </c>
      <c r="E16" s="66">
        <f>D16/$D$22</f>
        <v>0.13513513513513514</v>
      </c>
      <c r="F16" s="57">
        <f>D16-AB16</f>
        <v>5</v>
      </c>
      <c r="G16" s="66">
        <f t="shared" si="0"/>
        <v>0.14285714285714285</v>
      </c>
      <c r="H16" s="65"/>
      <c r="X16" s="76"/>
      <c r="Z16">
        <f>COUNTIFS('Monitoria Anual - 1'!O:O,"x",'Monitoria Anual - 1'!T:T,"Excluída")</f>
        <v>0</v>
      </c>
      <c r="AA16">
        <f>COUNTIFS('Monitoria Anual - 1'!O:O,"x",'Monitoria Anual - 1'!T:T,"Agrupada")</f>
        <v>0</v>
      </c>
      <c r="AB16">
        <f>Z16+AA16</f>
        <v>0</v>
      </c>
    </row>
    <row r="17" spans="1:28" ht="15.75" x14ac:dyDescent="0.25">
      <c r="A17" s="76"/>
      <c r="C17" s="85" t="s">
        <v>569</v>
      </c>
      <c r="D17" s="57">
        <f>COUNTA('Monitoria Anual - 1'!P11:P887)</f>
        <v>13</v>
      </c>
      <c r="E17" s="66">
        <f>D17/$D$22</f>
        <v>0.35135135135135137</v>
      </c>
      <c r="F17" s="57">
        <f>D17-AB17</f>
        <v>10</v>
      </c>
      <c r="G17" s="66">
        <f t="shared" si="0"/>
        <v>0.2857142857142857</v>
      </c>
      <c r="H17" s="65"/>
      <c r="X17" s="76"/>
      <c r="Z17">
        <f t="array" ref="Z17">COUNTIFS('Monitoria Anual - 1'!P:P,"x",'Monitoria Anual - 1'!T:T,"Excluída")</f>
        <v>3</v>
      </c>
      <c r="AA17">
        <f t="array" ref="AA17">COUNTIFS('Monitoria Anual - 1'!P:P,"x",'Monitoria Anual - 1'!T:T,"Agrupada")</f>
        <v>0</v>
      </c>
      <c r="AB17">
        <f>Z17+AA17</f>
        <v>3</v>
      </c>
    </row>
    <row r="18" spans="1:28" ht="15.75" x14ac:dyDescent="0.25">
      <c r="A18" s="76"/>
      <c r="C18" s="86" t="s">
        <v>570</v>
      </c>
      <c r="D18" s="57">
        <f>COUNTA('Monitoria Anual - 1'!Q11:Q887)</f>
        <v>0</v>
      </c>
      <c r="E18" s="66">
        <f>D18/$D$22</f>
        <v>0</v>
      </c>
      <c r="F18" s="57">
        <f>D18-AB18</f>
        <v>0</v>
      </c>
      <c r="G18" s="66">
        <f t="shared" si="0"/>
        <v>0</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571</v>
      </c>
      <c r="D19" s="57">
        <f>COUNTA('Monitoria Anual - 1'!R11:R887)</f>
        <v>18</v>
      </c>
      <c r="E19" s="66">
        <f>D19/$D$22</f>
        <v>0.48648648648648651</v>
      </c>
      <c r="F19" s="57">
        <f t="shared" ref="F19:F20" si="1">D19-AB19</f>
        <v>18</v>
      </c>
      <c r="G19" s="66">
        <f t="shared" si="0"/>
        <v>0.51428571428571423</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572</v>
      </c>
      <c r="D20" s="57">
        <f>COUNTA('Monitoria Anual - 1'!S11:S887)</f>
        <v>1</v>
      </c>
      <c r="E20" s="66">
        <f>D20/$D$22</f>
        <v>2.7027027027027029E-2</v>
      </c>
      <c r="F20" s="57">
        <f t="shared" si="1"/>
        <v>1</v>
      </c>
      <c r="G20" s="66">
        <f t="shared" si="0"/>
        <v>2.8571428571428571E-2</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573</v>
      </c>
      <c r="D21" s="58"/>
      <c r="E21" s="67"/>
      <c r="F21" s="58">
        <f>'Monitoria Anual - 1'!C53</f>
        <v>1</v>
      </c>
      <c r="G21" s="67">
        <f t="shared" si="0"/>
        <v>2.8571428571428571E-2</v>
      </c>
      <c r="H21" s="65"/>
      <c r="X21" s="76"/>
    </row>
    <row r="22" spans="1:28" ht="16.5" thickBot="1" x14ac:dyDescent="0.3">
      <c r="A22" s="76"/>
      <c r="C22" s="90" t="s">
        <v>574</v>
      </c>
      <c r="D22" s="91">
        <f>SUM(D16:D20)</f>
        <v>37</v>
      </c>
      <c r="E22" s="92">
        <f>SUM(E15:E21)</f>
        <v>1</v>
      </c>
      <c r="F22" s="93">
        <f>SUM(F16:F21)</f>
        <v>35</v>
      </c>
      <c r="G22" s="94">
        <f>SUM(G16:G21)</f>
        <v>1</v>
      </c>
      <c r="H22" s="65"/>
      <c r="X22" s="76"/>
    </row>
    <row r="23" spans="1:28" x14ac:dyDescent="0.25">
      <c r="A23" s="76"/>
      <c r="C23" s="96" t="s">
        <v>575</v>
      </c>
      <c r="D23" s="408">
        <f>COUNTIF('Monitoria Anual - 1'!T11:T887,"Agrupada")</f>
        <v>0</v>
      </c>
      <c r="E23" s="408"/>
      <c r="F23" s="408"/>
      <c r="G23" s="409"/>
      <c r="H23" s="5"/>
      <c r="X23" s="76"/>
    </row>
    <row r="24" spans="1:28" ht="15.75" thickBot="1" x14ac:dyDescent="0.3">
      <c r="A24" s="76"/>
      <c r="C24" s="95" t="s">
        <v>576</v>
      </c>
      <c r="D24" s="410">
        <f>COUNTIF('Monitoria Anual - 1'!T11:T48,"Excluída")</f>
        <v>4</v>
      </c>
      <c r="E24" s="410"/>
      <c r="F24" s="410"/>
      <c r="G24" s="411"/>
      <c r="X24" s="76"/>
    </row>
    <row r="25" spans="1:28" x14ac:dyDescent="0.25">
      <c r="A25" s="76"/>
      <c r="X25" s="76"/>
    </row>
    <row r="26" spans="1:28" x14ac:dyDescent="0.25">
      <c r="A26" s="76"/>
      <c r="X26" s="76"/>
    </row>
    <row r="27" spans="1:28" ht="15.75" x14ac:dyDescent="0.25">
      <c r="A27" s="76"/>
      <c r="B27" s="406" t="s">
        <v>577</v>
      </c>
      <c r="C27" s="407"/>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578</v>
      </c>
      <c r="D29" s="52">
        <f>COUNTA('Monitoria Anual - 1'!A11:A48)</f>
        <v>6</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579</v>
      </c>
      <c r="D31" s="110" t="s">
        <v>580</v>
      </c>
      <c r="E31" s="13"/>
      <c r="F31" s="14"/>
      <c r="G31" s="15"/>
      <c r="H31" s="17"/>
      <c r="I31" s="18"/>
      <c r="J31" s="19"/>
      <c r="W31" s="1"/>
      <c r="X31" s="76"/>
    </row>
    <row r="32" spans="1:28" x14ac:dyDescent="0.25">
      <c r="A32" s="76"/>
      <c r="C32" s="53" t="s">
        <v>581</v>
      </c>
      <c r="D32" s="61">
        <f>SUM(E32:J32)</f>
        <v>7</v>
      </c>
      <c r="E32" s="23">
        <f>COUNTA('Monitoria Anual - 1'!T11:T16)</f>
        <v>1</v>
      </c>
      <c r="F32" s="50">
        <f>COUNTA('Monitoria Anual - 1'!O11:O16)</f>
        <v>1</v>
      </c>
      <c r="G32" s="50">
        <f>COUNTA('Monitoria Anual - 1'!P11:P16)</f>
        <v>3</v>
      </c>
      <c r="H32" s="50">
        <f>COUNTA('Monitoria Anual - 1'!Q11:Q16)</f>
        <v>0</v>
      </c>
      <c r="I32" s="50">
        <f>COUNTA('Monitoria Anual - 1'!R11:R16)</f>
        <v>2</v>
      </c>
      <c r="J32" s="51">
        <f>COUNTA('Monitoria Anual - 1'!S11:S16)</f>
        <v>0</v>
      </c>
      <c r="W32" s="1"/>
      <c r="X32" s="76"/>
    </row>
    <row r="33" spans="1:30" x14ac:dyDescent="0.25">
      <c r="A33" s="76"/>
      <c r="C33" s="54" t="s">
        <v>582</v>
      </c>
      <c r="D33" s="53">
        <f t="shared" ref="D33:D37" si="2">SUM(E33:J33)</f>
        <v>6</v>
      </c>
      <c r="E33" s="24">
        <f>COUNTA('Monitoria Anual - 1'!T17:T22)</f>
        <v>1</v>
      </c>
      <c r="F33" s="25">
        <f>COUNTA('Monitoria Anual - 1'!O17:O22)</f>
        <v>0</v>
      </c>
      <c r="G33" s="25">
        <f>COUNTA('Monitoria Anual - 1'!P17:P22)</f>
        <v>2</v>
      </c>
      <c r="H33" s="25">
        <f>COUNTA('Monitoria Anual - 1'!Q17:Q22)</f>
        <v>0</v>
      </c>
      <c r="I33" s="25">
        <f>COUNTA('Monitoria Anual - 1'!R17:R22)</f>
        <v>3</v>
      </c>
      <c r="J33" s="26">
        <f>COUNTA('Monitoria Anual - 1'!S17:S22)</f>
        <v>0</v>
      </c>
      <c r="W33" s="1"/>
      <c r="X33" s="76"/>
    </row>
    <row r="34" spans="1:30" x14ac:dyDescent="0.25">
      <c r="A34" s="76"/>
      <c r="C34" s="54" t="s">
        <v>583</v>
      </c>
      <c r="D34" s="53">
        <f t="shared" si="2"/>
        <v>4</v>
      </c>
      <c r="E34" s="24">
        <f>COUNTA('Monitoria Anual - 1'!T23:T26)</f>
        <v>0</v>
      </c>
      <c r="F34" s="25">
        <f>COUNTA('Monitoria Anual - 1'!O23:O26)</f>
        <v>0</v>
      </c>
      <c r="G34" s="25">
        <f>COUNTA('Monitoria Anual - 1'!P23:P26)</f>
        <v>1</v>
      </c>
      <c r="H34" s="25">
        <f>COUNTA('Monitoria Anual - 1'!Q23:Q26)</f>
        <v>0</v>
      </c>
      <c r="I34" s="25">
        <f>COUNTA('Monitoria Anual - 1'!R23:R26)</f>
        <v>3</v>
      </c>
      <c r="J34" s="26">
        <f>COUNTA('Monitoria Anual - 1'!S23:S26)</f>
        <v>0</v>
      </c>
      <c r="W34" s="1"/>
      <c r="X34" s="76"/>
    </row>
    <row r="35" spans="1:30" x14ac:dyDescent="0.25">
      <c r="A35" s="76"/>
      <c r="C35" s="54" t="s">
        <v>584</v>
      </c>
      <c r="D35" s="53">
        <f t="shared" si="2"/>
        <v>7</v>
      </c>
      <c r="E35" s="24">
        <f>COUNTA('Monitoria Anual - 1'!T27:T33)</f>
        <v>0</v>
      </c>
      <c r="F35" s="25">
        <f>COUNTA('Monitoria Anual - 1'!O27:O33)</f>
        <v>2</v>
      </c>
      <c r="G35" s="25">
        <f>COUNTA('Monitoria Anual - 1'!P27:P33)</f>
        <v>1</v>
      </c>
      <c r="H35" s="25">
        <f>COUNTA('Monitoria Anual - 1'!Q27:Q33)</f>
        <v>0</v>
      </c>
      <c r="I35" s="25">
        <f>COUNTA('Monitoria Anual - 1'!R27:R33)</f>
        <v>4</v>
      </c>
      <c r="J35" s="26">
        <f>COUNTA('Monitoria Anual - 1'!S27:S33)</f>
        <v>0</v>
      </c>
      <c r="W35" s="1"/>
      <c r="X35" s="76"/>
    </row>
    <row r="36" spans="1:30" x14ac:dyDescent="0.25">
      <c r="A36" s="76"/>
      <c r="C36" s="54" t="s">
        <v>585</v>
      </c>
      <c r="D36" s="53">
        <f t="shared" si="2"/>
        <v>6</v>
      </c>
      <c r="E36" s="24">
        <f>COUNTA('Monitoria Anual - 1'!T34:T38)</f>
        <v>1</v>
      </c>
      <c r="F36" s="25">
        <f>COUNTA('Monitoria Anual - 1'!O34:O38)</f>
        <v>0</v>
      </c>
      <c r="G36" s="25">
        <f>COUNTA('Monitoria Anual - 1'!P34:P38)</f>
        <v>2</v>
      </c>
      <c r="H36" s="25">
        <f>COUNTA('Monitoria Anual - 1'!Q34:Q38)</f>
        <v>0</v>
      </c>
      <c r="I36" s="25">
        <f>COUNTA('Monitoria Anual - 1'!R34:R38)</f>
        <v>3</v>
      </c>
      <c r="J36" s="26">
        <f>COUNTA('Monitoria Anual - 1'!S34:S38)</f>
        <v>0</v>
      </c>
      <c r="W36" s="1"/>
      <c r="X36" s="76"/>
    </row>
    <row r="37" spans="1:30" x14ac:dyDescent="0.25">
      <c r="A37" s="76"/>
      <c r="C37" s="54" t="s">
        <v>586</v>
      </c>
      <c r="D37" s="53">
        <f t="shared" si="2"/>
        <v>11</v>
      </c>
      <c r="E37" s="24">
        <f>COUNTA('Monitoria Anual - 1'!T39:T48)</f>
        <v>1</v>
      </c>
      <c r="F37" s="25">
        <f>COUNTA('Monitoria Anual - 1'!O39:O48)</f>
        <v>2</v>
      </c>
      <c r="G37" s="25">
        <f>COUNTA('Monitoria Anual - 1'!P39:P48)</f>
        <v>4</v>
      </c>
      <c r="H37" s="25">
        <f>COUNTA('Monitoria Anual - 1'!Q39:Q48)</f>
        <v>0</v>
      </c>
      <c r="I37" s="25">
        <f>COUNTA('Monitoria Anual - 1'!R39:R48)</f>
        <v>3</v>
      </c>
      <c r="J37" s="26">
        <f>COUNTA('Monitoria Anual - 1'!S39:S48)</f>
        <v>1</v>
      </c>
      <c r="W37" s="1"/>
      <c r="X37" s="76"/>
    </row>
    <row r="38" spans="1:30" x14ac:dyDescent="0.25">
      <c r="A38" s="76"/>
      <c r="X38" s="76"/>
    </row>
    <row r="39" spans="1:30" x14ac:dyDescent="0.25">
      <c r="A39" s="76"/>
      <c r="B39" s="76"/>
      <c r="C39" s="76"/>
      <c r="D39" s="76"/>
      <c r="E39" s="76"/>
      <c r="F39" s="76"/>
      <c r="G39" s="76"/>
      <c r="H39" s="76"/>
      <c r="I39" s="76"/>
      <c r="J39" s="76"/>
      <c r="K39" s="76"/>
      <c r="L39" s="76"/>
      <c r="M39" s="76"/>
      <c r="N39" s="76"/>
      <c r="O39" s="76"/>
      <c r="P39" s="76"/>
      <c r="Q39" s="76"/>
      <c r="R39" s="76"/>
      <c r="S39" s="76"/>
      <c r="T39" s="76"/>
      <c r="U39" s="76"/>
      <c r="V39" s="76"/>
      <c r="W39" s="76"/>
      <c r="X39" s="76"/>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row r="42" spans="1:30" x14ac:dyDescent="0.25">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row>
    <row r="43" spans="1:30" x14ac:dyDescent="0.25">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row>
  </sheetData>
  <sheetProtection algorithmName="SHA-512" hashValue="xcXalqJMhsbGA56DiTfQ0AEw4tl7n0y3XwMxOQWY5kulRZVIJmn1z5hs/Y0cT7wWjWqpjmI+YEkPr/2lz+4whg==" saltValue="7ud6h7r7XVX8YA1PuZCM3A==" spinCount="100000" sheet="1" objects="1" scenarios="1"/>
  <protectedRanges>
    <protectedRange algorithmName="SHA-512" hashValue="zzhv/Dq6/XQDdy4PArewFSu9VLQOsBZ9SvRQwEaPRryxU9jlfehRY4wDYvbp7yw2VZjtzuEFQ9mRoLL/NIyBnw==" saltValue="sDMcZXVTWsRsrO+dPIlxTA==" spinCount="100000" sqref="A38:AD43 A1:AD3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31"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106"/>
  <sheetViews>
    <sheetView showGridLines="0" zoomScale="90" zoomScaleNormal="90" workbookViewId="0">
      <pane xSplit="8" ySplit="10" topLeftCell="T41" activePane="bottomRight" state="frozen"/>
      <selection pane="topRight" activeCell="I1" sqref="I1"/>
      <selection pane="bottomLeft" activeCell="A11" sqref="A11"/>
      <selection pane="bottomRight" activeCell="U39" sqref="U39"/>
    </sheetView>
  </sheetViews>
  <sheetFormatPr defaultColWidth="9.140625" defaultRowHeight="15" x14ac:dyDescent="0.25"/>
  <cols>
    <col min="1" max="1" width="19.5703125" style="2" customWidth="1"/>
    <col min="2" max="2" width="6.140625" style="2" customWidth="1"/>
    <col min="3" max="3" width="21.42578125" style="2" customWidth="1"/>
    <col min="4" max="4" width="18.42578125" style="2" customWidth="1"/>
    <col min="5" max="5" width="15.140625" style="2" customWidth="1"/>
    <col min="6" max="7" width="9.140625" style="2" customWidth="1"/>
    <col min="8" max="8" width="13.42578125" style="2" bestFit="1" customWidth="1"/>
    <col min="9" max="9" width="24" style="2" bestFit="1" customWidth="1"/>
    <col min="10" max="10" width="35.140625" style="2" bestFit="1" customWidth="1"/>
    <col min="11" max="11" width="11.5703125" style="2" bestFit="1" customWidth="1"/>
    <col min="12" max="12" width="14" style="2" bestFit="1" customWidth="1"/>
    <col min="13" max="13" width="26.140625" style="2" bestFit="1" customWidth="1"/>
    <col min="14" max="14" width="18.7109375" style="2" bestFit="1" customWidth="1"/>
    <col min="15" max="15" width="47.28515625" style="43" customWidth="1"/>
    <col min="16" max="16" width="34.140625" style="43" customWidth="1"/>
    <col min="17" max="17" width="39.28515625" style="43" customWidth="1"/>
    <col min="18" max="18" width="31.28515625" style="43" customWidth="1"/>
    <col min="19" max="19" width="33.7109375" style="43" customWidth="1"/>
    <col min="20" max="20" width="39.42578125" style="43" bestFit="1" customWidth="1"/>
    <col min="21" max="21" width="44.85546875" style="2" customWidth="1"/>
    <col min="22" max="22" width="29.5703125" style="2" customWidth="1"/>
    <col min="23" max="23" width="69" style="2" customWidth="1"/>
    <col min="24" max="24" width="67.7109375" style="2" bestFit="1" customWidth="1"/>
    <col min="25" max="25" width="40.42578125" style="2" bestFit="1" customWidth="1"/>
    <col min="26" max="26" width="29.85546875" style="2" bestFit="1" customWidth="1"/>
    <col min="27" max="27" width="33.28515625" style="2" bestFit="1" customWidth="1"/>
    <col min="28" max="28" width="36.5703125" style="2" bestFit="1" customWidth="1"/>
    <col min="29" max="29" width="29.7109375" style="2" bestFit="1" customWidth="1"/>
    <col min="30" max="30" width="32" style="2" bestFit="1" customWidth="1"/>
    <col min="31" max="31" width="36.5703125" style="2" bestFit="1" customWidth="1"/>
    <col min="32" max="32" width="31.85546875" style="2" bestFit="1" customWidth="1"/>
    <col min="33" max="33" width="32.28515625" style="2" bestFit="1" customWidth="1"/>
    <col min="34" max="34" width="28.7109375" style="2" bestFit="1" customWidth="1"/>
    <col min="35" max="35" width="33.28515625" style="2" bestFit="1" customWidth="1"/>
    <col min="36" max="36" width="30.42578125" style="2" bestFit="1" customWidth="1"/>
    <col min="37" max="37" width="32" style="2" bestFit="1" customWidth="1"/>
    <col min="38" max="42" width="9.140625" style="2" customWidth="1"/>
    <col min="43" max="43" width="11.140625" style="2" bestFit="1" customWidth="1"/>
    <col min="44" max="44" width="9.140625" style="2" customWidth="1"/>
    <col min="45" max="16384" width="9.140625" style="2"/>
  </cols>
  <sheetData>
    <row r="1" spans="1:43" ht="21.75" thickBot="1" x14ac:dyDescent="0.3">
      <c r="A1" s="344" t="s">
        <v>109</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72"/>
      <c r="AL1" s="135"/>
      <c r="AM1" s="74"/>
    </row>
    <row r="2" spans="1:43" ht="21.75" thickBot="1" x14ac:dyDescent="0.3">
      <c r="A2" s="345" t="str">
        <f>'Monitoria Anual - 1'!A2</f>
        <v>Plano de Ação Nacional para a Conservação dos Pequenos Felinos - 2 ciclo</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136"/>
      <c r="AM2" s="74"/>
    </row>
    <row r="3" spans="1:43" ht="15.75" thickTop="1" x14ac:dyDescent="0.25">
      <c r="AL3" s="132"/>
      <c r="AM3" s="74"/>
    </row>
    <row r="4" spans="1:43" ht="18.75" x14ac:dyDescent="0.25">
      <c r="A4" s="73" t="s">
        <v>111</v>
      </c>
      <c r="B4" s="111" t="str">
        <f>'Monitoria Anual - 1'!B4</f>
        <v>Promover e integrar ações para mitigar as ameaças e ampliar o conhecimento sobre as populações de pequenos felinos, visando reduzir o risco de extinção em cinco anos.</v>
      </c>
      <c r="C4" s="111"/>
      <c r="D4" s="111"/>
      <c r="E4" s="111"/>
      <c r="F4" s="111"/>
      <c r="G4" s="112"/>
      <c r="H4" s="9"/>
      <c r="I4" s="9"/>
      <c r="J4" s="9"/>
      <c r="K4" s="9"/>
      <c r="L4" s="9"/>
      <c r="M4" s="9"/>
      <c r="N4" s="9"/>
      <c r="O4" s="9"/>
      <c r="P4" s="9"/>
      <c r="Q4" s="9"/>
      <c r="R4" s="9"/>
      <c r="S4" s="9"/>
      <c r="T4" s="9"/>
      <c r="AL4" s="132"/>
      <c r="AM4" s="74"/>
    </row>
    <row r="5" spans="1:43" x14ac:dyDescent="0.25">
      <c r="AL5" s="132"/>
      <c r="AM5" s="74"/>
    </row>
    <row r="6" spans="1:43" ht="18.75" x14ac:dyDescent="0.25">
      <c r="A6" s="73" t="s">
        <v>113</v>
      </c>
      <c r="B6" s="402" t="s">
        <v>587</v>
      </c>
      <c r="C6" s="420"/>
      <c r="M6" s="43"/>
      <c r="N6" s="43"/>
      <c r="AL6" s="132"/>
      <c r="AM6" s="74"/>
      <c r="AQ6" s="2" t="s">
        <v>115</v>
      </c>
    </row>
    <row r="7" spans="1:43" ht="15.75" thickBot="1" x14ac:dyDescent="0.3">
      <c r="AL7" s="132"/>
      <c r="AM7" s="74"/>
      <c r="AQ7" s="44" t="s">
        <v>116</v>
      </c>
    </row>
    <row r="8" spans="1:43" ht="16.5" thickBot="1" x14ac:dyDescent="0.3">
      <c r="A8" s="363" t="s">
        <v>117</v>
      </c>
      <c r="B8" s="364"/>
      <c r="C8" s="364"/>
      <c r="D8" s="364"/>
      <c r="E8" s="364"/>
      <c r="F8" s="364"/>
      <c r="G8" s="364"/>
      <c r="H8" s="364"/>
      <c r="I8" s="364"/>
      <c r="J8" s="364"/>
      <c r="K8" s="364"/>
      <c r="L8" s="364"/>
      <c r="M8" s="365"/>
      <c r="N8" s="70"/>
      <c r="O8" s="346" t="s">
        <v>118</v>
      </c>
      <c r="P8" s="347"/>
      <c r="Q8" s="347"/>
      <c r="R8" s="347"/>
      <c r="S8" s="347"/>
      <c r="T8" s="347"/>
      <c r="U8" s="347"/>
      <c r="V8" s="347"/>
      <c r="W8" s="347"/>
      <c r="X8" s="347"/>
      <c r="Y8" s="347"/>
      <c r="Z8" s="348" t="s">
        <v>119</v>
      </c>
      <c r="AA8" s="349"/>
      <c r="AB8" s="349"/>
      <c r="AC8" s="349"/>
      <c r="AD8" s="349"/>
      <c r="AE8" s="349"/>
      <c r="AF8" s="349"/>
      <c r="AG8" s="349"/>
      <c r="AH8" s="349"/>
      <c r="AI8" s="349"/>
      <c r="AJ8" s="349"/>
      <c r="AK8" s="350"/>
      <c r="AL8" s="133"/>
      <c r="AM8" s="74"/>
    </row>
    <row r="9" spans="1:43" ht="15.75" x14ac:dyDescent="0.25">
      <c r="A9" s="400" t="s">
        <v>120</v>
      </c>
      <c r="B9" s="355" t="s">
        <v>121</v>
      </c>
      <c r="C9" s="355" t="s">
        <v>2</v>
      </c>
      <c r="D9" s="355" t="s">
        <v>4</v>
      </c>
      <c r="E9" s="351" t="s">
        <v>6</v>
      </c>
      <c r="F9" s="357" t="s">
        <v>8</v>
      </c>
      <c r="G9" s="358"/>
      <c r="H9" s="355" t="s">
        <v>10</v>
      </c>
      <c r="I9" s="355" t="s">
        <v>14</v>
      </c>
      <c r="J9" s="355" t="s">
        <v>12</v>
      </c>
      <c r="K9" s="359" t="s">
        <v>122</v>
      </c>
      <c r="L9" s="360"/>
      <c r="M9" s="355" t="s">
        <v>20</v>
      </c>
      <c r="N9" s="355" t="s">
        <v>22</v>
      </c>
      <c r="O9" s="376" t="s">
        <v>25</v>
      </c>
      <c r="P9" s="378" t="s">
        <v>27</v>
      </c>
      <c r="Q9" s="386" t="s">
        <v>29</v>
      </c>
      <c r="R9" s="388" t="s">
        <v>31</v>
      </c>
      <c r="S9" s="390" t="s">
        <v>33</v>
      </c>
      <c r="T9" s="366" t="s">
        <v>35</v>
      </c>
      <c r="U9" s="370" t="s">
        <v>41</v>
      </c>
      <c r="V9" s="370" t="s">
        <v>43</v>
      </c>
      <c r="W9" s="370" t="s">
        <v>45</v>
      </c>
      <c r="X9" s="370" t="s">
        <v>47</v>
      </c>
      <c r="Y9" s="372" t="s">
        <v>49</v>
      </c>
      <c r="Z9" s="374" t="s">
        <v>52</v>
      </c>
      <c r="AA9" s="368" t="s">
        <v>54</v>
      </c>
      <c r="AB9" s="368" t="s">
        <v>56</v>
      </c>
      <c r="AC9" s="368" t="s">
        <v>58</v>
      </c>
      <c r="AD9" s="368" t="s">
        <v>60</v>
      </c>
      <c r="AE9" s="368" t="s">
        <v>62</v>
      </c>
      <c r="AF9" s="368" t="s">
        <v>64</v>
      </c>
      <c r="AG9" s="368" t="s">
        <v>66</v>
      </c>
      <c r="AH9" s="368" t="s">
        <v>68</v>
      </c>
      <c r="AI9" s="368" t="s">
        <v>70</v>
      </c>
      <c r="AJ9" s="368" t="s">
        <v>123</v>
      </c>
      <c r="AK9" s="368" t="s">
        <v>74</v>
      </c>
      <c r="AL9" s="134"/>
      <c r="AM9" s="74"/>
    </row>
    <row r="10" spans="1:43" ht="32.25" thickBot="1" x14ac:dyDescent="0.3">
      <c r="A10" s="401"/>
      <c r="B10" s="356"/>
      <c r="C10" s="356"/>
      <c r="D10" s="356"/>
      <c r="E10" s="352"/>
      <c r="F10" s="39" t="s">
        <v>124</v>
      </c>
      <c r="G10" s="39" t="s">
        <v>125</v>
      </c>
      <c r="H10" s="356"/>
      <c r="I10" s="356"/>
      <c r="J10" s="356"/>
      <c r="K10" s="60" t="s">
        <v>126</v>
      </c>
      <c r="L10" s="60" t="s">
        <v>127</v>
      </c>
      <c r="M10" s="356"/>
      <c r="N10" s="356"/>
      <c r="O10" s="421"/>
      <c r="P10" s="379"/>
      <c r="Q10" s="387"/>
      <c r="R10" s="389"/>
      <c r="S10" s="391"/>
      <c r="T10" s="367"/>
      <c r="U10" s="371"/>
      <c r="V10" s="371"/>
      <c r="W10" s="371"/>
      <c r="X10" s="371"/>
      <c r="Y10" s="373"/>
      <c r="Z10" s="375"/>
      <c r="AA10" s="369"/>
      <c r="AB10" s="369"/>
      <c r="AC10" s="369"/>
      <c r="AD10" s="369"/>
      <c r="AE10" s="369"/>
      <c r="AF10" s="369"/>
      <c r="AG10" s="369"/>
      <c r="AH10" s="369"/>
      <c r="AI10" s="369"/>
      <c r="AJ10" s="369"/>
      <c r="AK10" s="369"/>
      <c r="AL10" s="134"/>
      <c r="AM10" s="74"/>
    </row>
    <row r="11" spans="1:43" ht="189" x14ac:dyDescent="0.25">
      <c r="A11" s="385" t="s">
        <v>128</v>
      </c>
      <c r="B11" s="68" t="s">
        <v>129</v>
      </c>
      <c r="C11" s="163" t="s">
        <v>130</v>
      </c>
      <c r="D11" s="163" t="s">
        <v>131</v>
      </c>
      <c r="E11" s="163" t="s">
        <v>132</v>
      </c>
      <c r="F11" s="176">
        <v>44743</v>
      </c>
      <c r="G11" s="176">
        <v>46539</v>
      </c>
      <c r="H11" s="138" t="s">
        <v>143</v>
      </c>
      <c r="I11" s="192">
        <v>35000</v>
      </c>
      <c r="J11" s="193" t="s">
        <v>135</v>
      </c>
      <c r="K11" s="138" t="s">
        <v>136</v>
      </c>
      <c r="L11" s="138" t="s">
        <v>137</v>
      </c>
      <c r="M11" s="163" t="s">
        <v>138</v>
      </c>
      <c r="N11" s="257"/>
      <c r="O11" s="253"/>
      <c r="P11" s="254" t="s">
        <v>139</v>
      </c>
      <c r="Q11" s="45"/>
      <c r="R11" s="45"/>
      <c r="S11" s="45"/>
      <c r="T11" s="45"/>
      <c r="U11" s="209" t="s">
        <v>588</v>
      </c>
      <c r="V11" s="185"/>
      <c r="W11" s="213" t="s">
        <v>589</v>
      </c>
      <c r="X11" s="183" t="s">
        <v>590</v>
      </c>
      <c r="Y11" s="45"/>
      <c r="Z11" s="45"/>
      <c r="AA11" s="68"/>
      <c r="AB11" s="68"/>
      <c r="AC11" s="211">
        <v>45566</v>
      </c>
      <c r="AD11" s="211">
        <v>46539</v>
      </c>
      <c r="AE11" s="68"/>
      <c r="AF11" s="68"/>
      <c r="AG11" s="68"/>
      <c r="AH11" s="68"/>
      <c r="AI11" s="68"/>
      <c r="AJ11" s="68"/>
      <c r="AK11" s="45"/>
      <c r="AL11" s="134"/>
      <c r="AM11" s="74"/>
    </row>
    <row r="12" spans="1:43" ht="409.5" x14ac:dyDescent="0.25">
      <c r="A12" s="338"/>
      <c r="B12" s="33" t="s">
        <v>144</v>
      </c>
      <c r="C12" s="163" t="s">
        <v>145</v>
      </c>
      <c r="D12" s="163" t="s">
        <v>131</v>
      </c>
      <c r="E12" s="163" t="s">
        <v>146</v>
      </c>
      <c r="F12" s="176">
        <v>44743</v>
      </c>
      <c r="G12" s="176">
        <v>45627</v>
      </c>
      <c r="H12" s="138" t="s">
        <v>143</v>
      </c>
      <c r="I12" s="192">
        <v>70000</v>
      </c>
      <c r="J12" s="193" t="s">
        <v>591</v>
      </c>
      <c r="K12" s="138" t="s">
        <v>137</v>
      </c>
      <c r="L12" s="138" t="s">
        <v>137</v>
      </c>
      <c r="M12" s="163" t="s">
        <v>148</v>
      </c>
      <c r="N12" s="257"/>
      <c r="O12" s="253"/>
      <c r="P12" s="246"/>
      <c r="Q12" s="45" t="s">
        <v>139</v>
      </c>
      <c r="R12" s="45"/>
      <c r="S12" s="45"/>
      <c r="T12" s="45"/>
      <c r="U12" s="317" t="s">
        <v>592</v>
      </c>
      <c r="V12" s="184" t="s">
        <v>593</v>
      </c>
      <c r="W12" s="183" t="s">
        <v>594</v>
      </c>
      <c r="X12" s="183" t="s">
        <v>595</v>
      </c>
      <c r="Y12" s="48"/>
      <c r="Z12" s="48"/>
      <c r="AA12" s="33"/>
      <c r="AB12" s="33"/>
      <c r="AC12" s="33"/>
      <c r="AD12" s="212">
        <v>45809</v>
      </c>
      <c r="AE12" s="33"/>
      <c r="AF12" s="33"/>
      <c r="AG12" s="33"/>
      <c r="AH12" s="183" t="s">
        <v>596</v>
      </c>
      <c r="AI12" s="33"/>
      <c r="AJ12" s="33"/>
      <c r="AK12" s="45"/>
      <c r="AL12" s="134"/>
      <c r="AM12" s="74"/>
    </row>
    <row r="13" spans="1:43" ht="31.5" x14ac:dyDescent="0.25">
      <c r="A13" s="338"/>
      <c r="B13" s="33" t="s">
        <v>153</v>
      </c>
      <c r="C13" s="163" t="s">
        <v>597</v>
      </c>
      <c r="D13" s="184"/>
      <c r="E13" s="184"/>
      <c r="F13" s="33"/>
      <c r="G13" s="33"/>
      <c r="H13" s="33"/>
      <c r="I13" s="33"/>
      <c r="J13" s="48"/>
      <c r="K13" s="33"/>
      <c r="L13" s="33"/>
      <c r="M13" s="48"/>
      <c r="N13" s="257"/>
      <c r="O13" s="253"/>
      <c r="P13" s="246"/>
      <c r="Q13" s="45"/>
      <c r="R13" s="45"/>
      <c r="S13" s="45"/>
      <c r="T13" s="223" t="s">
        <v>116</v>
      </c>
      <c r="U13" s="184"/>
      <c r="V13" s="184"/>
      <c r="W13" s="183"/>
      <c r="X13" s="183"/>
      <c r="Y13" s="48"/>
      <c r="Z13" s="48"/>
      <c r="AA13" s="33"/>
      <c r="AB13" s="33"/>
      <c r="AC13" s="33"/>
      <c r="AD13" s="33"/>
      <c r="AE13" s="33"/>
      <c r="AF13" s="33"/>
      <c r="AG13" s="33"/>
      <c r="AH13" s="33"/>
      <c r="AI13" s="33"/>
      <c r="AJ13" s="33"/>
      <c r="AK13" s="45"/>
      <c r="AL13" s="134"/>
      <c r="AM13" s="74"/>
    </row>
    <row r="14" spans="1:43" ht="300" x14ac:dyDescent="0.25">
      <c r="A14" s="338"/>
      <c r="B14" s="33" t="s">
        <v>165</v>
      </c>
      <c r="C14" s="194" t="s">
        <v>166</v>
      </c>
      <c r="D14" s="197" t="s">
        <v>167</v>
      </c>
      <c r="E14" s="197" t="s">
        <v>168</v>
      </c>
      <c r="F14" s="195">
        <v>44896</v>
      </c>
      <c r="G14" s="195">
        <v>45809</v>
      </c>
      <c r="H14" s="199" t="s">
        <v>169</v>
      </c>
      <c r="I14" s="196">
        <v>40000</v>
      </c>
      <c r="J14" s="197" t="s">
        <v>170</v>
      </c>
      <c r="K14" s="199" t="s">
        <v>171</v>
      </c>
      <c r="L14" s="199" t="s">
        <v>137</v>
      </c>
      <c r="M14" s="197" t="s">
        <v>172</v>
      </c>
      <c r="N14" s="257"/>
      <c r="O14" s="253"/>
      <c r="P14" s="246"/>
      <c r="Q14" s="45" t="s">
        <v>139</v>
      </c>
      <c r="R14" s="45"/>
      <c r="S14" s="45"/>
      <c r="T14" s="45"/>
      <c r="U14" s="184" t="s">
        <v>598</v>
      </c>
      <c r="V14" s="183" t="s">
        <v>599</v>
      </c>
      <c r="W14" s="183"/>
      <c r="X14" s="199" t="s">
        <v>169</v>
      </c>
      <c r="Y14" s="48"/>
      <c r="Z14" s="48"/>
      <c r="AA14" s="33"/>
      <c r="AB14" s="33"/>
      <c r="AC14" s="33"/>
      <c r="AD14" s="212">
        <v>46539</v>
      </c>
      <c r="AE14" s="33"/>
      <c r="AF14" s="33"/>
      <c r="AG14" s="33"/>
      <c r="AH14" s="33"/>
      <c r="AI14" s="33"/>
      <c r="AJ14" s="33"/>
      <c r="AK14" s="45"/>
      <c r="AL14" s="134"/>
      <c r="AM14" s="74"/>
    </row>
    <row r="15" spans="1:43" ht="283.5" x14ac:dyDescent="0.25">
      <c r="A15" s="338"/>
      <c r="B15" s="33" t="s">
        <v>176</v>
      </c>
      <c r="C15" s="163" t="s">
        <v>177</v>
      </c>
      <c r="D15" s="155" t="s">
        <v>178</v>
      </c>
      <c r="E15" s="138"/>
      <c r="F15" s="176">
        <v>44743</v>
      </c>
      <c r="G15" s="176">
        <v>46539</v>
      </c>
      <c r="H15" s="138" t="s">
        <v>179</v>
      </c>
      <c r="I15" s="192">
        <v>50000</v>
      </c>
      <c r="J15" s="138" t="s">
        <v>600</v>
      </c>
      <c r="K15" s="138" t="s">
        <v>181</v>
      </c>
      <c r="L15" s="138" t="s">
        <v>182</v>
      </c>
      <c r="M15" s="138" t="s">
        <v>183</v>
      </c>
      <c r="N15" s="257"/>
      <c r="O15" s="253"/>
      <c r="P15" s="246"/>
      <c r="Q15" s="45" t="s">
        <v>139</v>
      </c>
      <c r="R15" s="45"/>
      <c r="S15" s="45"/>
      <c r="T15" s="45"/>
      <c r="U15" s="184" t="s">
        <v>601</v>
      </c>
      <c r="V15" s="184"/>
      <c r="W15" s="214" t="s">
        <v>602</v>
      </c>
      <c r="X15" s="183" t="s">
        <v>603</v>
      </c>
      <c r="Y15" s="215" t="s">
        <v>604</v>
      </c>
      <c r="Z15" s="48"/>
      <c r="AA15" s="33"/>
      <c r="AB15" s="33"/>
      <c r="AC15" s="33"/>
      <c r="AD15" s="33"/>
      <c r="AE15" s="33"/>
      <c r="AF15" s="33"/>
      <c r="AG15" s="33"/>
      <c r="AH15" s="33"/>
      <c r="AI15" s="33"/>
      <c r="AJ15" s="33"/>
      <c r="AK15" s="45"/>
      <c r="AL15" s="134"/>
      <c r="AM15" s="74"/>
    </row>
    <row r="16" spans="1:43" ht="225" x14ac:dyDescent="0.25">
      <c r="A16" s="338"/>
      <c r="B16" s="33" t="s">
        <v>188</v>
      </c>
      <c r="C16" s="163" t="s">
        <v>189</v>
      </c>
      <c r="D16" s="163" t="s">
        <v>190</v>
      </c>
      <c r="E16" s="163" t="s">
        <v>191</v>
      </c>
      <c r="F16" s="176">
        <v>46388</v>
      </c>
      <c r="G16" s="176">
        <v>46539</v>
      </c>
      <c r="H16" s="138" t="s">
        <v>388</v>
      </c>
      <c r="I16" s="192">
        <v>10000</v>
      </c>
      <c r="J16" s="193" t="s">
        <v>605</v>
      </c>
      <c r="K16" s="138" t="s">
        <v>137</v>
      </c>
      <c r="L16" s="138" t="s">
        <v>137</v>
      </c>
      <c r="M16" s="163" t="s">
        <v>193</v>
      </c>
      <c r="N16" s="257"/>
      <c r="O16" s="253"/>
      <c r="P16" s="246"/>
      <c r="Q16" s="45"/>
      <c r="R16" s="45"/>
      <c r="S16" s="45"/>
      <c r="T16" s="223" t="s">
        <v>116</v>
      </c>
      <c r="U16" s="203" t="s">
        <v>606</v>
      </c>
      <c r="V16" s="184"/>
      <c r="W16" s="213" t="s">
        <v>607</v>
      </c>
      <c r="X16" s="183" t="s">
        <v>338</v>
      </c>
      <c r="Z16" s="48"/>
      <c r="AA16" s="33"/>
      <c r="AB16" s="33"/>
      <c r="AC16" s="33"/>
      <c r="AD16" s="33"/>
      <c r="AE16" s="33"/>
      <c r="AF16" s="33"/>
      <c r="AG16" s="33"/>
      <c r="AH16" s="33"/>
      <c r="AI16" s="33"/>
      <c r="AJ16" s="33"/>
      <c r="AK16" s="45"/>
      <c r="AL16" s="134"/>
      <c r="AM16" s="74"/>
    </row>
    <row r="17" spans="1:39" ht="135" x14ac:dyDescent="0.25">
      <c r="A17" s="337" t="s">
        <v>196</v>
      </c>
      <c r="B17" s="33" t="s">
        <v>197</v>
      </c>
      <c r="C17" s="198" t="s">
        <v>198</v>
      </c>
      <c r="D17" s="193" t="s">
        <v>199</v>
      </c>
      <c r="E17" s="193" t="s">
        <v>200</v>
      </c>
      <c r="F17" s="200">
        <v>44743</v>
      </c>
      <c r="G17" s="176">
        <v>45839</v>
      </c>
      <c r="H17" s="138" t="s">
        <v>202</v>
      </c>
      <c r="I17" s="192">
        <v>5000</v>
      </c>
      <c r="J17" s="163" t="s">
        <v>203</v>
      </c>
      <c r="K17" s="138" t="s">
        <v>137</v>
      </c>
      <c r="L17" s="138" t="s">
        <v>137</v>
      </c>
      <c r="M17" s="184" t="s">
        <v>204</v>
      </c>
      <c r="N17" s="257"/>
      <c r="O17" s="253"/>
      <c r="P17" s="246"/>
      <c r="Q17" s="45"/>
      <c r="R17" s="45" t="s">
        <v>139</v>
      </c>
      <c r="S17" s="45"/>
      <c r="T17" s="45"/>
      <c r="U17" s="184" t="s">
        <v>608</v>
      </c>
      <c r="V17" s="184"/>
      <c r="W17" s="183"/>
      <c r="X17" s="183" t="s">
        <v>609</v>
      </c>
      <c r="Y17" s="184" t="s">
        <v>610</v>
      </c>
      <c r="Z17" s="48"/>
      <c r="AA17" s="33"/>
      <c r="AB17" s="33"/>
      <c r="AC17" s="33"/>
      <c r="AD17" s="33"/>
      <c r="AE17" s="33"/>
      <c r="AF17" s="33"/>
      <c r="AG17" s="33"/>
      <c r="AH17" s="33"/>
      <c r="AI17" s="33"/>
      <c r="AJ17" s="33"/>
      <c r="AK17" s="45"/>
      <c r="AL17" s="134"/>
      <c r="AM17" s="74"/>
    </row>
    <row r="18" spans="1:39" ht="204.75" x14ac:dyDescent="0.25">
      <c r="A18" s="338"/>
      <c r="B18" s="33" t="s">
        <v>209</v>
      </c>
      <c r="C18" s="163" t="s">
        <v>210</v>
      </c>
      <c r="D18" s="193" t="s">
        <v>211</v>
      </c>
      <c r="E18" s="193" t="s">
        <v>212</v>
      </c>
      <c r="F18" s="176">
        <v>45839</v>
      </c>
      <c r="G18" s="176">
        <v>46539</v>
      </c>
      <c r="H18" s="138" t="s">
        <v>202</v>
      </c>
      <c r="I18" s="192">
        <v>70000</v>
      </c>
      <c r="J18" s="163" t="s">
        <v>213</v>
      </c>
      <c r="K18" s="138" t="s">
        <v>218</v>
      </c>
      <c r="L18" s="138" t="s">
        <v>137</v>
      </c>
      <c r="M18" s="184" t="s">
        <v>215</v>
      </c>
      <c r="N18" s="257"/>
      <c r="O18" s="253" t="s">
        <v>139</v>
      </c>
      <c r="P18" s="246"/>
      <c r="Q18" s="45"/>
      <c r="R18" s="45"/>
      <c r="S18" s="45"/>
      <c r="T18" s="45"/>
      <c r="U18" s="184" t="s">
        <v>611</v>
      </c>
      <c r="V18" s="184"/>
      <c r="W18" s="183"/>
      <c r="X18" s="183" t="s">
        <v>202</v>
      </c>
      <c r="Y18" s="48"/>
      <c r="Z18" s="48"/>
      <c r="AA18" s="33"/>
      <c r="AB18" s="33"/>
      <c r="AC18" s="33"/>
      <c r="AD18" s="33"/>
      <c r="AE18" s="33"/>
      <c r="AF18" s="33"/>
      <c r="AG18" s="33"/>
      <c r="AH18" s="33"/>
      <c r="AI18" s="33"/>
      <c r="AJ18" s="33"/>
      <c r="AK18" s="45"/>
      <c r="AL18" s="134"/>
      <c r="AM18" s="74"/>
    </row>
    <row r="19" spans="1:39" ht="283.5" x14ac:dyDescent="0.25">
      <c r="A19" s="338"/>
      <c r="B19" s="33" t="s">
        <v>219</v>
      </c>
      <c r="C19" s="163" t="s">
        <v>220</v>
      </c>
      <c r="D19" s="193" t="s">
        <v>221</v>
      </c>
      <c r="E19" s="193" t="s">
        <v>222</v>
      </c>
      <c r="F19" s="176">
        <v>45261</v>
      </c>
      <c r="G19" s="176">
        <v>45992</v>
      </c>
      <c r="H19" s="138" t="s">
        <v>233</v>
      </c>
      <c r="I19" s="192">
        <v>60000</v>
      </c>
      <c r="J19" s="163" t="s">
        <v>612</v>
      </c>
      <c r="K19" s="138" t="s">
        <v>227</v>
      </c>
      <c r="L19" s="138" t="s">
        <v>227</v>
      </c>
      <c r="M19" s="185" t="s">
        <v>228</v>
      </c>
      <c r="N19" s="257"/>
      <c r="O19" s="253"/>
      <c r="P19" s="246"/>
      <c r="Q19" s="45"/>
      <c r="R19" s="45" t="s">
        <v>139</v>
      </c>
      <c r="S19" s="45"/>
      <c r="T19" s="45"/>
      <c r="U19" s="286" t="s">
        <v>613</v>
      </c>
      <c r="V19" s="185" t="s">
        <v>614</v>
      </c>
      <c r="W19" s="201"/>
      <c r="X19" s="183" t="s">
        <v>615</v>
      </c>
      <c r="Y19" s="185" t="s">
        <v>616</v>
      </c>
      <c r="Z19" s="45"/>
      <c r="AA19" s="68"/>
      <c r="AB19" s="68"/>
      <c r="AC19" s="68"/>
      <c r="AD19" s="68"/>
      <c r="AE19" s="68"/>
      <c r="AF19" s="68"/>
      <c r="AG19" s="68"/>
      <c r="AH19" s="68"/>
      <c r="AI19" s="68"/>
      <c r="AJ19" s="68"/>
      <c r="AK19" s="45"/>
      <c r="AL19" s="134"/>
      <c r="AM19" s="74"/>
    </row>
    <row r="20" spans="1:39" ht="173.25" x14ac:dyDescent="0.25">
      <c r="A20" s="338"/>
      <c r="B20" s="33" t="s">
        <v>235</v>
      </c>
      <c r="C20" s="163" t="s">
        <v>236</v>
      </c>
      <c r="D20" s="193" t="s">
        <v>237</v>
      </c>
      <c r="E20" s="193" t="s">
        <v>238</v>
      </c>
      <c r="F20" s="176">
        <v>44896</v>
      </c>
      <c r="G20" s="176">
        <v>46539</v>
      </c>
      <c r="H20" s="138" t="s">
        <v>247</v>
      </c>
      <c r="I20" s="192">
        <v>20000</v>
      </c>
      <c r="J20" s="163" t="s">
        <v>240</v>
      </c>
      <c r="K20" s="138" t="s">
        <v>241</v>
      </c>
      <c r="L20" s="138" t="s">
        <v>227</v>
      </c>
      <c r="M20" s="267" t="s">
        <v>617</v>
      </c>
      <c r="N20" s="257"/>
      <c r="O20" s="253"/>
      <c r="P20" s="246"/>
      <c r="Q20" s="45" t="s">
        <v>139</v>
      </c>
      <c r="R20" s="45"/>
      <c r="S20" s="45"/>
      <c r="T20" s="45"/>
      <c r="U20" s="209" t="s">
        <v>618</v>
      </c>
      <c r="V20" s="185"/>
      <c r="W20" s="201" t="s">
        <v>619</v>
      </c>
      <c r="X20" s="201" t="s">
        <v>620</v>
      </c>
      <c r="Y20" s="45"/>
      <c r="Z20" s="45"/>
      <c r="AA20" s="68"/>
      <c r="AB20" s="68"/>
      <c r="AC20" s="68"/>
      <c r="AD20" s="68"/>
      <c r="AE20" s="68"/>
      <c r="AF20" s="68"/>
      <c r="AG20" s="68"/>
      <c r="AH20" s="68"/>
      <c r="AI20" s="68"/>
      <c r="AJ20" s="68"/>
      <c r="AK20" s="45"/>
      <c r="AL20" s="134"/>
      <c r="AM20" s="74"/>
    </row>
    <row r="21" spans="1:39" ht="267.75" x14ac:dyDescent="0.25">
      <c r="A21" s="338"/>
      <c r="B21" s="33" t="s">
        <v>249</v>
      </c>
      <c r="C21" s="163" t="s">
        <v>259</v>
      </c>
      <c r="D21" s="193" t="s">
        <v>251</v>
      </c>
      <c r="E21" s="193" t="s">
        <v>252</v>
      </c>
      <c r="F21" s="176">
        <v>44743</v>
      </c>
      <c r="G21" s="176">
        <v>46539</v>
      </c>
      <c r="H21" s="138" t="s">
        <v>202</v>
      </c>
      <c r="I21" s="192">
        <v>25000</v>
      </c>
      <c r="J21" s="163" t="s">
        <v>253</v>
      </c>
      <c r="K21" s="138" t="s">
        <v>254</v>
      </c>
      <c r="L21" s="138" t="s">
        <v>255</v>
      </c>
      <c r="M21" s="48"/>
      <c r="N21" s="257"/>
      <c r="O21" s="253"/>
      <c r="P21" s="246" t="s">
        <v>139</v>
      </c>
      <c r="Q21" s="45"/>
      <c r="R21" s="45"/>
      <c r="S21" s="45"/>
      <c r="T21" s="45"/>
      <c r="U21" s="185" t="s">
        <v>621</v>
      </c>
      <c r="V21" s="185"/>
      <c r="W21" s="201" t="s">
        <v>622</v>
      </c>
      <c r="X21" s="201" t="s">
        <v>202</v>
      </c>
      <c r="Y21" s="216" t="s">
        <v>623</v>
      </c>
      <c r="Z21" s="45"/>
      <c r="AA21" s="68"/>
      <c r="AB21" s="68"/>
      <c r="AC21" s="211">
        <v>45627</v>
      </c>
      <c r="AD21" s="68"/>
      <c r="AE21" s="68"/>
      <c r="AF21" s="68"/>
      <c r="AG21" s="68"/>
      <c r="AH21" s="68"/>
      <c r="AI21" s="68"/>
      <c r="AJ21" s="201" t="s">
        <v>624</v>
      </c>
      <c r="AK21" s="45"/>
      <c r="AL21" s="134"/>
      <c r="AM21" s="74"/>
    </row>
    <row r="22" spans="1:39" ht="31.5" x14ac:dyDescent="0.25">
      <c r="A22" s="338"/>
      <c r="B22" s="33" t="s">
        <v>261</v>
      </c>
      <c r="C22" s="163" t="s">
        <v>597</v>
      </c>
      <c r="D22" s="193"/>
      <c r="E22" s="193"/>
      <c r="F22" s="138"/>
      <c r="G22" s="138"/>
      <c r="H22" s="138"/>
      <c r="I22" s="138"/>
      <c r="J22" s="163"/>
      <c r="K22" s="138"/>
      <c r="L22" s="138"/>
      <c r="M22" s="45"/>
      <c r="N22" s="257"/>
      <c r="O22" s="253"/>
      <c r="P22" s="246"/>
      <c r="Q22" s="45"/>
      <c r="R22" s="45"/>
      <c r="S22" s="45"/>
      <c r="T22" s="223" t="s">
        <v>116</v>
      </c>
      <c r="U22" s="185"/>
      <c r="V22" s="185"/>
      <c r="W22" s="201"/>
      <c r="X22" s="201"/>
      <c r="Y22" s="45"/>
      <c r="Z22" s="45"/>
      <c r="AA22" s="68"/>
      <c r="AB22" s="68"/>
      <c r="AC22" s="68"/>
      <c r="AD22" s="68"/>
      <c r="AE22" s="68"/>
      <c r="AF22" s="68"/>
      <c r="AG22" s="68"/>
      <c r="AH22" s="68"/>
      <c r="AI22" s="68"/>
      <c r="AJ22" s="68"/>
      <c r="AK22" s="45"/>
      <c r="AL22" s="134"/>
      <c r="AM22" s="74"/>
    </row>
    <row r="23" spans="1:39" ht="267.75" x14ac:dyDescent="0.25">
      <c r="A23" s="337" t="s">
        <v>270</v>
      </c>
      <c r="B23" s="33" t="s">
        <v>271</v>
      </c>
      <c r="C23" s="163" t="s">
        <v>272</v>
      </c>
      <c r="D23" s="138" t="s">
        <v>273</v>
      </c>
      <c r="E23" s="138" t="s">
        <v>274</v>
      </c>
      <c r="F23" s="176">
        <v>44896</v>
      </c>
      <c r="G23" s="176">
        <v>46539</v>
      </c>
      <c r="H23" s="138" t="s">
        <v>247</v>
      </c>
      <c r="I23" s="192">
        <v>20000</v>
      </c>
      <c r="J23" s="138" t="s">
        <v>276</v>
      </c>
      <c r="K23" s="138" t="s">
        <v>277</v>
      </c>
      <c r="L23" s="138" t="s">
        <v>227</v>
      </c>
      <c r="M23" s="163" t="s">
        <v>278</v>
      </c>
      <c r="N23" s="257"/>
      <c r="O23" s="253"/>
      <c r="P23" s="246"/>
      <c r="Q23" s="45" t="s">
        <v>139</v>
      </c>
      <c r="R23" s="45"/>
      <c r="S23" s="45"/>
      <c r="T23" s="45"/>
      <c r="U23" s="184" t="s">
        <v>625</v>
      </c>
      <c r="V23" s="184"/>
      <c r="W23" s="201" t="s">
        <v>619</v>
      </c>
      <c r="X23" s="183" t="s">
        <v>626</v>
      </c>
      <c r="Y23" s="48"/>
      <c r="Z23" s="48"/>
      <c r="AA23" s="33"/>
      <c r="AB23" s="33"/>
      <c r="AC23" s="33"/>
      <c r="AD23" s="33"/>
      <c r="AE23" s="33"/>
      <c r="AF23" s="33"/>
      <c r="AG23" s="33"/>
      <c r="AH23" s="33"/>
      <c r="AI23" s="33"/>
      <c r="AJ23" s="33"/>
      <c r="AK23" s="45"/>
      <c r="AL23" s="134"/>
      <c r="AM23" s="74"/>
    </row>
    <row r="24" spans="1:39" ht="409.5" x14ac:dyDescent="0.25">
      <c r="A24" s="338"/>
      <c r="B24" s="33" t="s">
        <v>281</v>
      </c>
      <c r="C24" s="163" t="s">
        <v>282</v>
      </c>
      <c r="D24" s="138" t="s">
        <v>283</v>
      </c>
      <c r="E24" s="138" t="s">
        <v>294</v>
      </c>
      <c r="F24" s="176">
        <v>44743</v>
      </c>
      <c r="G24" s="176">
        <v>46539</v>
      </c>
      <c r="H24" s="155" t="s">
        <v>285</v>
      </c>
      <c r="I24" s="192">
        <v>20000</v>
      </c>
      <c r="J24" s="138" t="s">
        <v>627</v>
      </c>
      <c r="K24" s="138" t="s">
        <v>287</v>
      </c>
      <c r="L24" s="138" t="s">
        <v>287</v>
      </c>
      <c r="M24" s="194" t="s">
        <v>288</v>
      </c>
      <c r="N24" s="257"/>
      <c r="O24" s="253"/>
      <c r="P24" s="246"/>
      <c r="Q24" s="45" t="s">
        <v>139</v>
      </c>
      <c r="R24" s="45"/>
      <c r="S24" s="45"/>
      <c r="T24" s="45"/>
      <c r="U24" s="184" t="s">
        <v>628</v>
      </c>
      <c r="V24" s="203" t="s">
        <v>629</v>
      </c>
      <c r="W24" s="206" t="s">
        <v>630</v>
      </c>
      <c r="X24" s="183" t="s">
        <v>305</v>
      </c>
      <c r="Y24" s="48"/>
      <c r="Z24" s="48"/>
      <c r="AA24" s="33"/>
      <c r="AB24" s="33"/>
      <c r="AC24" s="33"/>
      <c r="AD24" s="33"/>
      <c r="AE24" s="33"/>
      <c r="AF24" s="33"/>
      <c r="AG24" s="33"/>
      <c r="AH24" s="33"/>
      <c r="AI24" s="33"/>
      <c r="AJ24" s="33"/>
      <c r="AK24" s="45"/>
      <c r="AL24" s="134"/>
      <c r="AM24" s="74"/>
    </row>
    <row r="25" spans="1:39" ht="189" x14ac:dyDescent="0.25">
      <c r="A25" s="338"/>
      <c r="B25" s="33" t="s">
        <v>295</v>
      </c>
      <c r="C25" s="163" t="s">
        <v>296</v>
      </c>
      <c r="D25" s="138" t="s">
        <v>297</v>
      </c>
      <c r="E25" s="138" t="s">
        <v>298</v>
      </c>
      <c r="F25" s="176">
        <v>44743</v>
      </c>
      <c r="G25" s="176">
        <v>45809</v>
      </c>
      <c r="H25" s="138" t="s">
        <v>305</v>
      </c>
      <c r="I25" s="138">
        <v>0</v>
      </c>
      <c r="J25" s="138" t="s">
        <v>631</v>
      </c>
      <c r="K25" s="138" t="s">
        <v>227</v>
      </c>
      <c r="L25" s="138" t="s">
        <v>227</v>
      </c>
      <c r="M25" s="163" t="s">
        <v>301</v>
      </c>
      <c r="N25" s="257"/>
      <c r="O25" s="253"/>
      <c r="P25" s="246"/>
      <c r="Q25" s="45"/>
      <c r="R25" s="45" t="s">
        <v>139</v>
      </c>
      <c r="S25" s="45"/>
      <c r="T25" s="2"/>
      <c r="U25" s="207" t="s">
        <v>632</v>
      </c>
      <c r="V25" s="208" t="s">
        <v>633</v>
      </c>
      <c r="W25" s="178" t="s">
        <v>634</v>
      </c>
      <c r="X25" s="183" t="s">
        <v>305</v>
      </c>
      <c r="Y25" s="184" t="s">
        <v>635</v>
      </c>
      <c r="Z25" s="48"/>
      <c r="AA25" s="33"/>
      <c r="AB25" s="33"/>
      <c r="AC25" s="33"/>
      <c r="AD25" s="33"/>
      <c r="AE25" s="33"/>
      <c r="AF25" s="33"/>
      <c r="AG25" s="33"/>
      <c r="AH25" s="33"/>
      <c r="AI25" s="33"/>
      <c r="AJ25" s="33"/>
      <c r="AK25" s="45"/>
      <c r="AL25" s="134"/>
      <c r="AM25" s="74"/>
    </row>
    <row r="26" spans="1:39" ht="252" x14ac:dyDescent="0.25">
      <c r="A26" s="338"/>
      <c r="B26" s="33" t="s">
        <v>307</v>
      </c>
      <c r="C26" s="163" t="s">
        <v>308</v>
      </c>
      <c r="D26" s="138" t="s">
        <v>309</v>
      </c>
      <c r="E26" s="138" t="s">
        <v>310</v>
      </c>
      <c r="F26" s="176">
        <v>44743</v>
      </c>
      <c r="G26" s="176">
        <v>46539</v>
      </c>
      <c r="H26" s="138" t="s">
        <v>202</v>
      </c>
      <c r="I26" s="192">
        <v>25000</v>
      </c>
      <c r="J26" s="138" t="s">
        <v>636</v>
      </c>
      <c r="K26" s="138" t="s">
        <v>287</v>
      </c>
      <c r="L26" s="138" t="s">
        <v>287</v>
      </c>
      <c r="M26" s="194" t="s">
        <v>637</v>
      </c>
      <c r="N26" s="257"/>
      <c r="O26" s="253"/>
      <c r="P26" s="246"/>
      <c r="Q26" s="45" t="s">
        <v>139</v>
      </c>
      <c r="R26" s="45"/>
      <c r="S26" s="45"/>
      <c r="T26" s="45"/>
      <c r="U26" s="185" t="s">
        <v>638</v>
      </c>
      <c r="V26" s="185"/>
      <c r="W26" s="201" t="s">
        <v>622</v>
      </c>
      <c r="X26" s="183" t="s">
        <v>639</v>
      </c>
      <c r="Y26" s="185" t="s">
        <v>640</v>
      </c>
      <c r="Z26" s="45"/>
      <c r="AA26" s="68"/>
      <c r="AB26" s="68"/>
      <c r="AC26" s="68"/>
      <c r="AD26" s="68"/>
      <c r="AE26" s="68"/>
      <c r="AF26" s="68"/>
      <c r="AG26" s="68"/>
      <c r="AH26" s="68"/>
      <c r="AI26" s="68"/>
      <c r="AJ26" s="68"/>
      <c r="AK26" s="45"/>
      <c r="AL26" s="134"/>
      <c r="AM26" s="74"/>
    </row>
    <row r="27" spans="1:39" ht="315" x14ac:dyDescent="0.25">
      <c r="A27" s="337" t="s">
        <v>318</v>
      </c>
      <c r="B27" s="33" t="s">
        <v>319</v>
      </c>
      <c r="C27" s="193" t="s">
        <v>320</v>
      </c>
      <c r="D27" s="193" t="s">
        <v>321</v>
      </c>
      <c r="E27" s="193" t="s">
        <v>322</v>
      </c>
      <c r="F27" s="176">
        <v>44805</v>
      </c>
      <c r="G27" s="176">
        <v>46569</v>
      </c>
      <c r="H27" s="138" t="s">
        <v>324</v>
      </c>
      <c r="I27" s="192">
        <v>100000</v>
      </c>
      <c r="J27" s="163" t="s">
        <v>641</v>
      </c>
      <c r="K27" s="138" t="s">
        <v>326</v>
      </c>
      <c r="L27" s="138" t="s">
        <v>327</v>
      </c>
      <c r="M27" s="163" t="s">
        <v>642</v>
      </c>
      <c r="N27" s="257"/>
      <c r="O27" s="253"/>
      <c r="P27" s="246"/>
      <c r="Q27" s="45"/>
      <c r="R27" s="45" t="s">
        <v>139</v>
      </c>
      <c r="S27" s="45"/>
      <c r="T27" s="45"/>
      <c r="U27" s="184" t="s">
        <v>643</v>
      </c>
      <c r="V27" s="184"/>
      <c r="W27" s="183"/>
      <c r="X27" s="215" t="s">
        <v>644</v>
      </c>
      <c r="Y27" s="184" t="s">
        <v>645</v>
      </c>
      <c r="Z27" s="48"/>
      <c r="AA27" s="33"/>
      <c r="AB27" s="33"/>
      <c r="AC27" s="33"/>
      <c r="AD27" s="33"/>
      <c r="AE27" s="33"/>
      <c r="AF27" s="33"/>
      <c r="AG27" s="33"/>
      <c r="AH27" s="33"/>
      <c r="AI27" s="33"/>
      <c r="AJ27" s="33"/>
      <c r="AK27" s="45"/>
      <c r="AL27" s="134"/>
      <c r="AM27" s="74"/>
    </row>
    <row r="28" spans="1:39" ht="409.5" x14ac:dyDescent="0.25">
      <c r="A28" s="338"/>
      <c r="B28" s="33" t="s">
        <v>334</v>
      </c>
      <c r="C28" s="193" t="s">
        <v>335</v>
      </c>
      <c r="D28" s="193" t="s">
        <v>336</v>
      </c>
      <c r="E28" s="193" t="s">
        <v>337</v>
      </c>
      <c r="F28" s="176">
        <v>44743</v>
      </c>
      <c r="G28" s="176">
        <v>46539</v>
      </c>
      <c r="H28" s="138" t="s">
        <v>338</v>
      </c>
      <c r="I28" s="192">
        <v>200000</v>
      </c>
      <c r="J28" s="163" t="s">
        <v>646</v>
      </c>
      <c r="K28" s="138" t="s">
        <v>340</v>
      </c>
      <c r="L28" s="138" t="s">
        <v>340</v>
      </c>
      <c r="M28" s="163" t="s">
        <v>341</v>
      </c>
      <c r="N28" s="257"/>
      <c r="O28" s="253"/>
      <c r="P28" s="246"/>
      <c r="Q28" s="45" t="s">
        <v>139</v>
      </c>
      <c r="R28" s="45"/>
      <c r="S28" s="45"/>
      <c r="T28" s="45"/>
      <c r="U28" s="210" t="s">
        <v>647</v>
      </c>
      <c r="V28" s="203" t="s">
        <v>648</v>
      </c>
      <c r="W28" s="215" t="s">
        <v>649</v>
      </c>
      <c r="X28" s="215" t="s">
        <v>650</v>
      </c>
      <c r="Y28" s="213" t="s">
        <v>651</v>
      </c>
      <c r="Z28" s="48"/>
      <c r="AA28" s="33"/>
      <c r="AB28" s="33"/>
      <c r="AC28" s="33"/>
      <c r="AD28" s="33"/>
      <c r="AE28" s="33"/>
      <c r="AF28" s="33"/>
      <c r="AG28" s="33"/>
      <c r="AH28" s="33"/>
      <c r="AI28" s="33"/>
      <c r="AJ28" s="33"/>
      <c r="AK28" s="45"/>
      <c r="AL28" s="134"/>
      <c r="AM28" s="74"/>
    </row>
    <row r="29" spans="1:39" ht="409.5" x14ac:dyDescent="0.25">
      <c r="A29" s="338"/>
      <c r="B29" s="33" t="s">
        <v>346</v>
      </c>
      <c r="C29" s="193" t="s">
        <v>347</v>
      </c>
      <c r="D29" s="193" t="s">
        <v>348</v>
      </c>
      <c r="E29" s="193" t="s">
        <v>349</v>
      </c>
      <c r="F29" s="176">
        <v>45292</v>
      </c>
      <c r="G29" s="176">
        <v>45992</v>
      </c>
      <c r="H29" s="138" t="s">
        <v>233</v>
      </c>
      <c r="I29" s="192">
        <v>5000</v>
      </c>
      <c r="J29" s="163" t="s">
        <v>652</v>
      </c>
      <c r="K29" s="138" t="s">
        <v>351</v>
      </c>
      <c r="L29" s="138" t="s">
        <v>137</v>
      </c>
      <c r="M29" s="163" t="s">
        <v>352</v>
      </c>
      <c r="N29" s="257"/>
      <c r="O29" s="253"/>
      <c r="P29" s="246"/>
      <c r="Q29" s="45" t="s">
        <v>139</v>
      </c>
      <c r="R29" s="45"/>
      <c r="S29" s="45"/>
      <c r="T29" s="2"/>
      <c r="U29" s="217" t="s">
        <v>653</v>
      </c>
      <c r="V29" s="203" t="s">
        <v>654</v>
      </c>
      <c r="W29" s="215" t="s">
        <v>655</v>
      </c>
      <c r="X29" s="215" t="s">
        <v>656</v>
      </c>
      <c r="Y29" s="184" t="s">
        <v>657</v>
      </c>
      <c r="Z29" s="184" t="s">
        <v>658</v>
      </c>
      <c r="AA29" s="33"/>
      <c r="AB29" s="33"/>
      <c r="AC29" s="33"/>
      <c r="AD29" s="33"/>
      <c r="AE29" s="33"/>
      <c r="AF29" s="33"/>
      <c r="AG29" s="33"/>
      <c r="AH29" s="33"/>
      <c r="AI29" s="33"/>
      <c r="AJ29" s="33"/>
      <c r="AK29" s="45"/>
      <c r="AL29" s="134"/>
      <c r="AM29" s="74"/>
    </row>
    <row r="30" spans="1:39" ht="157.5" x14ac:dyDescent="0.25">
      <c r="A30" s="338"/>
      <c r="B30" s="33" t="s">
        <v>356</v>
      </c>
      <c r="C30" s="193" t="s">
        <v>357</v>
      </c>
      <c r="D30" s="193" t="s">
        <v>358</v>
      </c>
      <c r="E30" s="193" t="s">
        <v>349</v>
      </c>
      <c r="F30" s="176">
        <v>45992</v>
      </c>
      <c r="G30" s="176">
        <v>46539</v>
      </c>
      <c r="H30" s="138" t="s">
        <v>305</v>
      </c>
      <c r="I30" s="192">
        <v>10000</v>
      </c>
      <c r="J30" s="163" t="s">
        <v>359</v>
      </c>
      <c r="K30" s="138" t="s">
        <v>360</v>
      </c>
      <c r="L30" s="138" t="s">
        <v>137</v>
      </c>
      <c r="M30" s="163" t="s">
        <v>361</v>
      </c>
      <c r="N30" s="257"/>
      <c r="O30" s="253" t="s">
        <v>139</v>
      </c>
      <c r="P30" s="246"/>
      <c r="Q30" s="45"/>
      <c r="R30" s="45"/>
      <c r="S30" s="45"/>
      <c r="T30" s="45"/>
      <c r="U30" s="184"/>
      <c r="V30" s="184"/>
      <c r="W30" s="183"/>
      <c r="X30" s="183"/>
      <c r="Y30" s="48"/>
      <c r="Z30" s="48"/>
      <c r="AA30" s="33"/>
      <c r="AB30" s="33"/>
      <c r="AC30" s="33"/>
      <c r="AD30" s="33"/>
      <c r="AE30" s="33"/>
      <c r="AF30" s="33"/>
      <c r="AG30" s="33"/>
      <c r="AH30" s="33"/>
      <c r="AI30" s="33"/>
      <c r="AJ30" s="33"/>
      <c r="AK30" s="45"/>
      <c r="AL30" s="134"/>
      <c r="AM30" s="74"/>
    </row>
    <row r="31" spans="1:39" ht="409.5" x14ac:dyDescent="0.25">
      <c r="A31" s="338"/>
      <c r="B31" s="33" t="s">
        <v>362</v>
      </c>
      <c r="C31" s="193" t="s">
        <v>363</v>
      </c>
      <c r="D31" s="193" t="s">
        <v>336</v>
      </c>
      <c r="E31" s="193" t="s">
        <v>364</v>
      </c>
      <c r="F31" s="176">
        <v>44743</v>
      </c>
      <c r="G31" s="176">
        <v>46539</v>
      </c>
      <c r="H31" s="138" t="s">
        <v>175</v>
      </c>
      <c r="I31" s="192">
        <v>200000</v>
      </c>
      <c r="J31" s="163" t="s">
        <v>659</v>
      </c>
      <c r="K31" s="138" t="s">
        <v>366</v>
      </c>
      <c r="L31" s="138" t="s">
        <v>137</v>
      </c>
      <c r="M31" s="198" t="s">
        <v>367</v>
      </c>
      <c r="N31" s="257"/>
      <c r="O31" s="253"/>
      <c r="P31" s="246"/>
      <c r="Q31" s="45"/>
      <c r="R31" s="45" t="s">
        <v>139</v>
      </c>
      <c r="S31" s="45"/>
      <c r="T31" s="45"/>
      <c r="U31" s="184" t="s">
        <v>660</v>
      </c>
      <c r="V31" s="184" t="s">
        <v>661</v>
      </c>
      <c r="W31" s="183" t="s">
        <v>662</v>
      </c>
      <c r="X31" s="183" t="s">
        <v>338</v>
      </c>
      <c r="Y31" s="48"/>
      <c r="Z31" s="48"/>
      <c r="AA31" s="33"/>
      <c r="AB31" s="33"/>
      <c r="AC31" s="33"/>
      <c r="AD31" s="33"/>
      <c r="AE31" s="33"/>
      <c r="AF31" s="33"/>
      <c r="AG31" s="33"/>
      <c r="AH31" s="33"/>
      <c r="AI31" s="33"/>
      <c r="AJ31" s="33"/>
      <c r="AK31" s="45"/>
      <c r="AL31" s="134"/>
      <c r="AM31" s="74"/>
    </row>
    <row r="32" spans="1:39" ht="157.5" x14ac:dyDescent="0.25">
      <c r="A32" s="338"/>
      <c r="B32" s="33" t="s">
        <v>372</v>
      </c>
      <c r="C32" s="193" t="s">
        <v>663</v>
      </c>
      <c r="D32" s="193" t="s">
        <v>374</v>
      </c>
      <c r="E32" s="193" t="s">
        <v>375</v>
      </c>
      <c r="F32" s="176">
        <v>44743</v>
      </c>
      <c r="G32" s="176">
        <v>46539</v>
      </c>
      <c r="H32" s="138" t="s">
        <v>175</v>
      </c>
      <c r="I32" s="192">
        <v>10000</v>
      </c>
      <c r="J32" s="163" t="s">
        <v>664</v>
      </c>
      <c r="K32" s="138" t="s">
        <v>378</v>
      </c>
      <c r="L32" s="138" t="s">
        <v>137</v>
      </c>
      <c r="M32" s="194" t="s">
        <v>665</v>
      </c>
      <c r="N32" s="257"/>
      <c r="O32" s="253"/>
      <c r="P32" s="246"/>
      <c r="Q32" s="45"/>
      <c r="R32" s="45" t="s">
        <v>139</v>
      </c>
      <c r="S32" s="45"/>
      <c r="T32" s="45"/>
      <c r="U32" s="203" t="s">
        <v>666</v>
      </c>
      <c r="V32" s="203" t="s">
        <v>667</v>
      </c>
      <c r="W32" s="183"/>
      <c r="X32" s="215" t="s">
        <v>668</v>
      </c>
      <c r="Y32" s="48"/>
      <c r="Z32" s="48"/>
      <c r="AA32" s="33"/>
      <c r="AB32" s="33"/>
      <c r="AC32" s="33"/>
      <c r="AD32" s="33"/>
      <c r="AE32" s="33"/>
      <c r="AF32" s="33"/>
      <c r="AG32" s="33"/>
      <c r="AH32" s="33"/>
      <c r="AI32" s="33"/>
      <c r="AJ32" s="33"/>
      <c r="AK32" s="45"/>
      <c r="AL32" s="134"/>
      <c r="AM32" s="74"/>
    </row>
    <row r="33" spans="1:39" ht="141.75" x14ac:dyDescent="0.25">
      <c r="A33" s="338"/>
      <c r="B33" s="33" t="s">
        <v>384</v>
      </c>
      <c r="C33" s="198" t="s">
        <v>392</v>
      </c>
      <c r="D33" s="199" t="s">
        <v>386</v>
      </c>
      <c r="E33" s="199" t="s">
        <v>387</v>
      </c>
      <c r="F33" s="195">
        <v>45292</v>
      </c>
      <c r="G33" s="195">
        <v>45627</v>
      </c>
      <c r="H33" s="199" t="s">
        <v>388</v>
      </c>
      <c r="I33" s="196">
        <v>10000</v>
      </c>
      <c r="J33" s="194" t="s">
        <v>669</v>
      </c>
      <c r="K33" s="199" t="s">
        <v>360</v>
      </c>
      <c r="L33" s="199" t="s">
        <v>137</v>
      </c>
      <c r="M33" s="194" t="s">
        <v>670</v>
      </c>
      <c r="N33" s="257"/>
      <c r="O33" s="253"/>
      <c r="P33" s="246"/>
      <c r="Q33" s="45"/>
      <c r="R33" s="45"/>
      <c r="S33" s="45" t="s">
        <v>139</v>
      </c>
      <c r="T33" s="45"/>
      <c r="U33" s="184" t="s">
        <v>671</v>
      </c>
      <c r="V33" s="184" t="s">
        <v>672</v>
      </c>
      <c r="W33" s="183"/>
      <c r="X33" s="183" t="s">
        <v>388</v>
      </c>
      <c r="Y33" s="48"/>
      <c r="Z33" s="48"/>
      <c r="AA33" s="33"/>
      <c r="AB33" s="33"/>
      <c r="AC33" s="33"/>
      <c r="AD33" s="33"/>
      <c r="AE33" s="33"/>
      <c r="AF33" s="33"/>
      <c r="AG33" s="33"/>
      <c r="AH33" s="33"/>
      <c r="AI33" s="33"/>
      <c r="AJ33" s="33"/>
      <c r="AK33" s="45"/>
      <c r="AL33" s="134"/>
      <c r="AM33" s="74"/>
    </row>
    <row r="34" spans="1:39" ht="157.5" x14ac:dyDescent="0.25">
      <c r="A34" s="337" t="s">
        <v>394</v>
      </c>
      <c r="B34" s="33" t="s">
        <v>395</v>
      </c>
      <c r="C34" s="193" t="s">
        <v>396</v>
      </c>
      <c r="D34" s="193" t="s">
        <v>397</v>
      </c>
      <c r="E34" s="193" t="s">
        <v>398</v>
      </c>
      <c r="F34" s="176">
        <v>44896</v>
      </c>
      <c r="G34" s="176">
        <v>46539</v>
      </c>
      <c r="H34" s="138" t="s">
        <v>399</v>
      </c>
      <c r="I34" s="192">
        <v>100000</v>
      </c>
      <c r="J34" s="193" t="s">
        <v>400</v>
      </c>
      <c r="K34" s="138" t="s">
        <v>401</v>
      </c>
      <c r="L34" s="138" t="s">
        <v>402</v>
      </c>
      <c r="M34" s="193" t="s">
        <v>403</v>
      </c>
      <c r="N34" s="257"/>
      <c r="O34" s="253"/>
      <c r="P34" s="246"/>
      <c r="Q34" s="45" t="s">
        <v>139</v>
      </c>
      <c r="R34" s="45"/>
      <c r="S34" s="45"/>
      <c r="T34" s="45"/>
      <c r="U34" s="203" t="s">
        <v>673</v>
      </c>
      <c r="V34" s="184"/>
      <c r="W34" s="218" t="s">
        <v>674</v>
      </c>
      <c r="X34" s="183" t="s">
        <v>233</v>
      </c>
      <c r="Y34" s="184" t="s">
        <v>675</v>
      </c>
      <c r="Z34" s="48"/>
      <c r="AA34" s="33"/>
      <c r="AB34" s="33"/>
      <c r="AC34" s="33"/>
      <c r="AD34" s="33"/>
      <c r="AE34" s="33"/>
      <c r="AF34" s="33"/>
      <c r="AG34" s="33"/>
      <c r="AH34" s="33"/>
      <c r="AI34" s="33"/>
      <c r="AJ34" s="33"/>
      <c r="AK34" s="45"/>
      <c r="AL34" s="134"/>
      <c r="AM34" s="74"/>
    </row>
    <row r="35" spans="1:39" ht="283.5" x14ac:dyDescent="0.25">
      <c r="A35" s="338"/>
      <c r="B35" s="33" t="s">
        <v>407</v>
      </c>
      <c r="C35" s="193" t="s">
        <v>408</v>
      </c>
      <c r="D35" s="193" t="s">
        <v>409</v>
      </c>
      <c r="E35" s="193" t="s">
        <v>410</v>
      </c>
      <c r="F35" s="176">
        <v>44743</v>
      </c>
      <c r="G35" s="176">
        <v>46539</v>
      </c>
      <c r="H35" s="138" t="s">
        <v>388</v>
      </c>
      <c r="I35" s="192">
        <v>100000</v>
      </c>
      <c r="J35" s="193" t="s">
        <v>676</v>
      </c>
      <c r="K35" s="138" t="s">
        <v>218</v>
      </c>
      <c r="L35" s="138" t="s">
        <v>137</v>
      </c>
      <c r="M35" s="197" t="s">
        <v>414</v>
      </c>
      <c r="N35" s="257"/>
      <c r="O35" s="253"/>
      <c r="P35" s="246"/>
      <c r="Q35" s="45"/>
      <c r="R35" s="45" t="s">
        <v>139</v>
      </c>
      <c r="S35" s="45"/>
      <c r="T35" s="45"/>
      <c r="U35" s="184" t="s">
        <v>677</v>
      </c>
      <c r="V35" s="219" t="s">
        <v>678</v>
      </c>
      <c r="W35" s="183" t="s">
        <v>679</v>
      </c>
      <c r="X35" s="183" t="s">
        <v>680</v>
      </c>
      <c r="Y35" s="220" t="s">
        <v>681</v>
      </c>
      <c r="Z35" s="48"/>
      <c r="AA35" s="33"/>
      <c r="AB35" s="33"/>
      <c r="AC35" s="33"/>
      <c r="AD35" s="33"/>
      <c r="AE35" s="33"/>
      <c r="AF35" s="33"/>
      <c r="AG35" s="33"/>
      <c r="AH35" s="33"/>
      <c r="AI35" s="33"/>
      <c r="AJ35" s="33"/>
      <c r="AK35" s="45"/>
      <c r="AL35" s="134"/>
      <c r="AM35" s="74"/>
    </row>
    <row r="36" spans="1:39" ht="285" x14ac:dyDescent="0.25">
      <c r="A36" s="338"/>
      <c r="B36" s="33" t="s">
        <v>419</v>
      </c>
      <c r="C36" s="193" t="s">
        <v>420</v>
      </c>
      <c r="D36" s="193" t="s">
        <v>421</v>
      </c>
      <c r="E36" s="193" t="s">
        <v>422</v>
      </c>
      <c r="F36" s="176">
        <v>45108</v>
      </c>
      <c r="G36" s="176">
        <v>46174</v>
      </c>
      <c r="H36" s="138" t="s">
        <v>233</v>
      </c>
      <c r="I36" s="192">
        <v>105600</v>
      </c>
      <c r="J36" s="193" t="s">
        <v>423</v>
      </c>
      <c r="K36" s="138" t="s">
        <v>287</v>
      </c>
      <c r="L36" s="138" t="s">
        <v>137</v>
      </c>
      <c r="M36" s="197" t="s">
        <v>682</v>
      </c>
      <c r="N36" s="257"/>
      <c r="O36" s="253"/>
      <c r="P36" s="246"/>
      <c r="Q36" s="45" t="s">
        <v>139</v>
      </c>
      <c r="R36" s="45"/>
      <c r="S36" s="45"/>
      <c r="T36" s="45"/>
      <c r="U36" s="184" t="s">
        <v>683</v>
      </c>
      <c r="V36" s="184" t="s">
        <v>684</v>
      </c>
      <c r="W36" s="205" t="s">
        <v>685</v>
      </c>
      <c r="X36" s="183" t="s">
        <v>686</v>
      </c>
      <c r="Y36" s="48"/>
      <c r="Z36" s="48"/>
      <c r="AA36" s="33"/>
      <c r="AB36" s="33"/>
      <c r="AC36" s="33"/>
      <c r="AD36" s="33"/>
      <c r="AE36" s="33"/>
      <c r="AF36" s="33"/>
      <c r="AG36" s="33"/>
      <c r="AH36" s="33"/>
      <c r="AI36" s="33"/>
      <c r="AJ36" s="33"/>
      <c r="AK36" s="45"/>
      <c r="AL36" s="134"/>
      <c r="AM36" s="74"/>
    </row>
    <row r="37" spans="1:39" ht="31.5" x14ac:dyDescent="0.25">
      <c r="A37" s="338"/>
      <c r="B37" s="33" t="s">
        <v>427</v>
      </c>
      <c r="C37" s="193" t="s">
        <v>597</v>
      </c>
      <c r="D37" s="193"/>
      <c r="E37" s="193"/>
      <c r="F37" s="138"/>
      <c r="G37" s="138"/>
      <c r="H37" s="138"/>
      <c r="I37" s="138"/>
      <c r="J37" s="193"/>
      <c r="K37" s="138"/>
      <c r="L37" s="138"/>
      <c r="M37" s="193"/>
      <c r="N37" s="257"/>
      <c r="O37" s="253"/>
      <c r="P37" s="246"/>
      <c r="Q37" s="45"/>
      <c r="R37" s="45"/>
      <c r="S37" s="45"/>
      <c r="T37" s="223" t="s">
        <v>116</v>
      </c>
      <c r="U37" s="184"/>
      <c r="V37" s="184"/>
      <c r="W37" s="183"/>
      <c r="X37" s="183"/>
      <c r="Y37" s="48"/>
      <c r="Z37" s="48"/>
      <c r="AA37" s="33"/>
      <c r="AB37" s="33"/>
      <c r="AC37" s="33"/>
      <c r="AD37" s="33"/>
      <c r="AE37" s="33"/>
      <c r="AF37" s="33"/>
      <c r="AG37" s="33"/>
      <c r="AH37" s="33"/>
      <c r="AI37" s="33"/>
      <c r="AJ37" s="33"/>
      <c r="AK37" s="45"/>
      <c r="AL37" s="134"/>
      <c r="AM37" s="74"/>
    </row>
    <row r="38" spans="1:39" ht="409.5" x14ac:dyDescent="0.25">
      <c r="A38" s="338"/>
      <c r="B38" s="33" t="s">
        <v>435</v>
      </c>
      <c r="C38" s="193" t="s">
        <v>436</v>
      </c>
      <c r="D38" s="193" t="s">
        <v>437</v>
      </c>
      <c r="E38" s="193" t="s">
        <v>438</v>
      </c>
      <c r="F38" s="176">
        <v>44743</v>
      </c>
      <c r="G38" s="176">
        <v>46539</v>
      </c>
      <c r="H38" s="138" t="s">
        <v>439</v>
      </c>
      <c r="I38" s="138">
        <v>0</v>
      </c>
      <c r="J38" s="193" t="s">
        <v>440</v>
      </c>
      <c r="K38" s="138" t="s">
        <v>287</v>
      </c>
      <c r="L38" s="138" t="s">
        <v>137</v>
      </c>
      <c r="M38" s="193" t="s">
        <v>441</v>
      </c>
      <c r="N38" s="257"/>
      <c r="O38" s="253"/>
      <c r="P38" s="246"/>
      <c r="Q38" s="45" t="s">
        <v>139</v>
      </c>
      <c r="R38" s="45"/>
      <c r="S38" s="45"/>
      <c r="T38" s="45"/>
      <c r="U38" s="184" t="s">
        <v>687</v>
      </c>
      <c r="V38" s="184"/>
      <c r="W38" s="183"/>
      <c r="X38" s="183" t="s">
        <v>439</v>
      </c>
      <c r="Y38" s="184" t="s">
        <v>688</v>
      </c>
      <c r="Z38" s="48"/>
      <c r="AA38" s="33"/>
      <c r="AB38" s="33"/>
      <c r="AC38" s="33"/>
      <c r="AD38" s="33"/>
      <c r="AE38" s="183" t="s">
        <v>689</v>
      </c>
      <c r="AF38" s="33"/>
      <c r="AG38" s="183" t="s">
        <v>690</v>
      </c>
      <c r="AH38" s="33"/>
      <c r="AI38" s="33"/>
      <c r="AJ38" s="33"/>
      <c r="AK38" s="45"/>
      <c r="AL38" s="134"/>
      <c r="AM38" s="74"/>
    </row>
    <row r="39" spans="1:39" ht="255" x14ac:dyDescent="0.25">
      <c r="A39" s="337" t="s">
        <v>444</v>
      </c>
      <c r="B39" s="227" t="s">
        <v>445</v>
      </c>
      <c r="C39" s="193" t="s">
        <v>446</v>
      </c>
      <c r="D39" s="193" t="s">
        <v>447</v>
      </c>
      <c r="E39" s="193" t="s">
        <v>448</v>
      </c>
      <c r="F39" s="176">
        <v>44743</v>
      </c>
      <c r="G39" s="176">
        <v>46539</v>
      </c>
      <c r="H39" s="138" t="s">
        <v>233</v>
      </c>
      <c r="I39" s="192">
        <v>5000</v>
      </c>
      <c r="J39" s="163" t="s">
        <v>449</v>
      </c>
      <c r="K39" s="138" t="s">
        <v>450</v>
      </c>
      <c r="L39" s="138" t="s">
        <v>137</v>
      </c>
      <c r="M39" s="163" t="s">
        <v>451</v>
      </c>
      <c r="N39" s="257"/>
      <c r="O39" s="253"/>
      <c r="P39" s="246"/>
      <c r="Q39" s="45"/>
      <c r="R39" s="45" t="s">
        <v>139</v>
      </c>
      <c r="S39" s="45"/>
      <c r="T39" s="45"/>
      <c r="U39" s="203" t="s">
        <v>691</v>
      </c>
      <c r="V39" s="222" t="s">
        <v>692</v>
      </c>
      <c r="W39" s="183"/>
      <c r="X39" s="183" t="s">
        <v>693</v>
      </c>
      <c r="Y39" s="48"/>
      <c r="Z39" s="48"/>
      <c r="AA39" s="33"/>
      <c r="AB39" s="33"/>
      <c r="AC39" s="33"/>
      <c r="AD39" s="33"/>
      <c r="AE39" s="33"/>
      <c r="AF39" s="33"/>
      <c r="AG39" s="33"/>
      <c r="AH39" s="33"/>
      <c r="AI39" s="33"/>
      <c r="AJ39" s="33"/>
      <c r="AK39" s="45"/>
      <c r="AL39" s="134"/>
      <c r="AM39" s="74"/>
    </row>
    <row r="40" spans="1:39" ht="195" x14ac:dyDescent="0.25">
      <c r="A40" s="338"/>
      <c r="B40" s="227" t="s">
        <v>455</v>
      </c>
      <c r="C40" s="193" t="s">
        <v>456</v>
      </c>
      <c r="D40" s="193" t="s">
        <v>457</v>
      </c>
      <c r="E40" s="193" t="s">
        <v>458</v>
      </c>
      <c r="F40" s="176">
        <v>45474</v>
      </c>
      <c r="G40" s="176">
        <v>46539</v>
      </c>
      <c r="H40" s="138" t="s">
        <v>459</v>
      </c>
      <c r="I40" s="192">
        <v>3000</v>
      </c>
      <c r="J40" s="163" t="s">
        <v>460</v>
      </c>
      <c r="K40" s="138" t="s">
        <v>137</v>
      </c>
      <c r="L40" s="138" t="s">
        <v>137</v>
      </c>
      <c r="M40" s="163" t="s">
        <v>461</v>
      </c>
      <c r="N40" s="257"/>
      <c r="O40" s="253"/>
      <c r="P40" s="246"/>
      <c r="Q40" s="45"/>
      <c r="R40" s="45" t="s">
        <v>139</v>
      </c>
      <c r="S40" s="45"/>
      <c r="T40" s="45"/>
      <c r="U40" s="185" t="s">
        <v>694</v>
      </c>
      <c r="V40" s="221" t="s">
        <v>692</v>
      </c>
      <c r="W40" s="183"/>
      <c r="X40" s="183" t="s">
        <v>695</v>
      </c>
      <c r="Y40" s="184" t="s">
        <v>696</v>
      </c>
      <c r="Z40" s="48"/>
      <c r="AA40" s="33"/>
      <c r="AB40" s="33"/>
      <c r="AC40" s="33"/>
      <c r="AD40" s="33"/>
      <c r="AE40" s="183" t="s">
        <v>697</v>
      </c>
      <c r="AF40" s="33"/>
      <c r="AG40" s="183" t="s">
        <v>698</v>
      </c>
      <c r="AH40" s="33"/>
      <c r="AI40" s="33"/>
      <c r="AJ40" s="33"/>
      <c r="AK40" s="45"/>
      <c r="AL40" s="134"/>
      <c r="AM40" s="74"/>
    </row>
    <row r="41" spans="1:39" ht="409.5" x14ac:dyDescent="0.25">
      <c r="A41" s="338"/>
      <c r="B41" s="227" t="s">
        <v>466</v>
      </c>
      <c r="C41" s="197" t="s">
        <v>467</v>
      </c>
      <c r="D41" s="197" t="s">
        <v>421</v>
      </c>
      <c r="E41" s="197" t="s">
        <v>337</v>
      </c>
      <c r="F41" s="195">
        <v>44743</v>
      </c>
      <c r="G41" s="195">
        <v>46539</v>
      </c>
      <c r="H41" s="199" t="s">
        <v>143</v>
      </c>
      <c r="I41" s="196">
        <v>50000</v>
      </c>
      <c r="J41" s="197" t="s">
        <v>469</v>
      </c>
      <c r="K41" s="199" t="s">
        <v>137</v>
      </c>
      <c r="L41" s="199" t="s">
        <v>137</v>
      </c>
      <c r="M41" s="197" t="s">
        <v>470</v>
      </c>
      <c r="N41" s="257"/>
      <c r="O41" s="253"/>
      <c r="P41" s="246"/>
      <c r="Q41" s="45"/>
      <c r="R41" s="45" t="s">
        <v>139</v>
      </c>
      <c r="S41" s="45"/>
      <c r="T41" s="45"/>
      <c r="U41" s="184" t="s">
        <v>699</v>
      </c>
      <c r="V41" s="184" t="s">
        <v>700</v>
      </c>
      <c r="W41" s="183"/>
      <c r="X41" s="183" t="s">
        <v>338</v>
      </c>
      <c r="Y41" s="184" t="s">
        <v>701</v>
      </c>
      <c r="Z41" s="48"/>
      <c r="AA41" s="33"/>
      <c r="AB41" s="33"/>
      <c r="AC41" s="33"/>
      <c r="AD41" s="33"/>
      <c r="AE41" s="33"/>
      <c r="AF41" s="33"/>
      <c r="AG41" s="183" t="s">
        <v>702</v>
      </c>
      <c r="AH41" s="33"/>
      <c r="AI41" s="33"/>
      <c r="AJ41" s="33"/>
      <c r="AK41" s="45"/>
      <c r="AL41" s="134"/>
      <c r="AM41" s="74"/>
    </row>
    <row r="42" spans="1:39" ht="240" x14ac:dyDescent="0.25">
      <c r="A42" s="338"/>
      <c r="B42" s="227" t="s">
        <v>473</v>
      </c>
      <c r="C42" s="193" t="s">
        <v>703</v>
      </c>
      <c r="D42" s="193" t="s">
        <v>475</v>
      </c>
      <c r="E42" s="193" t="s">
        <v>476</v>
      </c>
      <c r="F42" s="176">
        <v>44743</v>
      </c>
      <c r="G42" s="176">
        <v>46539</v>
      </c>
      <c r="H42" s="138" t="s">
        <v>477</v>
      </c>
      <c r="I42" s="192">
        <v>100000</v>
      </c>
      <c r="J42" s="163" t="s">
        <v>478</v>
      </c>
      <c r="K42" s="138" t="s">
        <v>479</v>
      </c>
      <c r="L42" s="138" t="s">
        <v>480</v>
      </c>
      <c r="M42" s="193"/>
      <c r="N42" s="257"/>
      <c r="O42" s="253"/>
      <c r="P42" s="246"/>
      <c r="Q42" s="45"/>
      <c r="R42" s="45" t="s">
        <v>139</v>
      </c>
      <c r="S42" s="45"/>
      <c r="T42" s="45"/>
      <c r="U42" s="184" t="s">
        <v>704</v>
      </c>
      <c r="V42" s="184" t="s">
        <v>705</v>
      </c>
      <c r="W42" s="204"/>
      <c r="X42" s="183" t="s">
        <v>338</v>
      </c>
      <c r="Y42" s="48"/>
      <c r="Z42" s="48"/>
      <c r="AA42" s="33"/>
      <c r="AB42" s="33"/>
      <c r="AC42" s="33"/>
      <c r="AD42" s="33"/>
      <c r="AE42" s="33"/>
      <c r="AF42" s="33"/>
      <c r="AG42" s="33"/>
      <c r="AH42" s="33"/>
      <c r="AI42" s="33"/>
      <c r="AJ42" s="33"/>
      <c r="AK42" s="45"/>
      <c r="AL42" s="134"/>
      <c r="AM42" s="74"/>
    </row>
    <row r="43" spans="1:39" ht="210" x14ac:dyDescent="0.25">
      <c r="A43" s="338"/>
      <c r="B43" s="227" t="s">
        <v>484</v>
      </c>
      <c r="C43" s="193" t="s">
        <v>706</v>
      </c>
      <c r="D43" s="193" t="s">
        <v>486</v>
      </c>
      <c r="E43" s="193" t="s">
        <v>487</v>
      </c>
      <c r="F43" s="176">
        <v>44743</v>
      </c>
      <c r="G43" s="176">
        <v>46539</v>
      </c>
      <c r="H43" s="138" t="s">
        <v>175</v>
      </c>
      <c r="I43" s="192">
        <v>50000</v>
      </c>
      <c r="J43" s="163" t="s">
        <v>488</v>
      </c>
      <c r="K43" s="138" t="s">
        <v>489</v>
      </c>
      <c r="L43" s="138" t="s">
        <v>490</v>
      </c>
      <c r="M43" s="163"/>
      <c r="N43" s="257"/>
      <c r="O43" s="253"/>
      <c r="P43" s="246"/>
      <c r="Q43" s="45"/>
      <c r="R43" s="45" t="s">
        <v>139</v>
      </c>
      <c r="S43" s="45"/>
      <c r="T43" s="45"/>
      <c r="U43" s="184" t="s">
        <v>707</v>
      </c>
      <c r="V43" s="184"/>
      <c r="W43" s="183"/>
      <c r="X43" s="183" t="s">
        <v>708</v>
      </c>
      <c r="Y43" s="48"/>
      <c r="Z43" s="48"/>
      <c r="AA43" s="33"/>
      <c r="AB43" s="33"/>
      <c r="AC43" s="33"/>
      <c r="AD43" s="33"/>
      <c r="AE43" s="33"/>
      <c r="AF43" s="33"/>
      <c r="AG43" s="33"/>
      <c r="AH43" s="33"/>
      <c r="AI43" s="33"/>
      <c r="AJ43" s="33"/>
      <c r="AK43" s="45"/>
      <c r="AL43" s="134"/>
      <c r="AM43" s="74"/>
    </row>
    <row r="44" spans="1:39" ht="150" x14ac:dyDescent="0.25">
      <c r="A44" s="338"/>
      <c r="B44" s="227" t="s">
        <v>495</v>
      </c>
      <c r="C44" s="193" t="s">
        <v>496</v>
      </c>
      <c r="D44" s="193" t="s">
        <v>497</v>
      </c>
      <c r="E44" s="193" t="s">
        <v>498</v>
      </c>
      <c r="F44" s="176">
        <v>44743</v>
      </c>
      <c r="G44" s="176">
        <v>46569</v>
      </c>
      <c r="H44" s="138" t="s">
        <v>338</v>
      </c>
      <c r="I44" s="192">
        <v>30000</v>
      </c>
      <c r="J44" s="163" t="s">
        <v>709</v>
      </c>
      <c r="K44" s="138" t="s">
        <v>501</v>
      </c>
      <c r="L44" s="138" t="s">
        <v>137</v>
      </c>
      <c r="M44" s="194" t="s">
        <v>502</v>
      </c>
      <c r="N44" s="257"/>
      <c r="O44" s="253"/>
      <c r="P44" s="246"/>
      <c r="Q44" s="45"/>
      <c r="R44" s="45" t="s">
        <v>139</v>
      </c>
      <c r="S44" s="45"/>
      <c r="T44" s="45"/>
      <c r="U44" s="203" t="s">
        <v>710</v>
      </c>
      <c r="V44" s="203" t="s">
        <v>711</v>
      </c>
      <c r="W44" s="183"/>
      <c r="X44" s="183" t="s">
        <v>338</v>
      </c>
      <c r="Y44" s="184" t="s">
        <v>712</v>
      </c>
      <c r="Z44" s="48"/>
      <c r="AA44" s="183" t="s">
        <v>713</v>
      </c>
      <c r="AB44" s="33"/>
      <c r="AC44" s="33"/>
      <c r="AD44" s="33"/>
      <c r="AE44" s="33"/>
      <c r="AF44" s="33"/>
      <c r="AG44" s="183" t="s">
        <v>714</v>
      </c>
      <c r="AH44" s="33"/>
      <c r="AI44" s="33"/>
      <c r="AJ44" s="183" t="s">
        <v>715</v>
      </c>
      <c r="AK44" s="45"/>
      <c r="AL44" s="134"/>
      <c r="AM44" s="74"/>
    </row>
    <row r="45" spans="1:39" ht="126" x14ac:dyDescent="0.25">
      <c r="A45" s="338"/>
      <c r="B45" s="227" t="s">
        <v>508</v>
      </c>
      <c r="C45" s="193" t="s">
        <v>509</v>
      </c>
      <c r="D45" s="193" t="s">
        <v>510</v>
      </c>
      <c r="E45" s="193" t="s">
        <v>511</v>
      </c>
      <c r="F45" s="176">
        <v>45597</v>
      </c>
      <c r="G45" s="176">
        <v>46539</v>
      </c>
      <c r="H45" s="138" t="s">
        <v>202</v>
      </c>
      <c r="I45" s="192">
        <v>25000</v>
      </c>
      <c r="J45" s="163" t="s">
        <v>512</v>
      </c>
      <c r="K45" s="138" t="s">
        <v>513</v>
      </c>
      <c r="L45" s="138" t="s">
        <v>137</v>
      </c>
      <c r="M45" s="163" t="s">
        <v>514</v>
      </c>
      <c r="N45" s="257"/>
      <c r="O45" s="253" t="s">
        <v>139</v>
      </c>
      <c r="P45" s="246"/>
      <c r="Q45" s="45"/>
      <c r="R45" s="45"/>
      <c r="S45" s="45"/>
      <c r="T45" s="45"/>
      <c r="U45" s="184" t="s">
        <v>716</v>
      </c>
      <c r="V45" s="184"/>
      <c r="W45" s="183"/>
      <c r="X45" s="183" t="s">
        <v>202</v>
      </c>
      <c r="Y45" s="48"/>
      <c r="Z45" s="48"/>
      <c r="AA45" s="33"/>
      <c r="AB45" s="33"/>
      <c r="AC45" s="33"/>
      <c r="AD45" s="33"/>
      <c r="AE45" s="33"/>
      <c r="AF45" s="33"/>
      <c r="AG45" s="33"/>
      <c r="AH45" s="33"/>
      <c r="AI45" s="33"/>
      <c r="AJ45" s="33"/>
      <c r="AK45" s="45"/>
      <c r="AL45" s="134"/>
      <c r="AM45" s="74"/>
    </row>
    <row r="46" spans="1:39" ht="31.5" x14ac:dyDescent="0.25">
      <c r="A46" s="338"/>
      <c r="B46" s="227" t="s">
        <v>516</v>
      </c>
      <c r="C46" s="193" t="s">
        <v>597</v>
      </c>
      <c r="D46" s="193"/>
      <c r="E46" s="193"/>
      <c r="F46" s="138"/>
      <c r="G46" s="138"/>
      <c r="H46" s="138"/>
      <c r="I46" s="138"/>
      <c r="J46" s="163"/>
      <c r="K46" s="138"/>
      <c r="L46" s="138"/>
      <c r="M46" s="48"/>
      <c r="N46" s="257"/>
      <c r="O46" s="253"/>
      <c r="P46" s="246"/>
      <c r="Q46" s="45"/>
      <c r="R46" s="45"/>
      <c r="S46" s="45"/>
      <c r="T46" s="223" t="s">
        <v>116</v>
      </c>
      <c r="U46" s="184"/>
      <c r="V46" s="184"/>
      <c r="W46" s="183"/>
      <c r="X46" s="183"/>
      <c r="Y46" s="48"/>
      <c r="Z46" s="48"/>
      <c r="AA46" s="33"/>
      <c r="AB46" s="33"/>
      <c r="AC46" s="33"/>
      <c r="AD46" s="33"/>
      <c r="AE46" s="33"/>
      <c r="AF46" s="33"/>
      <c r="AG46" s="33"/>
      <c r="AH46" s="33"/>
      <c r="AI46" s="33"/>
      <c r="AJ46" s="33"/>
      <c r="AK46" s="45"/>
      <c r="AL46" s="134"/>
      <c r="AM46" s="74"/>
    </row>
    <row r="47" spans="1:39" ht="180" x14ac:dyDescent="0.25">
      <c r="A47" s="338"/>
      <c r="B47" s="227" t="s">
        <v>526</v>
      </c>
      <c r="C47" s="193" t="s">
        <v>527</v>
      </c>
      <c r="D47" s="193" t="s">
        <v>528</v>
      </c>
      <c r="E47" s="193" t="s">
        <v>529</v>
      </c>
      <c r="F47" s="176">
        <v>44743</v>
      </c>
      <c r="G47" s="176">
        <v>46539</v>
      </c>
      <c r="H47" s="138" t="s">
        <v>202</v>
      </c>
      <c r="I47" s="192">
        <v>54000</v>
      </c>
      <c r="J47" s="163" t="s">
        <v>717</v>
      </c>
      <c r="K47" s="138" t="s">
        <v>531</v>
      </c>
      <c r="L47" s="138" t="s">
        <v>531</v>
      </c>
      <c r="M47" s="163" t="s">
        <v>532</v>
      </c>
      <c r="N47" s="257"/>
      <c r="O47" s="253"/>
      <c r="P47" s="246"/>
      <c r="Q47" s="45"/>
      <c r="R47" s="45" t="s">
        <v>139</v>
      </c>
      <c r="S47" s="45"/>
      <c r="T47" s="45"/>
      <c r="U47" s="184" t="s">
        <v>718</v>
      </c>
      <c r="V47" s="184" t="s">
        <v>719</v>
      </c>
      <c r="W47" s="183"/>
      <c r="X47" s="183" t="s">
        <v>603</v>
      </c>
      <c r="Y47" s="184" t="s">
        <v>720</v>
      </c>
      <c r="Z47" s="48"/>
      <c r="AA47" s="33"/>
      <c r="AB47" s="33"/>
      <c r="AC47" s="33"/>
      <c r="AD47" s="33"/>
      <c r="AE47" s="33"/>
      <c r="AF47" s="33"/>
      <c r="AG47" s="33"/>
      <c r="AH47" s="33"/>
      <c r="AI47" s="33"/>
      <c r="AJ47" s="33"/>
      <c r="AK47" s="45"/>
      <c r="AL47" s="134"/>
      <c r="AM47" s="74"/>
    </row>
    <row r="48" spans="1:39" ht="270" x14ac:dyDescent="0.25">
      <c r="A48" s="338"/>
      <c r="B48" s="227" t="s">
        <v>537</v>
      </c>
      <c r="C48" s="193" t="s">
        <v>538</v>
      </c>
      <c r="D48" s="193" t="s">
        <v>539</v>
      </c>
      <c r="E48" s="193" t="s">
        <v>540</v>
      </c>
      <c r="F48" s="176">
        <v>44743</v>
      </c>
      <c r="G48" s="176">
        <v>46539</v>
      </c>
      <c r="H48" s="138" t="s">
        <v>388</v>
      </c>
      <c r="I48" s="192">
        <v>100000</v>
      </c>
      <c r="J48" s="193" t="s">
        <v>721</v>
      </c>
      <c r="K48" s="138" t="s">
        <v>137</v>
      </c>
      <c r="L48" s="138" t="s">
        <v>137</v>
      </c>
      <c r="M48" s="193" t="s">
        <v>542</v>
      </c>
      <c r="N48" s="257"/>
      <c r="O48" s="253"/>
      <c r="P48" s="246"/>
      <c r="Q48" s="45"/>
      <c r="R48" s="45" t="s">
        <v>139</v>
      </c>
      <c r="S48" s="45"/>
      <c r="T48" s="48"/>
      <c r="U48" s="205" t="s">
        <v>722</v>
      </c>
      <c r="V48" s="184"/>
      <c r="W48" s="183"/>
      <c r="X48" s="138" t="s">
        <v>388</v>
      </c>
      <c r="Y48" s="48"/>
      <c r="Z48" s="48"/>
      <c r="AA48" s="33"/>
      <c r="AB48" s="33"/>
      <c r="AC48" s="33"/>
      <c r="AD48" s="33"/>
      <c r="AE48" s="33"/>
      <c r="AF48" s="33"/>
      <c r="AG48" s="33"/>
      <c r="AH48" s="33"/>
      <c r="AI48" s="33"/>
      <c r="AJ48" s="33"/>
      <c r="AK48" s="45"/>
      <c r="AL48" s="134"/>
      <c r="AM48" s="74"/>
    </row>
    <row r="49" spans="1:39" ht="409.5" x14ac:dyDescent="0.25">
      <c r="A49" s="404"/>
      <c r="B49" s="227" t="s">
        <v>550</v>
      </c>
      <c r="C49" s="152" t="s">
        <v>551</v>
      </c>
      <c r="D49" s="152" t="s">
        <v>552</v>
      </c>
      <c r="E49" s="152" t="s">
        <v>553</v>
      </c>
      <c r="F49" s="154">
        <v>45292</v>
      </c>
      <c r="G49" s="154">
        <v>46539</v>
      </c>
      <c r="H49" s="152" t="s">
        <v>554</v>
      </c>
      <c r="I49" s="152"/>
      <c r="J49" s="148" t="s">
        <v>555</v>
      </c>
      <c r="K49" s="148" t="s">
        <v>287</v>
      </c>
      <c r="L49" s="148" t="s">
        <v>287</v>
      </c>
      <c r="M49" s="148" t="s">
        <v>556</v>
      </c>
      <c r="N49" s="257"/>
      <c r="O49" s="253"/>
      <c r="P49" s="246"/>
      <c r="Q49" s="45"/>
      <c r="R49" s="45" t="s">
        <v>289</v>
      </c>
      <c r="S49" s="45"/>
      <c r="T49" s="45"/>
      <c r="U49" s="203" t="s">
        <v>723</v>
      </c>
      <c r="V49" s="202" t="s">
        <v>724</v>
      </c>
      <c r="W49" s="183"/>
      <c r="X49" s="183" t="s">
        <v>725</v>
      </c>
      <c r="Y49" s="48"/>
      <c r="Z49" s="48"/>
      <c r="AA49" s="33"/>
      <c r="AB49" s="33"/>
      <c r="AC49" s="33"/>
      <c r="AD49" s="33"/>
      <c r="AE49" s="33"/>
      <c r="AF49" s="33"/>
      <c r="AG49" s="33"/>
      <c r="AH49" s="33"/>
      <c r="AI49" s="33"/>
      <c r="AJ49" s="183" t="s">
        <v>726</v>
      </c>
      <c r="AK49" s="45"/>
      <c r="AL49" s="134"/>
      <c r="AM49" s="74"/>
    </row>
    <row r="50" spans="1:39" x14ac:dyDescent="0.25">
      <c r="AM50" s="74"/>
    </row>
    <row r="51" spans="1:39" x14ac:dyDescent="0.25">
      <c r="B51" s="49"/>
      <c r="AL51" s="137"/>
      <c r="AM51" s="74"/>
    </row>
    <row r="52" spans="1:39" ht="15.75" thickBot="1" x14ac:dyDescent="0.3">
      <c r="AL52" s="137"/>
      <c r="AM52" s="74"/>
    </row>
    <row r="53" spans="1:39" ht="21.75" thickBot="1" x14ac:dyDescent="0.3">
      <c r="A53" s="382" t="s">
        <v>546</v>
      </c>
      <c r="B53" s="383"/>
      <c r="C53" s="383"/>
      <c r="D53" s="383"/>
      <c r="E53" s="383"/>
      <c r="F53" s="383"/>
      <c r="G53" s="383"/>
      <c r="H53" s="383"/>
      <c r="I53" s="383"/>
      <c r="J53" s="383"/>
      <c r="K53" s="383"/>
      <c r="L53" s="383"/>
      <c r="M53" s="383"/>
      <c r="N53" s="384"/>
      <c r="AM53" s="74"/>
    </row>
    <row r="54" spans="1:39" ht="21.75" thickBot="1" x14ac:dyDescent="0.3">
      <c r="A54" s="35"/>
      <c r="B54" s="36"/>
      <c r="C54" s="36"/>
      <c r="D54" s="37"/>
      <c r="E54" s="37"/>
      <c r="F54" s="37"/>
      <c r="G54" s="37"/>
      <c r="H54" s="37"/>
      <c r="I54" s="37"/>
      <c r="J54" s="37"/>
      <c r="K54" s="37"/>
      <c r="L54" s="37"/>
      <c r="M54" s="37"/>
      <c r="N54" s="37"/>
      <c r="O54" s="37"/>
      <c r="AM54" s="74"/>
    </row>
    <row r="55" spans="1:39" ht="24" thickBot="1" x14ac:dyDescent="0.3">
      <c r="A55" s="40" t="s">
        <v>547</v>
      </c>
      <c r="B55" s="41"/>
      <c r="C55" s="42">
        <f>COUNTA(C59:C67,C71:C79,C83:C91,C95:C103)</f>
        <v>0</v>
      </c>
      <c r="AM55" s="74"/>
    </row>
    <row r="56" spans="1:39" x14ac:dyDescent="0.25">
      <c r="AM56" s="74"/>
    </row>
    <row r="57" spans="1:39" ht="15.75" x14ac:dyDescent="0.25">
      <c r="A57" s="335" t="s">
        <v>548</v>
      </c>
      <c r="B57" s="327" t="s">
        <v>121</v>
      </c>
      <c r="C57" s="327" t="s">
        <v>2</v>
      </c>
      <c r="D57" s="327" t="s">
        <v>4</v>
      </c>
      <c r="E57" s="329" t="s">
        <v>6</v>
      </c>
      <c r="F57" s="325" t="s">
        <v>8</v>
      </c>
      <c r="G57" s="326"/>
      <c r="H57" s="327" t="s">
        <v>10</v>
      </c>
      <c r="I57" s="327" t="s">
        <v>14</v>
      </c>
      <c r="J57" s="342" t="s">
        <v>12</v>
      </c>
      <c r="K57" s="331" t="s">
        <v>122</v>
      </c>
      <c r="L57" s="332"/>
      <c r="M57" s="342" t="s">
        <v>20</v>
      </c>
      <c r="N57" s="342" t="s">
        <v>22</v>
      </c>
      <c r="O57" s="34"/>
      <c r="AM57" s="74"/>
    </row>
    <row r="58" spans="1:39" ht="31.5" x14ac:dyDescent="0.25">
      <c r="A58" s="336"/>
      <c r="B58" s="328"/>
      <c r="C58" s="328"/>
      <c r="D58" s="328"/>
      <c r="E58" s="330"/>
      <c r="F58" s="38" t="s">
        <v>124</v>
      </c>
      <c r="G58" s="38" t="s">
        <v>125</v>
      </c>
      <c r="H58" s="328"/>
      <c r="I58" s="328"/>
      <c r="J58" s="343"/>
      <c r="K58" s="59" t="s">
        <v>126</v>
      </c>
      <c r="L58" s="59" t="s">
        <v>549</v>
      </c>
      <c r="M58" s="343"/>
      <c r="N58" s="343"/>
      <c r="O58" s="2"/>
      <c r="AM58" s="74"/>
    </row>
    <row r="59" spans="1:39" x14ac:dyDescent="0.25">
      <c r="A59" s="33" t="s">
        <v>557</v>
      </c>
      <c r="B59" s="33"/>
      <c r="C59" s="48"/>
      <c r="D59" s="48"/>
      <c r="E59" s="48"/>
      <c r="F59" s="48"/>
      <c r="G59" s="48"/>
      <c r="H59" s="48"/>
      <c r="I59" s="48"/>
      <c r="J59" s="45"/>
      <c r="K59" s="45"/>
      <c r="L59" s="45"/>
      <c r="M59" s="45"/>
      <c r="N59" s="45"/>
      <c r="O59" s="2"/>
      <c r="AM59" s="74"/>
    </row>
    <row r="60" spans="1:39" x14ac:dyDescent="0.25">
      <c r="A60" s="33"/>
      <c r="B60" s="33"/>
      <c r="C60" s="48"/>
      <c r="D60" s="48"/>
      <c r="E60" s="48"/>
      <c r="F60" s="48"/>
      <c r="G60" s="48"/>
      <c r="H60" s="48"/>
      <c r="I60" s="48"/>
      <c r="J60" s="48"/>
      <c r="K60" s="48"/>
      <c r="L60" s="48"/>
      <c r="M60" s="48"/>
      <c r="N60" s="45"/>
      <c r="O60" s="2"/>
      <c r="AM60" s="74"/>
    </row>
    <row r="61" spans="1:39" x14ac:dyDescent="0.25">
      <c r="A61" s="33"/>
      <c r="B61" s="33"/>
      <c r="C61" s="48"/>
      <c r="D61" s="48"/>
      <c r="E61" s="48"/>
      <c r="F61" s="48"/>
      <c r="G61" s="48"/>
      <c r="H61" s="48"/>
      <c r="I61" s="48"/>
      <c r="J61" s="48"/>
      <c r="K61" s="48"/>
      <c r="L61" s="48"/>
      <c r="M61" s="48"/>
      <c r="N61" s="45"/>
      <c r="O61" s="2"/>
      <c r="AM61" s="74"/>
    </row>
    <row r="62" spans="1:39" x14ac:dyDescent="0.25">
      <c r="A62" s="33"/>
      <c r="B62" s="33"/>
      <c r="C62" s="48"/>
      <c r="D62" s="48"/>
      <c r="E62" s="48"/>
      <c r="F62" s="48"/>
      <c r="G62" s="48"/>
      <c r="H62" s="48"/>
      <c r="I62" s="48"/>
      <c r="J62" s="48"/>
      <c r="K62" s="48"/>
      <c r="L62" s="48"/>
      <c r="M62" s="48"/>
      <c r="N62" s="45"/>
      <c r="O62" s="2"/>
      <c r="AM62" s="74"/>
    </row>
    <row r="63" spans="1:39" x14ac:dyDescent="0.25">
      <c r="A63" s="33"/>
      <c r="B63" s="33"/>
      <c r="C63" s="48"/>
      <c r="D63" s="48"/>
      <c r="E63" s="48"/>
      <c r="F63" s="48"/>
      <c r="G63" s="48"/>
      <c r="H63" s="48"/>
      <c r="I63" s="48"/>
      <c r="J63" s="48"/>
      <c r="K63" s="48"/>
      <c r="L63" s="48"/>
      <c r="M63" s="48"/>
      <c r="N63" s="45"/>
      <c r="O63" s="2"/>
      <c r="AM63" s="74"/>
    </row>
    <row r="64" spans="1:39" x14ac:dyDescent="0.25">
      <c r="A64" s="33"/>
      <c r="B64" s="33"/>
      <c r="C64" s="48"/>
      <c r="D64" s="48"/>
      <c r="E64" s="48"/>
      <c r="F64" s="48"/>
      <c r="G64" s="48"/>
      <c r="H64" s="48"/>
      <c r="I64" s="48"/>
      <c r="J64" s="48"/>
      <c r="K64" s="48"/>
      <c r="L64" s="48"/>
      <c r="M64" s="48"/>
      <c r="N64" s="45"/>
      <c r="O64" s="2"/>
      <c r="AM64" s="74"/>
    </row>
    <row r="65" spans="1:39" x14ac:dyDescent="0.25">
      <c r="A65" s="33"/>
      <c r="B65" s="33"/>
      <c r="C65" s="48"/>
      <c r="D65" s="48"/>
      <c r="E65" s="48"/>
      <c r="F65" s="48"/>
      <c r="G65" s="48"/>
      <c r="H65" s="48"/>
      <c r="I65" s="48"/>
      <c r="J65" s="48"/>
      <c r="K65" s="48"/>
      <c r="L65" s="48"/>
      <c r="M65" s="48"/>
      <c r="N65" s="45"/>
      <c r="O65" s="2"/>
      <c r="AM65" s="74"/>
    </row>
    <row r="66" spans="1:39" x14ac:dyDescent="0.25">
      <c r="A66" s="33"/>
      <c r="B66" s="33"/>
      <c r="C66" s="48"/>
      <c r="D66" s="48"/>
      <c r="E66" s="48"/>
      <c r="F66" s="48"/>
      <c r="G66" s="48"/>
      <c r="H66" s="48"/>
      <c r="I66" s="48"/>
      <c r="J66" s="48"/>
      <c r="K66" s="48"/>
      <c r="L66" s="48"/>
      <c r="M66" s="48"/>
      <c r="N66" s="45"/>
      <c r="O66" s="2"/>
      <c r="AM66" s="74"/>
    </row>
    <row r="67" spans="1:39" x14ac:dyDescent="0.25">
      <c r="A67" s="33"/>
      <c r="B67" s="33"/>
      <c r="C67" s="48"/>
      <c r="D67" s="48"/>
      <c r="E67" s="48"/>
      <c r="F67" s="48"/>
      <c r="G67" s="48"/>
      <c r="H67" s="48"/>
      <c r="I67" s="48"/>
      <c r="J67" s="48"/>
      <c r="K67" s="48"/>
      <c r="L67" s="48"/>
      <c r="M67" s="48"/>
      <c r="N67" s="45"/>
      <c r="O67" s="2"/>
      <c r="AM67" s="74"/>
    </row>
    <row r="68" spans="1:39" x14ac:dyDescent="0.25">
      <c r="AM68" s="74"/>
    </row>
    <row r="69" spans="1:39" ht="15.75" x14ac:dyDescent="0.25">
      <c r="A69" s="335" t="s">
        <v>548</v>
      </c>
      <c r="B69" s="327" t="s">
        <v>121</v>
      </c>
      <c r="C69" s="327" t="s">
        <v>2</v>
      </c>
      <c r="D69" s="327" t="s">
        <v>4</v>
      </c>
      <c r="E69" s="329" t="s">
        <v>6</v>
      </c>
      <c r="F69" s="325" t="s">
        <v>8</v>
      </c>
      <c r="G69" s="326"/>
      <c r="H69" s="327" t="s">
        <v>10</v>
      </c>
      <c r="I69" s="327" t="s">
        <v>14</v>
      </c>
      <c r="J69" s="327" t="s">
        <v>12</v>
      </c>
      <c r="K69" s="331" t="s">
        <v>122</v>
      </c>
      <c r="L69" s="332"/>
      <c r="M69" s="327" t="s">
        <v>20</v>
      </c>
      <c r="N69" s="342" t="s">
        <v>22</v>
      </c>
      <c r="O69" s="34"/>
      <c r="AM69" s="74"/>
    </row>
    <row r="70" spans="1:39" ht="31.5" x14ac:dyDescent="0.25">
      <c r="A70" s="336"/>
      <c r="B70" s="328"/>
      <c r="C70" s="328"/>
      <c r="D70" s="328"/>
      <c r="E70" s="330"/>
      <c r="F70" s="38" t="s">
        <v>124</v>
      </c>
      <c r="G70" s="38" t="s">
        <v>125</v>
      </c>
      <c r="H70" s="328"/>
      <c r="I70" s="328"/>
      <c r="J70" s="328"/>
      <c r="K70" s="59" t="s">
        <v>126</v>
      </c>
      <c r="L70" s="59" t="s">
        <v>549</v>
      </c>
      <c r="M70" s="328"/>
      <c r="N70" s="343"/>
      <c r="O70" s="2"/>
      <c r="AM70" s="74"/>
    </row>
    <row r="71" spans="1:39" x14ac:dyDescent="0.25">
      <c r="A71" s="33" t="s">
        <v>557</v>
      </c>
      <c r="B71" s="33"/>
      <c r="C71" s="48"/>
      <c r="D71" s="48"/>
      <c r="E71" s="48"/>
      <c r="F71" s="48"/>
      <c r="G71" s="48"/>
      <c r="H71" s="48"/>
      <c r="I71" s="48"/>
      <c r="J71" s="45"/>
      <c r="K71" s="45"/>
      <c r="L71" s="45"/>
      <c r="M71" s="45"/>
      <c r="N71" s="45"/>
      <c r="O71" s="2"/>
      <c r="AM71" s="74"/>
    </row>
    <row r="72" spans="1:39" x14ac:dyDescent="0.25">
      <c r="A72" s="33"/>
      <c r="B72" s="33"/>
      <c r="C72" s="48"/>
      <c r="D72" s="48"/>
      <c r="E72" s="48"/>
      <c r="F72" s="48"/>
      <c r="G72" s="48"/>
      <c r="H72" s="48"/>
      <c r="I72" s="48"/>
      <c r="J72" s="48"/>
      <c r="K72" s="48"/>
      <c r="L72" s="48"/>
      <c r="M72" s="48"/>
      <c r="N72" s="45"/>
      <c r="O72" s="2"/>
      <c r="AM72" s="74"/>
    </row>
    <row r="73" spans="1:39" x14ac:dyDescent="0.25">
      <c r="A73" s="33"/>
      <c r="B73" s="33"/>
      <c r="C73" s="48"/>
      <c r="D73" s="48"/>
      <c r="E73" s="48"/>
      <c r="F73" s="48"/>
      <c r="G73" s="48"/>
      <c r="H73" s="48"/>
      <c r="I73" s="48"/>
      <c r="J73" s="48"/>
      <c r="K73" s="48"/>
      <c r="L73" s="48"/>
      <c r="M73" s="48"/>
      <c r="N73" s="45"/>
      <c r="O73" s="2"/>
      <c r="AM73" s="74"/>
    </row>
    <row r="74" spans="1:39" x14ac:dyDescent="0.25">
      <c r="A74" s="33"/>
      <c r="B74" s="33"/>
      <c r="C74" s="48"/>
      <c r="D74" s="48"/>
      <c r="E74" s="48"/>
      <c r="F74" s="48"/>
      <c r="G74" s="48"/>
      <c r="H74" s="48"/>
      <c r="I74" s="48"/>
      <c r="J74" s="48"/>
      <c r="K74" s="48"/>
      <c r="L74" s="48"/>
      <c r="M74" s="48"/>
      <c r="N74" s="45"/>
      <c r="O74" s="2"/>
      <c r="AM74" s="74"/>
    </row>
    <row r="75" spans="1:39" x14ac:dyDescent="0.25">
      <c r="A75" s="33"/>
      <c r="B75" s="33"/>
      <c r="C75" s="48"/>
      <c r="D75" s="48"/>
      <c r="E75" s="48"/>
      <c r="F75" s="48"/>
      <c r="G75" s="48"/>
      <c r="H75" s="48"/>
      <c r="I75" s="48"/>
      <c r="J75" s="48"/>
      <c r="K75" s="48"/>
      <c r="L75" s="48"/>
      <c r="M75" s="48"/>
      <c r="N75" s="45"/>
      <c r="O75" s="2"/>
      <c r="AM75" s="74"/>
    </row>
    <row r="76" spans="1:39" x14ac:dyDescent="0.25">
      <c r="A76" s="33"/>
      <c r="B76" s="33"/>
      <c r="C76" s="48"/>
      <c r="D76" s="48"/>
      <c r="E76" s="48"/>
      <c r="F76" s="48"/>
      <c r="G76" s="48"/>
      <c r="H76" s="48"/>
      <c r="I76" s="48"/>
      <c r="J76" s="48"/>
      <c r="K76" s="48"/>
      <c r="L76" s="48"/>
      <c r="M76" s="48"/>
      <c r="N76" s="45"/>
      <c r="O76" s="2"/>
      <c r="AM76" s="74"/>
    </row>
    <row r="77" spans="1:39" x14ac:dyDescent="0.25">
      <c r="A77" s="33"/>
      <c r="B77" s="33"/>
      <c r="C77" s="48"/>
      <c r="D77" s="48"/>
      <c r="E77" s="48"/>
      <c r="F77" s="48"/>
      <c r="G77" s="48"/>
      <c r="H77" s="48"/>
      <c r="I77" s="48"/>
      <c r="J77" s="48"/>
      <c r="K77" s="48"/>
      <c r="L77" s="48"/>
      <c r="M77" s="48"/>
      <c r="N77" s="45"/>
      <c r="O77" s="2"/>
      <c r="AM77" s="74"/>
    </row>
    <row r="78" spans="1:39" x14ac:dyDescent="0.25">
      <c r="A78" s="33"/>
      <c r="B78" s="33"/>
      <c r="C78" s="48"/>
      <c r="D78" s="48"/>
      <c r="E78" s="48"/>
      <c r="F78" s="48"/>
      <c r="G78" s="48"/>
      <c r="H78" s="48"/>
      <c r="I78" s="48"/>
      <c r="J78" s="48"/>
      <c r="K78" s="48"/>
      <c r="L78" s="48"/>
      <c r="M78" s="48"/>
      <c r="N78" s="45"/>
      <c r="O78" s="2"/>
      <c r="AM78" s="74"/>
    </row>
    <row r="79" spans="1:39" x14ac:dyDescent="0.25">
      <c r="A79" s="33"/>
      <c r="B79" s="33"/>
      <c r="C79" s="48"/>
      <c r="D79" s="48"/>
      <c r="E79" s="48"/>
      <c r="F79" s="48"/>
      <c r="G79" s="48"/>
      <c r="H79" s="48"/>
      <c r="I79" s="48"/>
      <c r="J79" s="48"/>
      <c r="K79" s="48"/>
      <c r="L79" s="48"/>
      <c r="M79" s="48"/>
      <c r="N79" s="45"/>
      <c r="O79" s="2"/>
      <c r="AM79" s="74"/>
    </row>
    <row r="80" spans="1:39" x14ac:dyDescent="0.25">
      <c r="AM80" s="74"/>
    </row>
    <row r="81" spans="1:39" ht="15.75" x14ac:dyDescent="0.25">
      <c r="A81" s="335" t="s">
        <v>548</v>
      </c>
      <c r="B81" s="327" t="s">
        <v>121</v>
      </c>
      <c r="C81" s="327" t="s">
        <v>2</v>
      </c>
      <c r="D81" s="327" t="s">
        <v>4</v>
      </c>
      <c r="E81" s="329" t="s">
        <v>6</v>
      </c>
      <c r="F81" s="325" t="s">
        <v>8</v>
      </c>
      <c r="G81" s="326"/>
      <c r="H81" s="327" t="s">
        <v>10</v>
      </c>
      <c r="I81" s="327" t="s">
        <v>14</v>
      </c>
      <c r="J81" s="327" t="s">
        <v>12</v>
      </c>
      <c r="K81" s="331" t="s">
        <v>122</v>
      </c>
      <c r="L81" s="332"/>
      <c r="M81" s="327" t="s">
        <v>20</v>
      </c>
      <c r="N81" s="342" t="s">
        <v>22</v>
      </c>
      <c r="O81" s="34"/>
      <c r="AM81" s="74"/>
    </row>
    <row r="82" spans="1:39" ht="31.5" x14ac:dyDescent="0.25">
      <c r="A82" s="336"/>
      <c r="B82" s="328"/>
      <c r="C82" s="328"/>
      <c r="D82" s="328"/>
      <c r="E82" s="330"/>
      <c r="F82" s="38" t="s">
        <v>124</v>
      </c>
      <c r="G82" s="38" t="s">
        <v>125</v>
      </c>
      <c r="H82" s="328"/>
      <c r="I82" s="328"/>
      <c r="J82" s="328"/>
      <c r="K82" s="59" t="s">
        <v>126</v>
      </c>
      <c r="L82" s="59" t="s">
        <v>549</v>
      </c>
      <c r="M82" s="328"/>
      <c r="N82" s="343"/>
      <c r="O82" s="2"/>
      <c r="AM82" s="74"/>
    </row>
    <row r="83" spans="1:39" x14ac:dyDescent="0.25">
      <c r="A83" s="33"/>
      <c r="B83" s="33"/>
      <c r="C83" s="48"/>
      <c r="D83" s="48"/>
      <c r="E83" s="48"/>
      <c r="F83" s="48"/>
      <c r="G83" s="48"/>
      <c r="H83" s="48"/>
      <c r="I83" s="48"/>
      <c r="J83" s="45"/>
      <c r="K83" s="45"/>
      <c r="L83" s="45"/>
      <c r="M83" s="45"/>
      <c r="N83" s="45"/>
      <c r="O83" s="2"/>
      <c r="AM83" s="74"/>
    </row>
    <row r="84" spans="1:39" x14ac:dyDescent="0.25">
      <c r="A84" s="33"/>
      <c r="B84" s="33"/>
      <c r="C84" s="48"/>
      <c r="D84" s="48"/>
      <c r="E84" s="48"/>
      <c r="F84" s="48"/>
      <c r="G84" s="48"/>
      <c r="H84" s="48"/>
      <c r="I84" s="48"/>
      <c r="J84" s="48"/>
      <c r="K84" s="48"/>
      <c r="L84" s="48"/>
      <c r="M84" s="48"/>
      <c r="N84" s="45"/>
      <c r="O84" s="2"/>
      <c r="AM84" s="74"/>
    </row>
    <row r="85" spans="1:39" x14ac:dyDescent="0.25">
      <c r="A85" s="33"/>
      <c r="B85" s="33"/>
      <c r="C85" s="48"/>
      <c r="D85" s="48"/>
      <c r="E85" s="48"/>
      <c r="F85" s="48"/>
      <c r="G85" s="48"/>
      <c r="H85" s="48"/>
      <c r="I85" s="48"/>
      <c r="J85" s="48"/>
      <c r="K85" s="48"/>
      <c r="L85" s="48"/>
      <c r="M85" s="48"/>
      <c r="N85" s="45"/>
      <c r="O85" s="2"/>
      <c r="AM85" s="74"/>
    </row>
    <row r="86" spans="1:39" x14ac:dyDescent="0.25">
      <c r="A86" s="33"/>
      <c r="B86" s="33"/>
      <c r="C86" s="48"/>
      <c r="D86" s="48"/>
      <c r="E86" s="48"/>
      <c r="F86" s="48"/>
      <c r="G86" s="48"/>
      <c r="H86" s="48"/>
      <c r="I86" s="48"/>
      <c r="J86" s="48"/>
      <c r="K86" s="48"/>
      <c r="L86" s="48"/>
      <c r="M86" s="48"/>
      <c r="N86" s="45"/>
      <c r="O86" s="2"/>
      <c r="AM86" s="74"/>
    </row>
    <row r="87" spans="1:39" x14ac:dyDescent="0.25">
      <c r="A87" s="33"/>
      <c r="B87" s="33"/>
      <c r="C87" s="48"/>
      <c r="D87" s="48"/>
      <c r="E87" s="48"/>
      <c r="F87" s="48"/>
      <c r="G87" s="48"/>
      <c r="H87" s="48"/>
      <c r="I87" s="48"/>
      <c r="J87" s="48"/>
      <c r="K87" s="48"/>
      <c r="L87" s="48"/>
      <c r="M87" s="48"/>
      <c r="N87" s="45"/>
      <c r="O87" s="2"/>
      <c r="AM87" s="74"/>
    </row>
    <row r="88" spans="1:39" x14ac:dyDescent="0.25">
      <c r="A88" s="33"/>
      <c r="B88" s="33"/>
      <c r="C88" s="48"/>
      <c r="D88" s="48"/>
      <c r="E88" s="48"/>
      <c r="F88" s="48"/>
      <c r="G88" s="48"/>
      <c r="H88" s="48"/>
      <c r="I88" s="48"/>
      <c r="J88" s="48"/>
      <c r="K88" s="48"/>
      <c r="L88" s="48"/>
      <c r="M88" s="48"/>
      <c r="N88" s="45"/>
      <c r="O88" s="2"/>
      <c r="AM88" s="74"/>
    </row>
    <row r="89" spans="1:39" x14ac:dyDescent="0.25">
      <c r="A89" s="33"/>
      <c r="B89" s="33"/>
      <c r="C89" s="48"/>
      <c r="D89" s="48"/>
      <c r="E89" s="48"/>
      <c r="F89" s="48"/>
      <c r="G89" s="48"/>
      <c r="H89" s="48"/>
      <c r="I89" s="48"/>
      <c r="J89" s="48"/>
      <c r="K89" s="48"/>
      <c r="L89" s="48"/>
      <c r="M89" s="48"/>
      <c r="N89" s="45"/>
      <c r="O89" s="2"/>
      <c r="AM89" s="74"/>
    </row>
    <row r="90" spans="1:39" x14ac:dyDescent="0.25">
      <c r="A90" s="33"/>
      <c r="B90" s="33"/>
      <c r="C90" s="48"/>
      <c r="D90" s="48"/>
      <c r="E90" s="48"/>
      <c r="F90" s="48"/>
      <c r="G90" s="48"/>
      <c r="H90" s="48"/>
      <c r="I90" s="48"/>
      <c r="J90" s="48"/>
      <c r="K90" s="48"/>
      <c r="L90" s="48"/>
      <c r="M90" s="48"/>
      <c r="N90" s="45"/>
      <c r="O90" s="2"/>
      <c r="AM90" s="74"/>
    </row>
    <row r="91" spans="1:39" x14ac:dyDescent="0.25">
      <c r="A91" s="33"/>
      <c r="B91" s="33"/>
      <c r="C91" s="48"/>
      <c r="D91" s="48"/>
      <c r="E91" s="48"/>
      <c r="F91" s="48"/>
      <c r="G91" s="48"/>
      <c r="H91" s="48"/>
      <c r="I91" s="48"/>
      <c r="J91" s="48"/>
      <c r="K91" s="48"/>
      <c r="L91" s="48"/>
      <c r="M91" s="48"/>
      <c r="N91" s="45"/>
      <c r="O91" s="2"/>
      <c r="AM91" s="74"/>
    </row>
    <row r="92" spans="1:39" x14ac:dyDescent="0.25">
      <c r="AM92" s="74"/>
    </row>
    <row r="93" spans="1:39" ht="15.75" x14ac:dyDescent="0.25">
      <c r="A93" s="335" t="s">
        <v>558</v>
      </c>
      <c r="B93" s="327" t="s">
        <v>121</v>
      </c>
      <c r="C93" s="327" t="s">
        <v>2</v>
      </c>
      <c r="D93" s="327" t="s">
        <v>4</v>
      </c>
      <c r="E93" s="329" t="s">
        <v>6</v>
      </c>
      <c r="F93" s="325" t="s">
        <v>8</v>
      </c>
      <c r="G93" s="326"/>
      <c r="H93" s="327" t="s">
        <v>10</v>
      </c>
      <c r="I93" s="327" t="s">
        <v>14</v>
      </c>
      <c r="J93" s="327" t="s">
        <v>12</v>
      </c>
      <c r="K93" s="331" t="s">
        <v>122</v>
      </c>
      <c r="L93" s="332"/>
      <c r="M93" s="327" t="s">
        <v>20</v>
      </c>
      <c r="N93" s="342" t="s">
        <v>22</v>
      </c>
      <c r="O93" s="34"/>
      <c r="AM93" s="74"/>
    </row>
    <row r="94" spans="1:39" ht="31.5" x14ac:dyDescent="0.25">
      <c r="A94" s="336"/>
      <c r="B94" s="328"/>
      <c r="C94" s="328"/>
      <c r="D94" s="328"/>
      <c r="E94" s="330"/>
      <c r="F94" s="38" t="s">
        <v>124</v>
      </c>
      <c r="G94" s="38" t="s">
        <v>125</v>
      </c>
      <c r="H94" s="328"/>
      <c r="I94" s="328"/>
      <c r="J94" s="328"/>
      <c r="K94" s="59" t="s">
        <v>126</v>
      </c>
      <c r="L94" s="59" t="s">
        <v>549</v>
      </c>
      <c r="M94" s="328"/>
      <c r="N94" s="343"/>
      <c r="O94" s="2"/>
      <c r="AM94" s="74"/>
    </row>
    <row r="95" spans="1:39" x14ac:dyDescent="0.25">
      <c r="A95" s="33"/>
      <c r="B95" s="33"/>
      <c r="C95" s="48"/>
      <c r="D95" s="48"/>
      <c r="E95" s="48"/>
      <c r="F95" s="48"/>
      <c r="G95" s="48"/>
      <c r="H95" s="48"/>
      <c r="I95" s="48"/>
      <c r="J95" s="45"/>
      <c r="K95" s="45"/>
      <c r="L95" s="45"/>
      <c r="M95" s="45"/>
      <c r="N95" s="45"/>
      <c r="O95" s="2"/>
      <c r="AM95" s="74"/>
    </row>
    <row r="96" spans="1:39" x14ac:dyDescent="0.25">
      <c r="A96" s="33"/>
      <c r="B96" s="33"/>
      <c r="C96" s="48"/>
      <c r="D96" s="48"/>
      <c r="E96" s="48"/>
      <c r="F96" s="48"/>
      <c r="G96" s="48"/>
      <c r="H96" s="48"/>
      <c r="I96" s="48"/>
      <c r="J96" s="48"/>
      <c r="K96" s="48"/>
      <c r="L96" s="48"/>
      <c r="M96" s="48"/>
      <c r="N96" s="45"/>
      <c r="O96" s="2"/>
      <c r="AM96" s="74"/>
    </row>
    <row r="97" spans="1:39" x14ac:dyDescent="0.25">
      <c r="A97" s="33"/>
      <c r="B97" s="33"/>
      <c r="C97" s="48"/>
      <c r="D97" s="48"/>
      <c r="E97" s="48"/>
      <c r="F97" s="48"/>
      <c r="G97" s="48"/>
      <c r="H97" s="48"/>
      <c r="I97" s="48"/>
      <c r="J97" s="48"/>
      <c r="K97" s="48"/>
      <c r="L97" s="48"/>
      <c r="M97" s="48"/>
      <c r="N97" s="45"/>
      <c r="O97" s="2"/>
      <c r="AM97" s="74"/>
    </row>
    <row r="98" spans="1:39" x14ac:dyDescent="0.25">
      <c r="A98" s="33"/>
      <c r="B98" s="33"/>
      <c r="C98" s="48"/>
      <c r="D98" s="48"/>
      <c r="E98" s="48"/>
      <c r="F98" s="48"/>
      <c r="G98" s="48"/>
      <c r="H98" s="48"/>
      <c r="I98" s="48"/>
      <c r="J98" s="48"/>
      <c r="K98" s="48"/>
      <c r="L98" s="48"/>
      <c r="M98" s="48"/>
      <c r="N98" s="45"/>
      <c r="O98" s="2"/>
      <c r="AM98" s="74"/>
    </row>
    <row r="99" spans="1:39" x14ac:dyDescent="0.25">
      <c r="A99" s="33"/>
      <c r="B99" s="33"/>
      <c r="C99" s="48"/>
      <c r="D99" s="48"/>
      <c r="E99" s="48"/>
      <c r="F99" s="48"/>
      <c r="G99" s="48"/>
      <c r="H99" s="48"/>
      <c r="I99" s="48"/>
      <c r="J99" s="48"/>
      <c r="K99" s="48"/>
      <c r="L99" s="48"/>
      <c r="M99" s="48"/>
      <c r="N99" s="45"/>
      <c r="O99" s="2"/>
      <c r="AM99" s="74"/>
    </row>
    <row r="100" spans="1:39" x14ac:dyDescent="0.25">
      <c r="A100" s="33"/>
      <c r="B100" s="33"/>
      <c r="C100" s="48"/>
      <c r="D100" s="48"/>
      <c r="E100" s="48"/>
      <c r="F100" s="48"/>
      <c r="G100" s="48"/>
      <c r="H100" s="48"/>
      <c r="I100" s="48"/>
      <c r="J100" s="48"/>
      <c r="K100" s="48"/>
      <c r="L100" s="48"/>
      <c r="M100" s="48"/>
      <c r="N100" s="45"/>
      <c r="O100" s="2"/>
      <c r="AM100" s="74"/>
    </row>
    <row r="101" spans="1:39" x14ac:dyDescent="0.25">
      <c r="A101" s="33"/>
      <c r="B101" s="33"/>
      <c r="C101" s="48"/>
      <c r="D101" s="48"/>
      <c r="E101" s="48"/>
      <c r="F101" s="48"/>
      <c r="G101" s="48"/>
      <c r="H101" s="48"/>
      <c r="I101" s="48"/>
      <c r="J101" s="48"/>
      <c r="K101" s="48"/>
      <c r="L101" s="48"/>
      <c r="M101" s="48"/>
      <c r="N101" s="45"/>
      <c r="O101" s="2"/>
      <c r="AM101" s="74"/>
    </row>
    <row r="102" spans="1:39" x14ac:dyDescent="0.25">
      <c r="A102" s="33"/>
      <c r="B102" s="33"/>
      <c r="C102" s="48"/>
      <c r="D102" s="48"/>
      <c r="E102" s="48"/>
      <c r="F102" s="48"/>
      <c r="G102" s="48"/>
      <c r="H102" s="48"/>
      <c r="I102" s="48"/>
      <c r="J102" s="48"/>
      <c r="K102" s="48"/>
      <c r="L102" s="48"/>
      <c r="M102" s="48"/>
      <c r="N102" s="45"/>
      <c r="O102" s="2"/>
      <c r="AM102" s="74"/>
    </row>
    <row r="103" spans="1:39" x14ac:dyDescent="0.25">
      <c r="A103" s="33"/>
      <c r="B103" s="33"/>
      <c r="C103" s="48"/>
      <c r="D103" s="48"/>
      <c r="E103" s="48"/>
      <c r="F103" s="48"/>
      <c r="G103" s="48"/>
      <c r="H103" s="48"/>
      <c r="I103" s="48"/>
      <c r="J103" s="48"/>
      <c r="K103" s="48"/>
      <c r="L103" s="48"/>
      <c r="M103" s="48"/>
      <c r="N103" s="45"/>
      <c r="O103" s="2"/>
      <c r="AM103" s="74"/>
    </row>
    <row r="104" spans="1:39" x14ac:dyDescent="0.25">
      <c r="A104" s="49"/>
      <c r="B104" s="49"/>
      <c r="O104" s="2"/>
      <c r="AM104" s="74"/>
    </row>
    <row r="105" spans="1:39" x14ac:dyDescent="0.25">
      <c r="A105" s="74"/>
      <c r="B105" s="74"/>
      <c r="C105" s="74"/>
      <c r="D105" s="74"/>
      <c r="E105" s="74"/>
      <c r="F105" s="74"/>
      <c r="G105" s="74"/>
      <c r="H105" s="74"/>
      <c r="I105" s="74"/>
      <c r="J105" s="74"/>
      <c r="K105" s="74"/>
      <c r="L105" s="74"/>
      <c r="M105" s="74"/>
      <c r="N105" s="74"/>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4"/>
      <c r="AM105" s="74"/>
    </row>
    <row r="106" spans="1:39" x14ac:dyDescent="0.25">
      <c r="A106" s="74"/>
      <c r="B106" s="74"/>
      <c r="C106" s="74"/>
      <c r="D106" s="74"/>
      <c r="E106" s="74"/>
      <c r="F106" s="74"/>
      <c r="G106" s="74"/>
      <c r="H106" s="74"/>
      <c r="I106" s="74"/>
      <c r="J106" s="74"/>
      <c r="K106" s="74"/>
      <c r="L106" s="74"/>
      <c r="M106" s="74"/>
      <c r="N106" s="74"/>
      <c r="O106" s="75"/>
      <c r="P106" s="75"/>
      <c r="Q106" s="75"/>
      <c r="R106" s="75"/>
      <c r="S106" s="75"/>
      <c r="T106" s="75"/>
      <c r="U106" s="75"/>
      <c r="V106" s="75"/>
      <c r="W106" s="75"/>
      <c r="X106" s="75"/>
      <c r="Y106" s="75"/>
      <c r="Z106" s="75"/>
      <c r="AA106" s="75"/>
      <c r="AB106" s="75"/>
      <c r="AC106" s="75"/>
      <c r="AD106" s="75"/>
      <c r="AE106" s="75"/>
      <c r="AF106" s="75"/>
      <c r="AG106" s="75"/>
      <c r="AH106" s="75"/>
      <c r="AI106" s="75"/>
      <c r="AJ106" s="75"/>
      <c r="AK106" s="75"/>
      <c r="AL106" s="74"/>
      <c r="AM106" s="74"/>
    </row>
  </sheetData>
  <mergeCells count="96">
    <mergeCell ref="N81:N82"/>
    <mergeCell ref="N93:N94"/>
    <mergeCell ref="AJ9:AJ10"/>
    <mergeCell ref="AK9:AK10"/>
    <mergeCell ref="A53:N53"/>
    <mergeCell ref="N57:N58"/>
    <mergeCell ref="N69:N70"/>
    <mergeCell ref="AH9:AH10"/>
    <mergeCell ref="AI9:AI10"/>
    <mergeCell ref="Z9:Z10"/>
    <mergeCell ref="O9:O10"/>
    <mergeCell ref="P9:P10"/>
    <mergeCell ref="Q9:Q10"/>
    <mergeCell ref="R9:R10"/>
    <mergeCell ref="S9:S10"/>
    <mergeCell ref="U9:U10"/>
    <mergeCell ref="B6:C6"/>
    <mergeCell ref="A8:M8"/>
    <mergeCell ref="T9:T10"/>
    <mergeCell ref="AG9:AG10"/>
    <mergeCell ref="A11:A16"/>
    <mergeCell ref="AD9:AD10"/>
    <mergeCell ref="AE9:AE10"/>
    <mergeCell ref="AF9:AF10"/>
    <mergeCell ref="A17:A22"/>
    <mergeCell ref="A23:A26"/>
    <mergeCell ref="AA9:AA10"/>
    <mergeCell ref="AB9:AB10"/>
    <mergeCell ref="AC9:AC10"/>
    <mergeCell ref="X9:X10"/>
    <mergeCell ref="Y9:Y10"/>
    <mergeCell ref="V9:V10"/>
    <mergeCell ref="W9:W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A27:A33"/>
    <mergeCell ref="A34:A38"/>
    <mergeCell ref="A39:A49"/>
    <mergeCell ref="K57:L57"/>
    <mergeCell ref="M57:M58"/>
    <mergeCell ref="A57:A58"/>
    <mergeCell ref="B57:B58"/>
    <mergeCell ref="C57:C58"/>
    <mergeCell ref="D57:D58"/>
    <mergeCell ref="E57:E58"/>
    <mergeCell ref="F57:G57"/>
    <mergeCell ref="H57:H58"/>
    <mergeCell ref="I57:I58"/>
    <mergeCell ref="J57:J58"/>
    <mergeCell ref="A69:A70"/>
    <mergeCell ref="B69:B70"/>
    <mergeCell ref="C69:C70"/>
    <mergeCell ref="D69:D70"/>
    <mergeCell ref="E69:E70"/>
    <mergeCell ref="A81:A82"/>
    <mergeCell ref="B81:B82"/>
    <mergeCell ref="C81:C82"/>
    <mergeCell ref="D81:D82"/>
    <mergeCell ref="E81:E82"/>
    <mergeCell ref="K81:L81"/>
    <mergeCell ref="M81:M82"/>
    <mergeCell ref="H69:H70"/>
    <mergeCell ref="I69:I70"/>
    <mergeCell ref="J69:J70"/>
    <mergeCell ref="K69:L69"/>
    <mergeCell ref="M69:M70"/>
    <mergeCell ref="F81:G81"/>
    <mergeCell ref="H81:H82"/>
    <mergeCell ref="I81:I82"/>
    <mergeCell ref="J81:J82"/>
    <mergeCell ref="F69:G69"/>
    <mergeCell ref="H93:H94"/>
    <mergeCell ref="I93:I94"/>
    <mergeCell ref="J93:J94"/>
    <mergeCell ref="K93:L93"/>
    <mergeCell ref="M93:M94"/>
    <mergeCell ref="F93:G93"/>
    <mergeCell ref="A93:A94"/>
    <mergeCell ref="B93:B94"/>
    <mergeCell ref="C93:C94"/>
    <mergeCell ref="D93:D94"/>
    <mergeCell ref="E93:E94"/>
  </mergeCells>
  <conditionalFormatting sqref="O11:O49">
    <cfRule type="cellIs" dxfId="30" priority="9" stopIfTrue="1" operator="equal">
      <formula>"x"</formula>
    </cfRule>
  </conditionalFormatting>
  <conditionalFormatting sqref="P11:P49">
    <cfRule type="cellIs" dxfId="29" priority="8" operator="equal">
      <formula>"x"</formula>
    </cfRule>
  </conditionalFormatting>
  <conditionalFormatting sqref="Q11:Q49">
    <cfRule type="cellIs" dxfId="28" priority="7" operator="equal">
      <formula>"x"</formula>
    </cfRule>
  </conditionalFormatting>
  <conditionalFormatting sqref="R11:R49">
    <cfRule type="cellIs" dxfId="27" priority="6" stopIfTrue="1" operator="equal">
      <formula>"x"</formula>
    </cfRule>
  </conditionalFormatting>
  <conditionalFormatting sqref="S11:T49">
    <cfRule type="cellIs" dxfId="26" priority="1" operator="equal">
      <formula>"x"</formula>
    </cfRule>
  </conditionalFormatting>
  <conditionalFormatting sqref="AQ6:AQ7">
    <cfRule type="cellIs" dxfId="25" priority="53" stopIfTrue="1" operator="equal">
      <formula>$AQ$6</formula>
    </cfRule>
  </conditionalFormatting>
  <hyperlinks>
    <hyperlink ref="V49" r:id="rId1" display="https://www.instagram.com/p/C8dOLP1uvRW/?img_index=1" xr:uid="{77270659-D209-4F4E-97BA-03DB736998EC}"/>
    <hyperlink ref="V25" r:id="rId2" display="https://docs.google.com/spreadsheets/d/1G8Rbl38iM0h0ZSzX9hNtD53eRwQ9VP3N/edit?usp=sharing&amp;ouid=111649363778156667529&amp;rtpof=true&amp;sd=true" xr:uid="{01C63F0B-5E9E-4386-B4DF-B794060F738C}"/>
    <hyperlink ref="V39" r:id="rId3" xr:uid="{5CA93B89-8948-492E-B562-27DD047C8489}"/>
    <hyperlink ref="V40" r:id="rId4" xr:uid="{6CB8954B-97C9-4796-962C-3C398997BF3C}"/>
  </hyperlinks>
  <pageMargins left="0.511811024" right="0.511811024" top="0.78740157499999996" bottom="0.78740157499999996" header="0.31496062000000002" footer="0.31496062000000002"/>
  <pageSetup orientation="portrait" r:id="rId5"/>
  <extLst>
    <ext xmlns:x14="http://schemas.microsoft.com/office/spreadsheetml/2009/9/main" uri="{CCE6A557-97BC-4b89-ADB6-D9C93CAAB3DF}">
      <x14:dataValidations xmlns:xm="http://schemas.microsoft.com/office/excel/2006/main" count="1">
        <x14:dataValidation type="list" allowBlank="1" showInputMessage="1" showErrorMessage="1" xr:uid="{55FD2F51-6F21-4CCC-86CA-A34FAD7562E7}">
          <x14:formula1>
            <xm:f>LEGENDA!$A$46:$A$61</xm:f>
          </x14:formula1>
          <xm:sqref>N59:N67 N11:N49 AK11:AK49 N71:N79 N83:N91 N95:N104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3"/>
  <sheetViews>
    <sheetView showGridLines="0" topLeftCell="A11" zoomScale="110" zoomScaleNormal="110" zoomScalePageLayoutView="70" workbookViewId="0">
      <selection activeCell="AE18" sqref="AE18"/>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5" width="11.7109375" customWidth="1"/>
    <col min="26" max="26" width="0.140625" customWidth="1"/>
    <col min="27" max="27" width="1" hidden="1" customWidth="1"/>
    <col min="28" max="28" width="0.7109375" customWidth="1"/>
    <col min="29" max="29" width="4.140625" customWidth="1"/>
  </cols>
  <sheetData>
    <row r="1" spans="1:28" x14ac:dyDescent="0.25">
      <c r="A1" s="76"/>
      <c r="B1" s="405" t="s">
        <v>109</v>
      </c>
      <c r="C1" s="405"/>
      <c r="D1" s="405"/>
      <c r="E1" s="405"/>
      <c r="F1" s="405"/>
      <c r="G1" s="405"/>
      <c r="H1" s="405"/>
      <c r="I1" s="405"/>
      <c r="J1" s="405"/>
      <c r="K1" s="405"/>
      <c r="L1" s="405"/>
      <c r="M1" s="405"/>
      <c r="N1" s="405"/>
      <c r="O1" s="405"/>
      <c r="P1" s="405"/>
      <c r="Q1" s="405"/>
      <c r="R1" s="405"/>
      <c r="S1" s="405"/>
      <c r="T1" s="405"/>
      <c r="U1" s="405"/>
      <c r="V1" s="405"/>
      <c r="W1" s="405"/>
      <c r="X1" s="76"/>
    </row>
    <row r="2" spans="1:28" s="11" customFormat="1" ht="21" customHeight="1" x14ac:dyDescent="0.25">
      <c r="A2" s="77"/>
      <c r="B2" s="405"/>
      <c r="C2" s="405"/>
      <c r="D2" s="405"/>
      <c r="E2" s="405"/>
      <c r="F2" s="405"/>
      <c r="G2" s="405"/>
      <c r="H2" s="405"/>
      <c r="I2" s="405"/>
      <c r="J2" s="405"/>
      <c r="K2" s="405"/>
      <c r="L2" s="405"/>
      <c r="M2" s="405"/>
      <c r="N2" s="405"/>
      <c r="O2" s="405"/>
      <c r="P2" s="405"/>
      <c r="Q2" s="405"/>
      <c r="R2" s="405"/>
      <c r="S2" s="405"/>
      <c r="T2" s="405"/>
      <c r="U2" s="405"/>
      <c r="V2" s="405"/>
      <c r="W2" s="405"/>
      <c r="X2" s="77"/>
    </row>
    <row r="3" spans="1:28" ht="33.75" customHeight="1" x14ac:dyDescent="0.35">
      <c r="A3" s="76"/>
      <c r="B3" s="412" t="str">
        <f>'Monitoria Anual - 1'!A2</f>
        <v>Plano de Ação Nacional para a Conservação dos Pequenos Felinos - 2 ciclo</v>
      </c>
      <c r="C3" s="412"/>
      <c r="D3" s="412"/>
      <c r="E3" s="412"/>
      <c r="F3" s="412"/>
      <c r="G3" s="412"/>
      <c r="H3" s="412"/>
      <c r="I3" s="412"/>
      <c r="J3" s="412"/>
      <c r="K3" s="412"/>
      <c r="L3" s="412"/>
      <c r="M3" s="412"/>
      <c r="N3" s="412"/>
      <c r="O3" s="412"/>
      <c r="P3" s="412"/>
      <c r="Q3" s="412"/>
      <c r="R3" s="412"/>
      <c r="S3" s="412"/>
      <c r="T3" s="412"/>
      <c r="U3" s="412"/>
      <c r="V3" s="412"/>
      <c r="W3" s="412"/>
      <c r="X3" s="76"/>
    </row>
    <row r="4" spans="1:28" x14ac:dyDescent="0.25">
      <c r="A4" s="76"/>
      <c r="J4" s="8"/>
      <c r="K4" s="8"/>
      <c r="L4" s="8"/>
      <c r="M4" s="8"/>
      <c r="N4" s="8"/>
      <c r="O4" s="8"/>
      <c r="X4" s="76"/>
    </row>
    <row r="5" spans="1:28" s="2" customFormat="1" ht="45" customHeight="1" x14ac:dyDescent="0.25">
      <c r="A5" s="74"/>
      <c r="B5" s="417" t="s">
        <v>559</v>
      </c>
      <c r="C5" s="417"/>
      <c r="D5" s="418" t="str">
        <f>'Monitoria Anual - 1'!B4</f>
        <v>Promover e integrar ações para mitigar as ameaças e ampliar o conhecimento sobre as populações de pequenos felinos, visando reduzir o risco de extinção em cinco anos.</v>
      </c>
      <c r="E5" s="418"/>
      <c r="F5" s="418"/>
      <c r="G5" s="418"/>
      <c r="H5" s="418"/>
      <c r="I5" s="418"/>
      <c r="J5" s="418"/>
      <c r="K5" s="418"/>
      <c r="L5" s="418"/>
      <c r="M5" s="419"/>
      <c r="N5" s="9"/>
      <c r="O5" s="9"/>
      <c r="P5" s="9"/>
      <c r="Q5" s="9"/>
      <c r="R5" s="9"/>
      <c r="X5" s="74"/>
    </row>
    <row r="6" spans="1:28" x14ac:dyDescent="0.25">
      <c r="A6" s="76"/>
      <c r="J6" s="8"/>
      <c r="K6" s="8"/>
      <c r="L6" s="8"/>
      <c r="M6" s="8"/>
      <c r="N6" s="8"/>
      <c r="O6" s="8"/>
      <c r="X6" s="76"/>
    </row>
    <row r="7" spans="1:28" ht="26.25" customHeight="1" x14ac:dyDescent="0.25">
      <c r="A7" s="76"/>
      <c r="B7" s="417" t="s">
        <v>113</v>
      </c>
      <c r="C7" s="417"/>
      <c r="D7" s="406" t="str">
        <f>'Monitoria Anual - 2'!B6</f>
        <v>10/09/2024 a 12/09/2024 (virtual)</v>
      </c>
      <c r="E7" s="406"/>
      <c r="F7" s="406"/>
      <c r="G7" s="407"/>
      <c r="H7" s="2"/>
      <c r="I7" s="10"/>
      <c r="J7" s="8"/>
      <c r="K7" s="8"/>
      <c r="L7" s="8"/>
      <c r="M7" s="8"/>
      <c r="N7" s="8"/>
      <c r="O7" s="8"/>
      <c r="X7" s="76"/>
    </row>
    <row r="8" spans="1:28" x14ac:dyDescent="0.25">
      <c r="A8" s="76"/>
      <c r="X8" s="76"/>
    </row>
    <row r="9" spans="1:28" ht="31.5" customHeight="1" x14ac:dyDescent="0.25">
      <c r="A9" s="76"/>
      <c r="B9" s="405" t="s">
        <v>560</v>
      </c>
      <c r="C9" s="405"/>
      <c r="D9" s="405"/>
      <c r="E9" s="405"/>
      <c r="F9" s="405"/>
      <c r="G9" s="405"/>
      <c r="H9" s="405"/>
      <c r="I9" s="405"/>
      <c r="J9" s="405"/>
      <c r="K9" s="405"/>
      <c r="L9" s="405"/>
      <c r="M9" s="405"/>
      <c r="N9" s="405"/>
      <c r="O9" s="405"/>
      <c r="P9" s="405"/>
      <c r="Q9" s="405"/>
      <c r="R9" s="405"/>
      <c r="S9" s="405"/>
      <c r="T9" s="405"/>
      <c r="U9" s="405"/>
      <c r="V9" s="405"/>
      <c r="W9" s="405"/>
      <c r="X9" s="76"/>
    </row>
    <row r="10" spans="1:28" x14ac:dyDescent="0.25">
      <c r="A10" s="76"/>
      <c r="G10" s="7"/>
      <c r="H10" s="7"/>
      <c r="I10" s="7"/>
      <c r="X10" s="76"/>
    </row>
    <row r="11" spans="1:28" ht="15.75" x14ac:dyDescent="0.25">
      <c r="A11" s="76"/>
      <c r="B11" s="406" t="s">
        <v>561</v>
      </c>
      <c r="C11" s="407"/>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13"/>
      <c r="G12" s="413"/>
      <c r="H12" s="69"/>
      <c r="X12" s="76"/>
    </row>
    <row r="13" spans="1:28" ht="33.75" customHeight="1" x14ac:dyDescent="0.25">
      <c r="A13" s="76"/>
      <c r="C13" s="414" t="s">
        <v>727</v>
      </c>
      <c r="D13" s="415"/>
      <c r="E13" s="415"/>
      <c r="F13" s="415"/>
      <c r="G13" s="416"/>
      <c r="H13" s="3"/>
      <c r="X13" s="76"/>
    </row>
    <row r="14" spans="1:28" s="2" customFormat="1" ht="34.5" customHeight="1" x14ac:dyDescent="0.25">
      <c r="A14" s="74"/>
      <c r="C14" s="82" t="s">
        <v>563</v>
      </c>
      <c r="D14" s="78" t="s">
        <v>564</v>
      </c>
      <c r="E14" s="79" t="s">
        <v>565</v>
      </c>
      <c r="F14" s="80" t="s">
        <v>566</v>
      </c>
      <c r="G14" s="81" t="s">
        <v>565</v>
      </c>
      <c r="H14" s="6"/>
      <c r="X14" s="74"/>
    </row>
    <row r="15" spans="1:28" ht="15.75" x14ac:dyDescent="0.25">
      <c r="A15" s="76"/>
      <c r="C15" s="83" t="s">
        <v>567</v>
      </c>
      <c r="D15" s="56"/>
      <c r="E15" s="64"/>
      <c r="F15" s="56">
        <f>COUNTA('Monitoria Anual - 2'!T11:T888)</f>
        <v>5</v>
      </c>
      <c r="G15" s="64">
        <f t="shared" ref="G15:G21" si="0">F15/$F$22</f>
        <v>0.14705882352941177</v>
      </c>
      <c r="H15" s="65"/>
      <c r="X15" s="76"/>
    </row>
    <row r="16" spans="1:28" ht="15.75" x14ac:dyDescent="0.25">
      <c r="A16" s="76"/>
      <c r="C16" s="84" t="s">
        <v>568</v>
      </c>
      <c r="D16" s="57">
        <f>COUNTA('Monitoria Anual - 2'!O11:O889)</f>
        <v>3</v>
      </c>
      <c r="E16" s="66">
        <f>D16/$D$22</f>
        <v>8.8235294117647065E-2</v>
      </c>
      <c r="F16" s="57">
        <f>D16-AB16</f>
        <v>3</v>
      </c>
      <c r="G16" s="66">
        <f t="shared" si="0"/>
        <v>8.8235294117647065E-2</v>
      </c>
      <c r="H16" s="65"/>
      <c r="X16" s="76"/>
      <c r="Z16">
        <f>COUNTIFS('Monitoria Anual - 1'!O:O,"x",'Monitoria Anual - 1'!T:T,"Excluída")</f>
        <v>0</v>
      </c>
      <c r="AA16">
        <f>COUNTIFS('Monitoria Anual - 1'!O:O,"x",'Monitoria Anual - 1'!T:T,"Agrupada")</f>
        <v>0</v>
      </c>
      <c r="AB16">
        <f>Z16+AA16</f>
        <v>0</v>
      </c>
    </row>
    <row r="17" spans="1:28" ht="15.75" x14ac:dyDescent="0.25">
      <c r="A17" s="76"/>
      <c r="C17" s="85" t="s">
        <v>569</v>
      </c>
      <c r="D17" s="57">
        <f>COUNTA('Monitoria Anual - 2'!P11:P889)</f>
        <v>2</v>
      </c>
      <c r="E17" s="66">
        <f>D17/$D$22</f>
        <v>5.8823529411764705E-2</v>
      </c>
      <c r="F17" s="57">
        <f>D17-AB17</f>
        <v>2</v>
      </c>
      <c r="G17" s="66">
        <f t="shared" si="0"/>
        <v>5.8823529411764705E-2</v>
      </c>
      <c r="H17" s="65"/>
      <c r="X17" s="76"/>
      <c r="Z17">
        <f>COUNTIFS('Monitoria Anual - 2'!P:P,"x",'Monitoria Anual - 2'!T:T,"Excluída")</f>
        <v>0</v>
      </c>
      <c r="AA17">
        <f>COUNTIFS('Monitoria Anual - 2'!P:P,"x",'Monitoria Anual - 2'!T:T,"Agrupada")</f>
        <v>0</v>
      </c>
      <c r="AB17">
        <f>Z17+AA17</f>
        <v>0</v>
      </c>
    </row>
    <row r="18" spans="1:28" ht="15.75" x14ac:dyDescent="0.25">
      <c r="A18" s="76"/>
      <c r="C18" s="86" t="s">
        <v>570</v>
      </c>
      <c r="D18" s="57">
        <f>COUNTA('Monitoria Anual - 2'!Q11:Q889)</f>
        <v>12</v>
      </c>
      <c r="E18" s="66">
        <f>D18/$D$22</f>
        <v>0.35294117647058826</v>
      </c>
      <c r="F18" s="57">
        <f t="shared" ref="F18:F20" si="1">D18-AB18</f>
        <v>12</v>
      </c>
      <c r="G18" s="66">
        <f t="shared" si="0"/>
        <v>0.35294117647058826</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571</v>
      </c>
      <c r="D19" s="57">
        <f>COUNTA('Monitoria Anual - 2'!R11:R889)</f>
        <v>16</v>
      </c>
      <c r="E19" s="66">
        <f>D19/$D$22</f>
        <v>0.47058823529411764</v>
      </c>
      <c r="F19" s="57">
        <f t="shared" si="1"/>
        <v>16</v>
      </c>
      <c r="G19" s="66">
        <f t="shared" si="0"/>
        <v>0.47058823529411764</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572</v>
      </c>
      <c r="D20" s="57">
        <f>COUNTA('Monitoria Anual - 2'!S11:S889)</f>
        <v>1</v>
      </c>
      <c r="E20" s="66">
        <f>D20/$D$22</f>
        <v>2.9411764705882353E-2</v>
      </c>
      <c r="F20" s="57">
        <f t="shared" si="1"/>
        <v>1</v>
      </c>
      <c r="G20" s="66">
        <f t="shared" si="0"/>
        <v>2.9411764705882353E-2</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573</v>
      </c>
      <c r="D21" s="58"/>
      <c r="E21" s="67"/>
      <c r="F21" s="58">
        <f t="shared" ref="F21:F22" si="2">D21-AB21</f>
        <v>0</v>
      </c>
      <c r="G21" s="67">
        <f t="shared" si="0"/>
        <v>0</v>
      </c>
      <c r="H21" s="65"/>
      <c r="X21" s="76"/>
    </row>
    <row r="22" spans="1:28" ht="16.5" thickBot="1" x14ac:dyDescent="0.3">
      <c r="A22" s="76"/>
      <c r="C22" s="90" t="s">
        <v>574</v>
      </c>
      <c r="D22" s="91">
        <f>SUM(D16:D20)</f>
        <v>34</v>
      </c>
      <c r="E22" s="92">
        <f>SUM(E15:E21)</f>
        <v>1</v>
      </c>
      <c r="F22" s="93">
        <f t="shared" si="2"/>
        <v>34</v>
      </c>
      <c r="G22" s="94">
        <f>SUM(G16:G21)</f>
        <v>1</v>
      </c>
      <c r="H22" s="65"/>
      <c r="X22" s="76"/>
    </row>
    <row r="23" spans="1:28" x14ac:dyDescent="0.25">
      <c r="A23" s="76"/>
      <c r="C23" s="96" t="s">
        <v>575</v>
      </c>
      <c r="D23" s="408">
        <f>COUNTIF('Monitoria Anual - 2'!T11:T888,"Agrupada")</f>
        <v>0</v>
      </c>
      <c r="E23" s="408"/>
      <c r="F23" s="408"/>
      <c r="G23" s="409"/>
      <c r="H23" s="5"/>
      <c r="X23" s="76"/>
    </row>
    <row r="24" spans="1:28" ht="15.75" thickBot="1" x14ac:dyDescent="0.3">
      <c r="A24" s="76"/>
      <c r="C24" s="95" t="s">
        <v>576</v>
      </c>
      <c r="D24" s="410">
        <f>COUNTIF('Monitoria Anual - 2'!T11:T888,"Excluída")</f>
        <v>5</v>
      </c>
      <c r="E24" s="410"/>
      <c r="F24" s="410"/>
      <c r="G24" s="411"/>
      <c r="X24" s="76"/>
    </row>
    <row r="25" spans="1:28" x14ac:dyDescent="0.25">
      <c r="A25" s="76"/>
      <c r="X25" s="76"/>
    </row>
    <row r="26" spans="1:28" x14ac:dyDescent="0.25">
      <c r="A26" s="76"/>
      <c r="X26" s="76"/>
    </row>
    <row r="27" spans="1:28" ht="15.75" x14ac:dyDescent="0.25">
      <c r="A27" s="76"/>
      <c r="B27" s="406" t="s">
        <v>577</v>
      </c>
      <c r="C27" s="407"/>
      <c r="D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578</v>
      </c>
      <c r="D29" s="52">
        <f>COUNTA('Monitoria Anual - 2'!A11:A49)</f>
        <v>6</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579</v>
      </c>
      <c r="D31" s="110" t="s">
        <v>580</v>
      </c>
      <c r="E31" s="13"/>
      <c r="F31" s="14"/>
      <c r="G31" s="15"/>
      <c r="H31" s="17"/>
      <c r="I31" s="18"/>
      <c r="J31" s="19"/>
      <c r="W31" s="1"/>
      <c r="X31" s="76"/>
    </row>
    <row r="32" spans="1:28" x14ac:dyDescent="0.25">
      <c r="A32" s="76"/>
      <c r="C32" s="53" t="s">
        <v>581</v>
      </c>
      <c r="D32" s="61">
        <f t="shared" ref="D32:D37" si="3">SUM(E32:J32)</f>
        <v>6</v>
      </c>
      <c r="E32" s="23">
        <f>COUNTA('Monitoria Anual - 2'!T11:T16)</f>
        <v>2</v>
      </c>
      <c r="F32" s="50">
        <f>COUNTA('Monitoria Anual - 2'!O11:O16)</f>
        <v>0</v>
      </c>
      <c r="G32" s="50">
        <f>COUNTA('Monitoria Anual - 2'!P11:P16)</f>
        <v>1</v>
      </c>
      <c r="H32" s="50">
        <f>COUNTA('Monitoria Anual - 2'!Q11:Q16)</f>
        <v>3</v>
      </c>
      <c r="I32" s="50">
        <f>COUNTA('Monitoria Anual - 2'!R11:R16)</f>
        <v>0</v>
      </c>
      <c r="J32" s="51">
        <f>COUNTA('Monitoria Anual - 2'!S11:S16)</f>
        <v>0</v>
      </c>
      <c r="W32" s="1"/>
      <c r="X32" s="76"/>
    </row>
    <row r="33" spans="1:30" x14ac:dyDescent="0.25">
      <c r="A33" s="76"/>
      <c r="C33" s="54" t="s">
        <v>582</v>
      </c>
      <c r="D33" s="53">
        <f t="shared" si="3"/>
        <v>6</v>
      </c>
      <c r="E33" s="24">
        <f>COUNTA('Monitoria Anual - 2'!T17:T22)</f>
        <v>1</v>
      </c>
      <c r="F33" s="25">
        <f>COUNTA('Monitoria Anual - 2'!O17:O22)</f>
        <v>1</v>
      </c>
      <c r="G33" s="25">
        <f>COUNTA('Monitoria Anual - 2'!P17:P22)</f>
        <v>1</v>
      </c>
      <c r="H33" s="25">
        <f>COUNTA('Monitoria Anual - 2'!Q17:Q22)</f>
        <v>1</v>
      </c>
      <c r="I33" s="25">
        <f>COUNTA('Monitoria Anual - 2'!R17:R22)</f>
        <v>2</v>
      </c>
      <c r="J33" s="26">
        <f>COUNTA('Monitoria Anual - 2'!S17:S22)</f>
        <v>0</v>
      </c>
      <c r="W33" s="1"/>
      <c r="X33" s="76"/>
    </row>
    <row r="34" spans="1:30" x14ac:dyDescent="0.25">
      <c r="A34" s="76"/>
      <c r="C34" s="54" t="s">
        <v>583</v>
      </c>
      <c r="D34" s="53">
        <f t="shared" si="3"/>
        <v>4</v>
      </c>
      <c r="E34" s="24">
        <f>COUNTA('Monitoria Anual - 2'!T23:T26)</f>
        <v>0</v>
      </c>
      <c r="F34" s="25">
        <f>COUNTA('Monitoria Anual - 2'!O23:O26)</f>
        <v>0</v>
      </c>
      <c r="G34" s="25">
        <f>COUNTA('Monitoria Anual - 2'!P23:P26)</f>
        <v>0</v>
      </c>
      <c r="H34" s="25">
        <f>COUNTA('Monitoria Anual - 2'!Q23:Q26)</f>
        <v>3</v>
      </c>
      <c r="I34" s="25">
        <f>COUNTA('Monitoria Anual - 2'!R23:R26)</f>
        <v>1</v>
      </c>
      <c r="J34" s="26">
        <f>COUNTA('Monitoria Anual - 2'!S23:S26)</f>
        <v>0</v>
      </c>
      <c r="W34" s="1"/>
      <c r="X34" s="76"/>
    </row>
    <row r="35" spans="1:30" x14ac:dyDescent="0.25">
      <c r="A35" s="76"/>
      <c r="C35" s="54" t="s">
        <v>584</v>
      </c>
      <c r="D35" s="53">
        <f t="shared" si="3"/>
        <v>7</v>
      </c>
      <c r="E35" s="24">
        <f>COUNTA('Monitoria Anual - 2'!T27:T33)</f>
        <v>0</v>
      </c>
      <c r="F35" s="25">
        <f>COUNTA('Monitoria Anual - 2'!O27:O33)</f>
        <v>1</v>
      </c>
      <c r="G35" s="25">
        <f>COUNTA('Monitoria Anual - 2'!P27:P33)</f>
        <v>0</v>
      </c>
      <c r="H35" s="25">
        <f>COUNTA('Monitoria Anual - 2'!Q27:Q33)</f>
        <v>2</v>
      </c>
      <c r="I35" s="25">
        <f>COUNTA('Monitoria Anual - 2'!R27:R33)</f>
        <v>3</v>
      </c>
      <c r="J35" s="26">
        <f>COUNTA('Monitoria Anual - 2'!S27:S33)</f>
        <v>1</v>
      </c>
      <c r="W35" s="1"/>
      <c r="X35" s="76"/>
    </row>
    <row r="36" spans="1:30" x14ac:dyDescent="0.25">
      <c r="A36" s="76"/>
      <c r="C36" s="54" t="s">
        <v>585</v>
      </c>
      <c r="D36" s="53">
        <f t="shared" si="3"/>
        <v>5</v>
      </c>
      <c r="E36" s="24">
        <f>COUNTA('Monitoria Anual - 2'!T34:T38)</f>
        <v>1</v>
      </c>
      <c r="F36" s="25">
        <f>COUNTA('Monitoria Anual - 2'!O34:O38)</f>
        <v>0</v>
      </c>
      <c r="G36" s="25">
        <f>COUNTA('Monitoria Anual - 2'!P34:P38)</f>
        <v>0</v>
      </c>
      <c r="H36" s="25">
        <f>COUNTA('Monitoria Anual - 2'!Q34:Q38)</f>
        <v>3</v>
      </c>
      <c r="I36" s="25">
        <f>COUNTA('Monitoria Anual - 2'!R34:R38)</f>
        <v>1</v>
      </c>
      <c r="J36" s="26">
        <f>COUNTA('Monitoria Anual - 2'!S34:S38)</f>
        <v>0</v>
      </c>
      <c r="W36" s="1"/>
      <c r="X36" s="76"/>
    </row>
    <row r="37" spans="1:30" x14ac:dyDescent="0.25">
      <c r="A37" s="76"/>
      <c r="C37" s="54" t="s">
        <v>586</v>
      </c>
      <c r="D37" s="53">
        <f t="shared" si="3"/>
        <v>11</v>
      </c>
      <c r="E37" s="24">
        <f>COUNTA('Monitoria Anual - 2'!T39:T49)</f>
        <v>1</v>
      </c>
      <c r="F37" s="25">
        <f>COUNTA('Monitoria Anual - 2'!O39:O49)</f>
        <v>1</v>
      </c>
      <c r="G37" s="25">
        <f>COUNTA('Monitoria Anual - 2'!P39:P49)</f>
        <v>0</v>
      </c>
      <c r="H37" s="25">
        <f>COUNTA('Monitoria Anual - 2'!Q39:Q49)</f>
        <v>0</v>
      </c>
      <c r="I37" s="25">
        <f>COUNTA('Monitoria Anual - 2'!R39:R49)</f>
        <v>9</v>
      </c>
      <c r="J37" s="26">
        <f>COUNTA('Monitoria Anual - 2'!S39:S49)</f>
        <v>0</v>
      </c>
      <c r="W37" s="1"/>
      <c r="X37" s="76"/>
    </row>
    <row r="38" spans="1:30" x14ac:dyDescent="0.25">
      <c r="A38" s="76"/>
      <c r="X38" s="76"/>
    </row>
    <row r="39" spans="1:30" x14ac:dyDescent="0.25">
      <c r="A39" s="76"/>
      <c r="B39" s="76"/>
      <c r="C39" s="76"/>
      <c r="D39" s="76"/>
      <c r="E39" s="76"/>
      <c r="F39" s="76"/>
      <c r="G39" s="76"/>
      <c r="H39" s="76"/>
      <c r="I39" s="76"/>
      <c r="J39" s="76"/>
      <c r="K39" s="76"/>
      <c r="L39" s="76"/>
      <c r="M39" s="76"/>
      <c r="N39" s="76"/>
      <c r="O39" s="76"/>
      <c r="P39" s="76"/>
      <c r="Q39" s="76"/>
      <c r="R39" s="76"/>
      <c r="S39" s="76"/>
      <c r="T39" s="76"/>
      <c r="U39" s="76"/>
      <c r="V39" s="76"/>
      <c r="W39" s="76"/>
      <c r="X39" s="76"/>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row r="42" spans="1:30" x14ac:dyDescent="0.25">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row>
    <row r="43" spans="1:30" x14ac:dyDescent="0.25">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row>
  </sheetData>
  <sheetProtection algorithmName="SHA-512" hashValue="27G49Fmbtxe8veGeY5besb/1nbtUqKG1NxjK6ikC/6klZHK2MvyQiEFfZQKfRVpCcO+J8xnBdwEwF6yEgf2FlQ==" saltValue="k7Am1vULZxY9J8VY81tQ/Q==" spinCount="100000" sheet="1" objects="1" scenarios="1"/>
  <protectedRanges>
    <protectedRange algorithmName="SHA-512" hashValue="zzhv/Dq6/XQDdy4PArewFSu9VLQOsBZ9SvRQwEaPRryxU9jlfehRY4wDYvbp7yw2VZjtzuEFQ9mRoLL/NIyBnw==" saltValue="sDMcZXVTWsRsrO+dPIlxTA==" spinCount="100000" sqref="A38:AD43 A1:AD37" name="Intervalo1_9"/>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2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70"/>
  <sheetViews>
    <sheetView showGridLines="0" tabSelected="1" zoomScale="80" zoomScaleNormal="80" workbookViewId="0">
      <pane xSplit="3" ySplit="10" topLeftCell="D11" activePane="bottomRight" state="frozen"/>
      <selection pane="topRight"/>
      <selection pane="bottomLeft"/>
      <selection pane="bottomRight" activeCell="C11" sqref="C11"/>
    </sheetView>
  </sheetViews>
  <sheetFormatPr defaultColWidth="8.85546875" defaultRowHeight="15.75" x14ac:dyDescent="0.25"/>
  <cols>
    <col min="1" max="1" width="17.85546875" style="2" customWidth="1"/>
    <col min="2" max="2" width="7.28515625" style="230" customWidth="1"/>
    <col min="3" max="3" width="36.42578125" style="2" customWidth="1"/>
    <col min="4" max="4" width="14" style="2" customWidth="1"/>
    <col min="5" max="5" width="15.28515625" style="2" customWidth="1"/>
    <col min="6" max="6" width="11.140625" style="2" customWidth="1"/>
    <col min="7" max="7" width="15.140625" style="2" customWidth="1"/>
    <col min="8" max="8" width="17.28515625" style="2" customWidth="1"/>
    <col min="9" max="9" width="23.28515625" style="2" customWidth="1"/>
    <col min="10" max="10" width="41.85546875" style="49" customWidth="1"/>
    <col min="11" max="11" width="21.28515625" style="2" customWidth="1"/>
    <col min="12" max="12" width="20.5703125" style="2" customWidth="1"/>
    <col min="13" max="13" width="48.7109375" style="2" customWidth="1"/>
    <col min="14" max="14" width="14.28515625" style="43" customWidth="1"/>
    <col min="15" max="20" width="26.7109375" style="43" customWidth="1"/>
    <col min="21" max="21" width="94.5703125" style="2" customWidth="1"/>
    <col min="22" max="22" width="44.85546875" style="2" customWidth="1"/>
    <col min="23" max="23" width="40" style="2" customWidth="1"/>
    <col min="24" max="24" width="26.7109375" style="2" customWidth="1"/>
    <col min="25" max="25" width="120.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customWidth="1"/>
    <col min="44" max="16384" width="8.85546875" style="2"/>
  </cols>
  <sheetData>
    <row r="1" spans="1:43" ht="21.75" thickBot="1" x14ac:dyDescent="0.3">
      <c r="A1" s="344" t="s">
        <v>109</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72"/>
      <c r="AL1" s="135"/>
      <c r="AM1" s="74"/>
    </row>
    <row r="2" spans="1:43" ht="21.75" thickBot="1" x14ac:dyDescent="0.3">
      <c r="A2" s="345" t="str">
        <f>'Monitoria Anual - 1'!A2</f>
        <v>Plano de Ação Nacional para a Conservação dos Pequenos Felinos - 2 ciclo</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136"/>
      <c r="AM2" s="74"/>
    </row>
    <row r="3" spans="1:43" ht="5.25" customHeight="1" thickTop="1" x14ac:dyDescent="0.25">
      <c r="AL3" s="132"/>
      <c r="AM3" s="74"/>
    </row>
    <row r="4" spans="1:43" ht="38.25" customHeight="1" x14ac:dyDescent="0.25">
      <c r="A4" s="73" t="s">
        <v>111</v>
      </c>
      <c r="B4" s="361" t="str">
        <f>'Monitoria Anual - 1'!B4</f>
        <v>Promover e integrar ações para mitigar as ameaças e ampliar o conhecimento sobre as populações de pequenos felinos, visando reduzir o risco de extinção em cinco anos.</v>
      </c>
      <c r="C4" s="361"/>
      <c r="D4" s="361"/>
      <c r="E4" s="361"/>
      <c r="F4" s="361"/>
      <c r="G4" s="362"/>
      <c r="H4" s="9"/>
      <c r="I4" s="9"/>
      <c r="J4" s="277"/>
      <c r="K4" s="9"/>
      <c r="L4" s="9"/>
      <c r="M4" s="9"/>
      <c r="N4" s="9"/>
      <c r="O4" s="9"/>
      <c r="P4" s="9"/>
      <c r="Q4" s="9"/>
      <c r="R4" s="9"/>
      <c r="S4" s="9"/>
      <c r="T4" s="2"/>
      <c r="AL4" s="132"/>
      <c r="AM4" s="74"/>
    </row>
    <row r="5" spans="1:43" ht="5.25" customHeight="1" x14ac:dyDescent="0.25">
      <c r="AL5" s="132"/>
      <c r="AM5" s="74"/>
    </row>
    <row r="6" spans="1:43" ht="18.75" x14ac:dyDescent="0.25">
      <c r="A6" s="73" t="s">
        <v>113</v>
      </c>
      <c r="B6" s="238" t="s">
        <v>728</v>
      </c>
      <c r="C6" s="239"/>
      <c r="M6" s="43"/>
      <c r="AL6" s="132"/>
      <c r="AM6" s="74"/>
      <c r="AQ6" s="2" t="s">
        <v>115</v>
      </c>
    </row>
    <row r="7" spans="1:43" ht="7.5" customHeight="1" thickBot="1" x14ac:dyDescent="0.3">
      <c r="AL7" s="132"/>
      <c r="AM7" s="74"/>
      <c r="AQ7" s="44" t="s">
        <v>116</v>
      </c>
    </row>
    <row r="8" spans="1:43" ht="21.75" customHeight="1" thickBot="1" x14ac:dyDescent="0.3">
      <c r="A8" s="363" t="s">
        <v>117</v>
      </c>
      <c r="B8" s="364"/>
      <c r="C8" s="364"/>
      <c r="D8" s="364"/>
      <c r="E8" s="364"/>
      <c r="F8" s="364"/>
      <c r="G8" s="364"/>
      <c r="H8" s="364"/>
      <c r="I8" s="364"/>
      <c r="J8" s="364"/>
      <c r="K8" s="364"/>
      <c r="L8" s="364"/>
      <c r="M8" s="365"/>
      <c r="N8" s="255"/>
      <c r="O8" s="346" t="s">
        <v>118</v>
      </c>
      <c r="P8" s="347"/>
      <c r="Q8" s="347"/>
      <c r="R8" s="347"/>
      <c r="S8" s="347"/>
      <c r="T8" s="347"/>
      <c r="U8" s="347"/>
      <c r="V8" s="347"/>
      <c r="W8" s="347"/>
      <c r="X8" s="347"/>
      <c r="Y8" s="347"/>
      <c r="Z8" s="348" t="s">
        <v>119</v>
      </c>
      <c r="AA8" s="349"/>
      <c r="AB8" s="349"/>
      <c r="AC8" s="349"/>
      <c r="AD8" s="349"/>
      <c r="AE8" s="349"/>
      <c r="AF8" s="349"/>
      <c r="AG8" s="349"/>
      <c r="AH8" s="349"/>
      <c r="AI8" s="349"/>
      <c r="AJ8" s="349"/>
      <c r="AK8" s="350"/>
      <c r="AL8" s="133"/>
      <c r="AM8" s="74"/>
    </row>
    <row r="9" spans="1:43" ht="15.75" customHeight="1" x14ac:dyDescent="0.25">
      <c r="A9" s="353" t="s">
        <v>120</v>
      </c>
      <c r="B9" s="355" t="s">
        <v>121</v>
      </c>
      <c r="C9" s="355" t="s">
        <v>2</v>
      </c>
      <c r="D9" s="355" t="s">
        <v>4</v>
      </c>
      <c r="E9" s="351" t="s">
        <v>6</v>
      </c>
      <c r="F9" s="357" t="s">
        <v>8</v>
      </c>
      <c r="G9" s="358"/>
      <c r="H9" s="355" t="s">
        <v>10</v>
      </c>
      <c r="I9" s="351" t="s">
        <v>14</v>
      </c>
      <c r="J9" s="355" t="s">
        <v>12</v>
      </c>
      <c r="K9" s="359" t="s">
        <v>122</v>
      </c>
      <c r="L9" s="360"/>
      <c r="M9" s="355" t="s">
        <v>20</v>
      </c>
      <c r="N9" s="351" t="s">
        <v>22</v>
      </c>
      <c r="O9" s="376" t="s">
        <v>25</v>
      </c>
      <c r="P9" s="378" t="s">
        <v>27</v>
      </c>
      <c r="Q9" s="386" t="s">
        <v>29</v>
      </c>
      <c r="R9" s="388" t="s">
        <v>31</v>
      </c>
      <c r="S9" s="390" t="s">
        <v>33</v>
      </c>
      <c r="T9" s="366" t="s">
        <v>35</v>
      </c>
      <c r="U9" s="370" t="s">
        <v>41</v>
      </c>
      <c r="V9" s="370" t="s">
        <v>43</v>
      </c>
      <c r="W9" s="370" t="s">
        <v>45</v>
      </c>
      <c r="X9" s="370" t="s">
        <v>47</v>
      </c>
      <c r="Y9" s="372" t="s">
        <v>49</v>
      </c>
      <c r="Z9" s="374" t="s">
        <v>52</v>
      </c>
      <c r="AA9" s="368" t="s">
        <v>54</v>
      </c>
      <c r="AB9" s="368" t="s">
        <v>56</v>
      </c>
      <c r="AC9" s="368" t="s">
        <v>58</v>
      </c>
      <c r="AD9" s="368" t="s">
        <v>60</v>
      </c>
      <c r="AE9" s="368" t="s">
        <v>62</v>
      </c>
      <c r="AF9" s="368" t="s">
        <v>64</v>
      </c>
      <c r="AG9" s="368" t="s">
        <v>66</v>
      </c>
      <c r="AH9" s="368" t="s">
        <v>68</v>
      </c>
      <c r="AI9" s="368" t="s">
        <v>70</v>
      </c>
      <c r="AJ9" s="368" t="s">
        <v>123</v>
      </c>
      <c r="AK9" s="368" t="s">
        <v>74</v>
      </c>
      <c r="AL9" s="134"/>
      <c r="AM9" s="74"/>
    </row>
    <row r="10" spans="1:43" ht="29.25" customHeight="1" thickBot="1" x14ac:dyDescent="0.3">
      <c r="A10" s="354"/>
      <c r="B10" s="356"/>
      <c r="C10" s="356"/>
      <c r="D10" s="356"/>
      <c r="E10" s="352"/>
      <c r="F10" s="39" t="s">
        <v>124</v>
      </c>
      <c r="G10" s="39" t="s">
        <v>125</v>
      </c>
      <c r="H10" s="356"/>
      <c r="I10" s="352"/>
      <c r="J10" s="356"/>
      <c r="K10" s="60" t="s">
        <v>126</v>
      </c>
      <c r="L10" s="60" t="s">
        <v>127</v>
      </c>
      <c r="M10" s="356"/>
      <c r="N10" s="352"/>
      <c r="O10" s="377"/>
      <c r="P10" s="379"/>
      <c r="Q10" s="387"/>
      <c r="R10" s="389"/>
      <c r="S10" s="391"/>
      <c r="T10" s="367"/>
      <c r="U10" s="371"/>
      <c r="V10" s="371"/>
      <c r="W10" s="371"/>
      <c r="X10" s="371"/>
      <c r="Y10" s="373"/>
      <c r="Z10" s="375"/>
      <c r="AA10" s="369"/>
      <c r="AB10" s="369"/>
      <c r="AC10" s="369"/>
      <c r="AD10" s="369"/>
      <c r="AE10" s="369"/>
      <c r="AF10" s="369"/>
      <c r="AG10" s="369"/>
      <c r="AH10" s="369"/>
      <c r="AI10" s="369"/>
      <c r="AJ10" s="369"/>
      <c r="AK10" s="369"/>
      <c r="AL10" s="134"/>
      <c r="AM10" s="74"/>
    </row>
    <row r="11" spans="1:43" ht="241.5" customHeight="1" x14ac:dyDescent="0.25">
      <c r="A11" s="385" t="s">
        <v>729</v>
      </c>
      <c r="B11" s="138" t="s">
        <v>129</v>
      </c>
      <c r="C11" s="156" t="s">
        <v>130</v>
      </c>
      <c r="D11" s="163" t="s">
        <v>131</v>
      </c>
      <c r="E11" s="163" t="s">
        <v>730</v>
      </c>
      <c r="F11" s="157">
        <v>45566</v>
      </c>
      <c r="G11" s="157">
        <v>46539</v>
      </c>
      <c r="H11" s="158" t="s">
        <v>143</v>
      </c>
      <c r="I11" s="310">
        <v>35000</v>
      </c>
      <c r="J11" s="176" t="s">
        <v>135</v>
      </c>
      <c r="K11" s="158" t="s">
        <v>136</v>
      </c>
      <c r="L11" s="158" t="s">
        <v>137</v>
      </c>
      <c r="M11" s="163" t="s">
        <v>731</v>
      </c>
      <c r="N11" s="185"/>
      <c r="O11" s="45"/>
      <c r="P11" s="46" t="s">
        <v>139</v>
      </c>
      <c r="Q11" s="45"/>
      <c r="R11" s="45"/>
      <c r="S11" s="45"/>
      <c r="T11" s="47" t="s">
        <v>116</v>
      </c>
      <c r="U11" s="185" t="s">
        <v>732</v>
      </c>
      <c r="V11" s="45"/>
      <c r="W11" s="209" t="s">
        <v>733</v>
      </c>
      <c r="X11" s="241" t="s">
        <v>143</v>
      </c>
      <c r="Y11" s="185" t="s">
        <v>734</v>
      </c>
      <c r="Z11" s="45"/>
      <c r="AA11" s="45"/>
      <c r="AB11" s="45"/>
      <c r="AC11" s="280"/>
      <c r="AD11" s="45"/>
      <c r="AE11" s="281"/>
      <c r="AF11" s="45"/>
      <c r="AG11" s="45"/>
      <c r="AH11" s="45"/>
      <c r="AI11" s="45"/>
      <c r="AJ11" s="45"/>
      <c r="AK11" s="185" t="s">
        <v>87</v>
      </c>
      <c r="AL11" s="134"/>
      <c r="AM11" s="74"/>
    </row>
    <row r="12" spans="1:43" ht="306" customHeight="1" x14ac:dyDescent="0.25">
      <c r="A12" s="338"/>
      <c r="B12" s="138" t="s">
        <v>144</v>
      </c>
      <c r="C12" s="156" t="s">
        <v>145</v>
      </c>
      <c r="D12" s="163" t="s">
        <v>131</v>
      </c>
      <c r="E12" s="163" t="s">
        <v>735</v>
      </c>
      <c r="F12" s="160">
        <v>44743</v>
      </c>
      <c r="G12" s="161">
        <v>45809</v>
      </c>
      <c r="H12" s="158" t="s">
        <v>143</v>
      </c>
      <c r="I12" s="310">
        <v>70000</v>
      </c>
      <c r="J12" s="176" t="s">
        <v>591</v>
      </c>
      <c r="K12" s="162" t="s">
        <v>736</v>
      </c>
      <c r="L12" s="158" t="s">
        <v>137</v>
      </c>
      <c r="M12" s="163" t="s">
        <v>148</v>
      </c>
      <c r="N12" s="185"/>
      <c r="O12" s="45"/>
      <c r="P12" s="45" t="s">
        <v>139</v>
      </c>
      <c r="Q12" s="45"/>
      <c r="R12" s="45"/>
      <c r="S12" s="45"/>
      <c r="T12" s="47"/>
      <c r="U12" s="210" t="s">
        <v>737</v>
      </c>
      <c r="V12" s="210" t="s">
        <v>738</v>
      </c>
      <c r="W12" s="210" t="s">
        <v>739</v>
      </c>
      <c r="X12" s="184" t="s">
        <v>740</v>
      </c>
      <c r="Y12" s="210" t="s">
        <v>741</v>
      </c>
      <c r="Z12" s="48"/>
      <c r="AA12" s="48"/>
      <c r="AB12" s="48"/>
      <c r="AC12" s="48"/>
      <c r="AD12" s="280">
        <v>46539</v>
      </c>
      <c r="AE12" s="184"/>
      <c r="AF12" s="48"/>
      <c r="AG12" s="184" t="s">
        <v>742</v>
      </c>
      <c r="AH12" s="48"/>
      <c r="AI12" s="48"/>
      <c r="AJ12" s="48"/>
      <c r="AK12" s="185" t="s">
        <v>87</v>
      </c>
      <c r="AL12" s="134"/>
      <c r="AM12" s="74"/>
    </row>
    <row r="13" spans="1:43" ht="27" customHeight="1" x14ac:dyDescent="0.25">
      <c r="A13" s="338"/>
      <c r="B13" s="138" t="s">
        <v>153</v>
      </c>
      <c r="C13" s="229" t="s">
        <v>597</v>
      </c>
      <c r="D13" s="163"/>
      <c r="E13" s="163"/>
      <c r="F13" s="160"/>
      <c r="G13" s="160"/>
      <c r="H13" s="158"/>
      <c r="I13" s="310"/>
      <c r="J13" s="176"/>
      <c r="K13" s="158"/>
      <c r="L13" s="158"/>
      <c r="M13" s="163"/>
      <c r="N13" s="185"/>
      <c r="O13" s="45"/>
      <c r="P13" s="45"/>
      <c r="Q13" s="45"/>
      <c r="R13" s="45"/>
      <c r="S13" s="45"/>
      <c r="T13" s="47"/>
      <c r="U13" s="228"/>
      <c r="V13" s="48"/>
      <c r="W13" s="48"/>
      <c r="X13" s="48"/>
      <c r="Y13" s="48"/>
      <c r="Z13" s="48"/>
      <c r="AA13" s="48"/>
      <c r="AB13" s="48"/>
      <c r="AC13" s="48"/>
      <c r="AD13" s="48"/>
      <c r="AE13" s="48"/>
      <c r="AF13" s="48"/>
      <c r="AG13" s="48"/>
      <c r="AH13" s="48"/>
      <c r="AI13" s="48"/>
      <c r="AJ13" s="48"/>
      <c r="AK13" s="185"/>
      <c r="AL13" s="134"/>
      <c r="AM13" s="74"/>
    </row>
    <row r="14" spans="1:43" ht="267.75" customHeight="1" x14ac:dyDescent="0.25">
      <c r="A14" s="338"/>
      <c r="B14" s="283" t="s">
        <v>165</v>
      </c>
      <c r="C14" s="156" t="s">
        <v>166</v>
      </c>
      <c r="D14" s="163" t="s">
        <v>167</v>
      </c>
      <c r="E14" s="163" t="s">
        <v>743</v>
      </c>
      <c r="F14" s="160">
        <v>44896</v>
      </c>
      <c r="G14" s="161">
        <v>46539</v>
      </c>
      <c r="H14" s="158" t="s">
        <v>169</v>
      </c>
      <c r="I14" s="310">
        <v>40000</v>
      </c>
      <c r="J14" s="176" t="s">
        <v>170</v>
      </c>
      <c r="K14" s="158" t="s">
        <v>171</v>
      </c>
      <c r="L14" s="158" t="s">
        <v>137</v>
      </c>
      <c r="M14" s="163" t="s">
        <v>172</v>
      </c>
      <c r="N14" s="185"/>
      <c r="O14" s="45"/>
      <c r="P14" s="45"/>
      <c r="Q14" s="45" t="s">
        <v>139</v>
      </c>
      <c r="R14" s="45"/>
      <c r="S14" s="45"/>
      <c r="T14" s="47"/>
      <c r="U14" s="184" t="s">
        <v>744</v>
      </c>
      <c r="V14" s="184"/>
      <c r="W14" s="282" t="s">
        <v>745</v>
      </c>
      <c r="X14" s="184" t="s">
        <v>746</v>
      </c>
      <c r="Y14" s="184"/>
      <c r="Z14" s="184"/>
      <c r="AA14" s="184"/>
      <c r="AB14" s="184"/>
      <c r="AC14" s="184"/>
      <c r="AD14" s="184"/>
      <c r="AE14" s="184" t="s">
        <v>746</v>
      </c>
      <c r="AF14" s="184"/>
      <c r="AG14" s="184"/>
      <c r="AH14" s="184"/>
      <c r="AI14" s="184"/>
      <c r="AJ14" s="260"/>
      <c r="AK14" s="185" t="s">
        <v>747</v>
      </c>
      <c r="AL14" s="134"/>
      <c r="AM14" s="74"/>
    </row>
    <row r="15" spans="1:43" ht="296.25" customHeight="1" x14ac:dyDescent="0.25">
      <c r="A15" s="338"/>
      <c r="B15" s="283" t="s">
        <v>176</v>
      </c>
      <c r="C15" s="156" t="s">
        <v>748</v>
      </c>
      <c r="D15" s="198" t="s">
        <v>178</v>
      </c>
      <c r="E15" s="163" t="s">
        <v>749</v>
      </c>
      <c r="F15" s="160">
        <v>44743</v>
      </c>
      <c r="G15" s="160">
        <v>46539</v>
      </c>
      <c r="H15" s="158" t="s">
        <v>179</v>
      </c>
      <c r="I15" s="310">
        <v>50000</v>
      </c>
      <c r="J15" s="176" t="s">
        <v>600</v>
      </c>
      <c r="K15" s="158" t="s">
        <v>181</v>
      </c>
      <c r="L15" s="158" t="s">
        <v>182</v>
      </c>
      <c r="M15" s="163" t="s">
        <v>183</v>
      </c>
      <c r="N15" s="185"/>
      <c r="O15" s="45"/>
      <c r="P15" s="45"/>
      <c r="Q15" s="45"/>
      <c r="R15" s="45" t="s">
        <v>139</v>
      </c>
      <c r="S15" s="45"/>
      <c r="T15" s="47"/>
      <c r="U15" s="184" t="s">
        <v>750</v>
      </c>
      <c r="V15" s="214" t="s">
        <v>751</v>
      </c>
      <c r="W15" s="184"/>
      <c r="X15" s="184" t="s">
        <v>752</v>
      </c>
      <c r="Y15" s="210"/>
      <c r="Z15" s="184"/>
      <c r="AA15" s="184"/>
      <c r="AB15" s="184"/>
      <c r="AC15" s="184"/>
      <c r="AD15" s="184"/>
      <c r="AE15" s="284"/>
      <c r="AF15" s="184"/>
      <c r="AG15" s="184" t="s">
        <v>753</v>
      </c>
      <c r="AH15" s="184"/>
      <c r="AI15" s="184"/>
      <c r="AJ15" s="184"/>
      <c r="AK15" s="185" t="s">
        <v>747</v>
      </c>
      <c r="AL15" s="134"/>
      <c r="AM15" s="74"/>
    </row>
    <row r="16" spans="1:43" x14ac:dyDescent="0.25">
      <c r="A16" s="338"/>
      <c r="B16" s="138" t="s">
        <v>188</v>
      </c>
      <c r="C16" s="229" t="s">
        <v>754</v>
      </c>
      <c r="D16" s="163"/>
      <c r="E16" s="163"/>
      <c r="F16" s="160"/>
      <c r="G16" s="160"/>
      <c r="H16" s="158"/>
      <c r="I16" s="310"/>
      <c r="J16" s="176"/>
      <c r="K16" s="158"/>
      <c r="L16" s="158"/>
      <c r="M16" s="163"/>
      <c r="N16" s="185"/>
      <c r="O16" s="45"/>
      <c r="P16" s="45"/>
      <c r="Q16" s="45"/>
      <c r="R16" s="45"/>
      <c r="S16" s="45"/>
      <c r="T16" s="47"/>
      <c r="U16" s="184"/>
      <c r="V16" s="184"/>
      <c r="W16" s="184"/>
      <c r="X16" s="184"/>
      <c r="Y16" s="184"/>
      <c r="Z16" s="184"/>
      <c r="AA16" s="184"/>
      <c r="AB16" s="184"/>
      <c r="AC16" s="184"/>
      <c r="AD16" s="184"/>
      <c r="AE16" s="184"/>
      <c r="AF16" s="184"/>
      <c r="AG16" s="184"/>
      <c r="AH16" s="184"/>
      <c r="AI16" s="184"/>
      <c r="AJ16" s="184"/>
      <c r="AK16" s="185"/>
      <c r="AL16" s="134"/>
      <c r="AM16" s="74"/>
    </row>
    <row r="17" spans="1:39" ht="333.75" customHeight="1" x14ac:dyDescent="0.25">
      <c r="A17" s="337" t="s">
        <v>196</v>
      </c>
      <c r="B17" s="138" t="s">
        <v>197</v>
      </c>
      <c r="C17" s="164" t="s">
        <v>755</v>
      </c>
      <c r="D17" s="193" t="s">
        <v>199</v>
      </c>
      <c r="E17" s="193" t="s">
        <v>200</v>
      </c>
      <c r="F17" s="165">
        <v>44743</v>
      </c>
      <c r="G17" s="160">
        <v>45839</v>
      </c>
      <c r="H17" s="163" t="s">
        <v>202</v>
      </c>
      <c r="I17" s="310">
        <v>5000</v>
      </c>
      <c r="J17" s="176" t="s">
        <v>203</v>
      </c>
      <c r="K17" s="163" t="s">
        <v>137</v>
      </c>
      <c r="L17" s="163" t="s">
        <v>137</v>
      </c>
      <c r="M17" s="163" t="s">
        <v>204</v>
      </c>
      <c r="N17" s="185"/>
      <c r="O17" s="45"/>
      <c r="P17" s="45" t="s">
        <v>139</v>
      </c>
      <c r="Q17" s="45"/>
      <c r="R17" s="45"/>
      <c r="S17" s="45"/>
      <c r="T17" s="47"/>
      <c r="U17" s="184" t="s">
        <v>756</v>
      </c>
      <c r="V17" s="184" t="s">
        <v>757</v>
      </c>
      <c r="W17" s="308" t="s">
        <v>758</v>
      </c>
      <c r="X17" s="184" t="s">
        <v>759</v>
      </c>
      <c r="Y17" s="210" t="s">
        <v>760</v>
      </c>
      <c r="Z17" s="184"/>
      <c r="AA17" s="184"/>
      <c r="AB17" s="184"/>
      <c r="AC17" s="184"/>
      <c r="AD17" s="280">
        <v>46327</v>
      </c>
      <c r="AE17" s="184"/>
      <c r="AF17" s="184"/>
      <c r="AG17" s="184"/>
      <c r="AH17" s="184"/>
      <c r="AI17" s="184"/>
      <c r="AJ17" s="184"/>
      <c r="AK17" s="185" t="s">
        <v>761</v>
      </c>
      <c r="AL17" s="134"/>
      <c r="AM17" s="74"/>
    </row>
    <row r="18" spans="1:39" ht="90.75" customHeight="1" x14ac:dyDescent="0.25">
      <c r="A18" s="338"/>
      <c r="B18" s="138" t="s">
        <v>209</v>
      </c>
      <c r="C18" s="193" t="s">
        <v>762</v>
      </c>
      <c r="D18" s="193" t="s">
        <v>211</v>
      </c>
      <c r="E18" s="193" t="s">
        <v>212</v>
      </c>
      <c r="F18" s="160">
        <v>45839</v>
      </c>
      <c r="G18" s="160">
        <v>46539</v>
      </c>
      <c r="H18" s="163" t="s">
        <v>202</v>
      </c>
      <c r="I18" s="310">
        <v>70000</v>
      </c>
      <c r="J18" s="176" t="s">
        <v>213</v>
      </c>
      <c r="K18" s="158" t="s">
        <v>218</v>
      </c>
      <c r="L18" s="158" t="s">
        <v>137</v>
      </c>
      <c r="M18" s="163" t="s">
        <v>215</v>
      </c>
      <c r="N18" s="185"/>
      <c r="O18" s="45"/>
      <c r="P18" s="45" t="s">
        <v>139</v>
      </c>
      <c r="Q18" s="45"/>
      <c r="R18" s="45"/>
      <c r="S18" s="45"/>
      <c r="T18" s="47"/>
      <c r="U18" s="285" t="s">
        <v>763</v>
      </c>
      <c r="V18" s="184"/>
      <c r="W18" s="184" t="s">
        <v>764</v>
      </c>
      <c r="X18" s="184" t="s">
        <v>202</v>
      </c>
      <c r="Y18" s="43" t="s">
        <v>765</v>
      </c>
      <c r="Z18" s="184"/>
      <c r="AA18" s="184"/>
      <c r="AB18" s="184"/>
      <c r="AC18" s="184"/>
      <c r="AD18" s="184"/>
      <c r="AE18" s="184"/>
      <c r="AF18" s="184"/>
      <c r="AG18" s="184"/>
      <c r="AH18" s="184"/>
      <c r="AI18" s="184"/>
      <c r="AJ18" s="184"/>
      <c r="AK18" s="185" t="s">
        <v>761</v>
      </c>
      <c r="AL18" s="134"/>
      <c r="AM18" s="74"/>
    </row>
    <row r="19" spans="1:39" ht="315" x14ac:dyDescent="0.25">
      <c r="A19" s="338"/>
      <c r="B19" s="283" t="s">
        <v>219</v>
      </c>
      <c r="C19" s="166" t="s">
        <v>220</v>
      </c>
      <c r="D19" s="193" t="s">
        <v>221</v>
      </c>
      <c r="E19" s="193" t="s">
        <v>222</v>
      </c>
      <c r="F19" s="160">
        <v>45261</v>
      </c>
      <c r="G19" s="160">
        <v>45992</v>
      </c>
      <c r="H19" s="158" t="s">
        <v>233</v>
      </c>
      <c r="I19" s="310">
        <v>60000</v>
      </c>
      <c r="J19" s="176" t="s">
        <v>766</v>
      </c>
      <c r="K19" s="163" t="s">
        <v>227</v>
      </c>
      <c r="L19" s="163" t="s">
        <v>227</v>
      </c>
      <c r="M19" s="163" t="s">
        <v>767</v>
      </c>
      <c r="N19" s="185"/>
      <c r="O19" s="45"/>
      <c r="P19" s="45" t="s">
        <v>139</v>
      </c>
      <c r="Q19" s="45"/>
      <c r="R19" s="252"/>
      <c r="S19" s="45"/>
      <c r="T19" s="47"/>
      <c r="U19" s="244" t="s">
        <v>768</v>
      </c>
      <c r="V19" s="244" t="s">
        <v>769</v>
      </c>
      <c r="W19" s="244" t="s">
        <v>770</v>
      </c>
      <c r="X19" s="261" t="s">
        <v>771</v>
      </c>
      <c r="Y19" s="245" t="s">
        <v>772</v>
      </c>
      <c r="Z19" s="262"/>
      <c r="AA19" s="185" t="s">
        <v>773</v>
      </c>
      <c r="AB19" s="185"/>
      <c r="AC19" s="185"/>
      <c r="AD19" s="287">
        <v>46539</v>
      </c>
      <c r="AE19" s="288" t="s">
        <v>535</v>
      </c>
      <c r="AF19" s="185"/>
      <c r="AG19" s="185" t="s">
        <v>774</v>
      </c>
      <c r="AH19" s="185"/>
      <c r="AI19" s="185"/>
      <c r="AJ19" s="185"/>
      <c r="AK19" s="185" t="s">
        <v>747</v>
      </c>
      <c r="AL19" s="134"/>
      <c r="AM19" s="74"/>
    </row>
    <row r="20" spans="1:39" ht="252" customHeight="1" x14ac:dyDescent="0.25">
      <c r="A20" s="338"/>
      <c r="B20" s="283" t="s">
        <v>235</v>
      </c>
      <c r="C20" s="193" t="s">
        <v>775</v>
      </c>
      <c r="D20" s="193" t="s">
        <v>237</v>
      </c>
      <c r="E20" s="193" t="s">
        <v>238</v>
      </c>
      <c r="F20" s="160">
        <v>44896</v>
      </c>
      <c r="G20" s="160">
        <v>46539</v>
      </c>
      <c r="H20" s="163" t="s">
        <v>265</v>
      </c>
      <c r="I20" s="310">
        <v>20000</v>
      </c>
      <c r="J20" s="176" t="s">
        <v>240</v>
      </c>
      <c r="K20" s="163" t="s">
        <v>241</v>
      </c>
      <c r="L20" s="163" t="s">
        <v>227</v>
      </c>
      <c r="M20" s="163" t="s">
        <v>617</v>
      </c>
      <c r="N20" s="185"/>
      <c r="O20" s="45"/>
      <c r="P20" s="45"/>
      <c r="Q20" s="45" t="s">
        <v>139</v>
      </c>
      <c r="R20" s="45"/>
      <c r="S20" s="45"/>
      <c r="T20" s="47"/>
      <c r="U20" s="209" t="s">
        <v>776</v>
      </c>
      <c r="V20" s="209"/>
      <c r="W20" s="209" t="s">
        <v>777</v>
      </c>
      <c r="X20" s="185" t="s">
        <v>778</v>
      </c>
      <c r="Y20" s="185"/>
      <c r="Z20" s="185"/>
      <c r="AA20" s="185"/>
      <c r="AB20" s="185"/>
      <c r="AC20" s="185"/>
      <c r="AD20" s="185"/>
      <c r="AE20" s="185"/>
      <c r="AF20" s="185"/>
      <c r="AG20" s="185" t="s">
        <v>753</v>
      </c>
      <c r="AH20" s="185"/>
      <c r="AI20" s="185"/>
      <c r="AJ20" s="185"/>
      <c r="AK20" s="185" t="s">
        <v>779</v>
      </c>
      <c r="AL20" s="134"/>
      <c r="AM20" s="74"/>
    </row>
    <row r="21" spans="1:39" ht="381.75" customHeight="1" x14ac:dyDescent="0.25">
      <c r="A21" s="338"/>
      <c r="B21" s="283" t="s">
        <v>249</v>
      </c>
      <c r="C21" s="193" t="s">
        <v>780</v>
      </c>
      <c r="D21" s="193" t="s">
        <v>251</v>
      </c>
      <c r="E21" s="193" t="s">
        <v>252</v>
      </c>
      <c r="F21" s="157">
        <v>45627</v>
      </c>
      <c r="G21" s="160">
        <v>46539</v>
      </c>
      <c r="H21" s="163" t="s">
        <v>202</v>
      </c>
      <c r="I21" s="310">
        <v>25000</v>
      </c>
      <c r="J21" s="176" t="s">
        <v>253</v>
      </c>
      <c r="K21" s="158" t="s">
        <v>254</v>
      </c>
      <c r="L21" s="158" t="s">
        <v>255</v>
      </c>
      <c r="M21" s="163"/>
      <c r="N21" s="185"/>
      <c r="O21" s="45"/>
      <c r="P21" s="45"/>
      <c r="Q21" s="45"/>
      <c r="R21" s="45" t="s">
        <v>139</v>
      </c>
      <c r="S21" s="45"/>
      <c r="T21" s="47"/>
      <c r="U21" s="185" t="s">
        <v>781</v>
      </c>
      <c r="V21" s="235" t="s">
        <v>782</v>
      </c>
      <c r="W21" s="201" t="s">
        <v>783</v>
      </c>
      <c r="X21" s="185" t="s">
        <v>784</v>
      </c>
      <c r="Y21" s="289" t="s">
        <v>785</v>
      </c>
      <c r="Z21" s="185"/>
      <c r="AA21" s="185"/>
      <c r="AB21" s="185"/>
      <c r="AC21" s="185"/>
      <c r="AD21" s="185"/>
      <c r="AE21" s="185"/>
      <c r="AF21" s="185"/>
      <c r="AG21" s="185" t="s">
        <v>753</v>
      </c>
      <c r="AH21" s="185"/>
      <c r="AI21" s="185"/>
      <c r="AJ21" s="185" t="s">
        <v>786</v>
      </c>
      <c r="AK21" s="185" t="s">
        <v>747</v>
      </c>
      <c r="AL21" s="134"/>
      <c r="AM21" s="74"/>
    </row>
    <row r="22" spans="1:39" x14ac:dyDescent="0.25">
      <c r="A22" s="338"/>
      <c r="B22" s="138" t="s">
        <v>261</v>
      </c>
      <c r="C22" s="229" t="s">
        <v>597</v>
      </c>
      <c r="D22" s="193"/>
      <c r="E22" s="193"/>
      <c r="F22" s="160"/>
      <c r="G22" s="160"/>
      <c r="H22" s="163"/>
      <c r="I22" s="310"/>
      <c r="J22" s="176"/>
      <c r="K22" s="158"/>
      <c r="L22" s="158"/>
      <c r="M22" s="163"/>
      <c r="N22" s="185"/>
      <c r="O22" s="45"/>
      <c r="P22" s="45"/>
      <c r="Q22" s="45"/>
      <c r="R22" s="45"/>
      <c r="S22" s="45"/>
      <c r="T22" s="47"/>
      <c r="U22" s="185" t="s">
        <v>597</v>
      </c>
      <c r="V22" s="185"/>
      <c r="W22" s="185"/>
      <c r="X22" s="185"/>
      <c r="Y22" s="185"/>
      <c r="Z22" s="185"/>
      <c r="AA22" s="185"/>
      <c r="AB22" s="185"/>
      <c r="AC22" s="185"/>
      <c r="AD22" s="185"/>
      <c r="AE22" s="185"/>
      <c r="AF22" s="185"/>
      <c r="AG22" s="185"/>
      <c r="AH22" s="185"/>
      <c r="AI22" s="185"/>
      <c r="AJ22" s="185"/>
      <c r="AK22" s="185"/>
      <c r="AL22" s="134"/>
      <c r="AM22" s="74"/>
    </row>
    <row r="23" spans="1:39" ht="220.5" x14ac:dyDescent="0.25">
      <c r="A23" s="337" t="s">
        <v>270</v>
      </c>
      <c r="B23" s="283" t="s">
        <v>271</v>
      </c>
      <c r="C23" s="318" t="s">
        <v>787</v>
      </c>
      <c r="D23" s="193" t="s">
        <v>273</v>
      </c>
      <c r="E23" s="163" t="s">
        <v>274</v>
      </c>
      <c r="F23" s="160">
        <v>44896</v>
      </c>
      <c r="G23" s="160">
        <v>46539</v>
      </c>
      <c r="H23" s="138" t="s">
        <v>265</v>
      </c>
      <c r="I23" s="310">
        <v>20000</v>
      </c>
      <c r="J23" s="176" t="s">
        <v>276</v>
      </c>
      <c r="K23" s="163" t="s">
        <v>277</v>
      </c>
      <c r="L23" s="163" t="s">
        <v>227</v>
      </c>
      <c r="M23" s="163" t="s">
        <v>278</v>
      </c>
      <c r="N23" s="185"/>
      <c r="O23" s="45"/>
      <c r="P23" s="45"/>
      <c r="Q23" s="45" t="s">
        <v>139</v>
      </c>
      <c r="R23" s="45"/>
      <c r="S23" s="45"/>
      <c r="T23" s="47" t="s">
        <v>115</v>
      </c>
      <c r="U23" s="209" t="s">
        <v>788</v>
      </c>
      <c r="V23" s="209"/>
      <c r="W23" s="209" t="s">
        <v>789</v>
      </c>
      <c r="X23" s="184" t="s">
        <v>790</v>
      </c>
      <c r="Y23" s="284" t="s">
        <v>791</v>
      </c>
      <c r="Z23" s="184"/>
      <c r="AA23" s="184"/>
      <c r="AB23" s="184"/>
      <c r="AC23" s="184"/>
      <c r="AD23" s="184"/>
      <c r="AE23" s="184"/>
      <c r="AF23" s="184"/>
      <c r="AG23" s="184"/>
      <c r="AH23" s="184"/>
      <c r="AI23" s="184"/>
      <c r="AJ23" s="184"/>
      <c r="AK23" s="185" t="s">
        <v>779</v>
      </c>
      <c r="AL23" s="134"/>
      <c r="AM23" s="74"/>
    </row>
    <row r="24" spans="1:39" ht="252" x14ac:dyDescent="0.25">
      <c r="A24" s="338"/>
      <c r="B24" s="283" t="s">
        <v>281</v>
      </c>
      <c r="C24" s="166" t="s">
        <v>792</v>
      </c>
      <c r="D24" s="193" t="s">
        <v>283</v>
      </c>
      <c r="E24" s="163" t="s">
        <v>294</v>
      </c>
      <c r="F24" s="160">
        <v>44743</v>
      </c>
      <c r="G24" s="160">
        <v>46539</v>
      </c>
      <c r="H24" s="290" t="s">
        <v>285</v>
      </c>
      <c r="I24" s="310">
        <v>20000</v>
      </c>
      <c r="J24" s="176" t="s">
        <v>627</v>
      </c>
      <c r="K24" s="158" t="s">
        <v>287</v>
      </c>
      <c r="L24" s="158" t="s">
        <v>287</v>
      </c>
      <c r="M24" s="163" t="s">
        <v>288</v>
      </c>
      <c r="N24" s="185"/>
      <c r="O24" s="45"/>
      <c r="P24" s="45"/>
      <c r="Q24" s="45"/>
      <c r="R24" s="45" t="s">
        <v>139</v>
      </c>
      <c r="S24" s="45"/>
      <c r="T24" s="47"/>
      <c r="U24" s="184" t="s">
        <v>793</v>
      </c>
      <c r="V24" s="324" t="s">
        <v>794</v>
      </c>
      <c r="W24" s="184" t="s">
        <v>795</v>
      </c>
      <c r="X24" s="184" t="s">
        <v>796</v>
      </c>
      <c r="Y24" s="184" t="s">
        <v>797</v>
      </c>
      <c r="Z24" s="184"/>
      <c r="AA24" s="203"/>
      <c r="AB24" s="184"/>
      <c r="AC24" s="184"/>
      <c r="AD24" s="184"/>
      <c r="AE24" s="184"/>
      <c r="AF24" s="184"/>
      <c r="AG24" s="184"/>
      <c r="AH24" s="184"/>
      <c r="AI24" s="184"/>
      <c r="AJ24" s="184"/>
      <c r="AK24" s="185" t="s">
        <v>93</v>
      </c>
      <c r="AL24" s="134"/>
      <c r="AM24" s="74"/>
    </row>
    <row r="25" spans="1:39" ht="173.25" x14ac:dyDescent="0.25">
      <c r="A25" s="338"/>
      <c r="B25" s="283" t="s">
        <v>295</v>
      </c>
      <c r="C25" s="166" t="s">
        <v>296</v>
      </c>
      <c r="D25" s="193" t="s">
        <v>297</v>
      </c>
      <c r="E25" s="163" t="s">
        <v>298</v>
      </c>
      <c r="F25" s="160">
        <v>44743</v>
      </c>
      <c r="G25" s="160">
        <v>45809</v>
      </c>
      <c r="H25" s="163" t="s">
        <v>305</v>
      </c>
      <c r="I25" s="310">
        <v>0</v>
      </c>
      <c r="J25" s="176" t="s">
        <v>798</v>
      </c>
      <c r="K25" s="163" t="s">
        <v>227</v>
      </c>
      <c r="L25" s="163" t="s">
        <v>227</v>
      </c>
      <c r="M25" s="163" t="s">
        <v>799</v>
      </c>
      <c r="N25" s="185"/>
      <c r="O25" s="45"/>
      <c r="P25" s="45" t="s">
        <v>139</v>
      </c>
      <c r="Q25" s="45"/>
      <c r="R25" s="45"/>
      <c r="S25" s="45"/>
      <c r="T25" s="47"/>
      <c r="U25" s="184" t="s">
        <v>800</v>
      </c>
      <c r="V25" s="291"/>
      <c r="W25" s="184" t="s">
        <v>801</v>
      </c>
      <c r="X25" s="184" t="s">
        <v>802</v>
      </c>
      <c r="Y25" s="210" t="s">
        <v>803</v>
      </c>
      <c r="Z25" s="184"/>
      <c r="AA25" s="184"/>
      <c r="AB25" s="184"/>
      <c r="AC25" s="184"/>
      <c r="AD25" s="293">
        <v>46539</v>
      </c>
      <c r="AE25" s="292"/>
      <c r="AF25" s="184"/>
      <c r="AG25" s="184"/>
      <c r="AH25" s="184"/>
      <c r="AI25" s="184"/>
      <c r="AJ25" s="184"/>
      <c r="AK25" s="185" t="s">
        <v>87</v>
      </c>
      <c r="AL25" s="134"/>
      <c r="AM25" s="74"/>
    </row>
    <row r="26" spans="1:39" ht="330" x14ac:dyDescent="0.25">
      <c r="A26" s="338"/>
      <c r="B26" s="283" t="s">
        <v>307</v>
      </c>
      <c r="C26" s="193" t="s">
        <v>308</v>
      </c>
      <c r="D26" s="193" t="s">
        <v>309</v>
      </c>
      <c r="E26" s="163" t="s">
        <v>310</v>
      </c>
      <c r="F26" s="160">
        <v>44743</v>
      </c>
      <c r="G26" s="160">
        <v>46539</v>
      </c>
      <c r="H26" s="163" t="s">
        <v>202</v>
      </c>
      <c r="I26" s="310">
        <v>25000</v>
      </c>
      <c r="J26" s="176" t="s">
        <v>311</v>
      </c>
      <c r="K26" s="158" t="s">
        <v>287</v>
      </c>
      <c r="L26" s="158" t="s">
        <v>287</v>
      </c>
      <c r="M26" s="163" t="s">
        <v>804</v>
      </c>
      <c r="N26" s="185"/>
      <c r="O26" s="45"/>
      <c r="P26" s="45"/>
      <c r="Q26" s="45" t="s">
        <v>139</v>
      </c>
      <c r="R26" s="45"/>
      <c r="S26" s="45"/>
      <c r="T26" s="47"/>
      <c r="U26" s="185" t="s">
        <v>805</v>
      </c>
      <c r="V26" s="235" t="s">
        <v>806</v>
      </c>
      <c r="W26" s="285" t="s">
        <v>807</v>
      </c>
      <c r="X26" s="185" t="s">
        <v>808</v>
      </c>
      <c r="Y26" s="185"/>
      <c r="Z26" s="185"/>
      <c r="AA26" s="185"/>
      <c r="AB26" s="185"/>
      <c r="AC26" s="185"/>
      <c r="AD26" s="185"/>
      <c r="AE26" s="185"/>
      <c r="AF26" s="185"/>
      <c r="AG26" s="185" t="s">
        <v>753</v>
      </c>
      <c r="AH26" s="185"/>
      <c r="AI26" s="185"/>
      <c r="AJ26" s="185"/>
      <c r="AK26" s="185" t="s">
        <v>747</v>
      </c>
      <c r="AL26" s="134"/>
      <c r="AM26" s="74"/>
    </row>
    <row r="27" spans="1:39" ht="409.5" customHeight="1" x14ac:dyDescent="0.25">
      <c r="A27" s="337" t="s">
        <v>318</v>
      </c>
      <c r="B27" s="283" t="s">
        <v>319</v>
      </c>
      <c r="C27" s="166" t="s">
        <v>809</v>
      </c>
      <c r="D27" s="193" t="s">
        <v>321</v>
      </c>
      <c r="E27" s="193" t="s">
        <v>810</v>
      </c>
      <c r="F27" s="160">
        <v>44805</v>
      </c>
      <c r="G27" s="160">
        <v>46569</v>
      </c>
      <c r="H27" s="158" t="s">
        <v>324</v>
      </c>
      <c r="I27" s="310">
        <v>100000</v>
      </c>
      <c r="J27" s="176" t="s">
        <v>641</v>
      </c>
      <c r="K27" s="158" t="s">
        <v>326</v>
      </c>
      <c r="L27" s="158" t="s">
        <v>327</v>
      </c>
      <c r="M27" s="163" t="s">
        <v>642</v>
      </c>
      <c r="N27" s="185"/>
      <c r="O27" s="45"/>
      <c r="P27" s="45"/>
      <c r="Q27" s="45" t="s">
        <v>139</v>
      </c>
      <c r="R27" s="45"/>
      <c r="S27" s="45"/>
      <c r="T27" s="47"/>
      <c r="U27" s="210" t="s">
        <v>811</v>
      </c>
      <c r="V27" s="184" t="s">
        <v>812</v>
      </c>
      <c r="W27" s="210" t="s">
        <v>813</v>
      </c>
      <c r="X27" s="185" t="s">
        <v>814</v>
      </c>
      <c r="Y27" s="203" t="s">
        <v>815</v>
      </c>
      <c r="Z27" s="184"/>
      <c r="AA27" s="184"/>
      <c r="AB27" s="184"/>
      <c r="AC27" s="184"/>
      <c r="AD27" s="184"/>
      <c r="AE27" s="184"/>
      <c r="AF27" s="184"/>
      <c r="AG27" s="184" t="s">
        <v>816</v>
      </c>
      <c r="AH27" s="184"/>
      <c r="AI27" s="184"/>
      <c r="AJ27" s="184"/>
      <c r="AK27" s="185" t="s">
        <v>97</v>
      </c>
      <c r="AL27" s="134"/>
      <c r="AM27" s="74"/>
    </row>
    <row r="28" spans="1:39" ht="216.75" customHeight="1" x14ac:dyDescent="0.25">
      <c r="A28" s="338"/>
      <c r="B28" s="283" t="s">
        <v>334</v>
      </c>
      <c r="C28" s="166" t="s">
        <v>335</v>
      </c>
      <c r="D28" s="193" t="s">
        <v>336</v>
      </c>
      <c r="E28" s="193" t="s">
        <v>817</v>
      </c>
      <c r="F28" s="160">
        <v>44743</v>
      </c>
      <c r="G28" s="160">
        <v>46539</v>
      </c>
      <c r="H28" s="163" t="s">
        <v>338</v>
      </c>
      <c r="I28" s="310">
        <v>200000</v>
      </c>
      <c r="J28" s="138" t="s">
        <v>646</v>
      </c>
      <c r="K28" s="163" t="s">
        <v>340</v>
      </c>
      <c r="L28" s="163" t="s">
        <v>340</v>
      </c>
      <c r="M28" s="163" t="s">
        <v>341</v>
      </c>
      <c r="N28" s="185"/>
      <c r="O28" s="45"/>
      <c r="P28" s="45"/>
      <c r="Q28" s="45" t="s">
        <v>139</v>
      </c>
      <c r="R28" s="45"/>
      <c r="S28" s="45"/>
      <c r="T28" s="47"/>
      <c r="U28" s="210" t="s">
        <v>818</v>
      </c>
      <c r="V28" s="320" t="s">
        <v>819</v>
      </c>
      <c r="W28" s="263" t="s">
        <v>820</v>
      </c>
      <c r="X28" s="184" t="s">
        <v>175</v>
      </c>
      <c r="Y28" s="184"/>
      <c r="Z28" s="184"/>
      <c r="AA28" s="184"/>
      <c r="AB28" s="184"/>
      <c r="AC28" s="184"/>
      <c r="AD28" s="184"/>
      <c r="AE28" s="184"/>
      <c r="AF28" s="184"/>
      <c r="AG28" s="184"/>
      <c r="AH28" s="184"/>
      <c r="AI28" s="184"/>
      <c r="AJ28" s="184"/>
      <c r="AK28" s="185" t="s">
        <v>761</v>
      </c>
      <c r="AL28" s="134"/>
      <c r="AM28" s="74"/>
    </row>
    <row r="29" spans="1:39" ht="231.75" customHeight="1" x14ac:dyDescent="0.25">
      <c r="A29" s="338"/>
      <c r="B29" s="283" t="s">
        <v>346</v>
      </c>
      <c r="C29" s="166" t="s">
        <v>821</v>
      </c>
      <c r="D29" s="193" t="s">
        <v>348</v>
      </c>
      <c r="E29" s="193" t="s">
        <v>349</v>
      </c>
      <c r="F29" s="160">
        <v>45292</v>
      </c>
      <c r="G29" s="160">
        <v>45992</v>
      </c>
      <c r="H29" s="163" t="s">
        <v>233</v>
      </c>
      <c r="I29" s="310">
        <v>5000</v>
      </c>
      <c r="J29" s="176" t="s">
        <v>652</v>
      </c>
      <c r="K29" s="158" t="s">
        <v>351</v>
      </c>
      <c r="L29" s="158" t="s">
        <v>137</v>
      </c>
      <c r="M29" s="163" t="s">
        <v>352</v>
      </c>
      <c r="N29" s="185"/>
      <c r="O29" s="45"/>
      <c r="P29" s="45" t="s">
        <v>139</v>
      </c>
      <c r="Q29" s="185"/>
      <c r="R29" s="45"/>
      <c r="S29" s="45"/>
      <c r="T29" s="47"/>
      <c r="U29" s="270" t="s">
        <v>822</v>
      </c>
      <c r="V29" s="269"/>
      <c r="W29" s="245" t="s">
        <v>770</v>
      </c>
      <c r="X29" s="210" t="s">
        <v>746</v>
      </c>
      <c r="Y29" s="309" t="s">
        <v>823</v>
      </c>
      <c r="Z29" s="184"/>
      <c r="AA29" s="184"/>
      <c r="AB29" s="184"/>
      <c r="AC29" s="184"/>
      <c r="AD29" s="292">
        <v>46539</v>
      </c>
      <c r="AE29" s="185" t="s">
        <v>824</v>
      </c>
      <c r="AF29" s="184"/>
      <c r="AG29" s="184"/>
      <c r="AH29" s="184"/>
      <c r="AI29" s="184"/>
      <c r="AJ29" s="184"/>
      <c r="AK29" s="185" t="s">
        <v>761</v>
      </c>
      <c r="AL29" s="134"/>
      <c r="AM29" s="74"/>
    </row>
    <row r="30" spans="1:39" ht="110.25" x14ac:dyDescent="0.25">
      <c r="A30" s="338"/>
      <c r="B30" s="283" t="s">
        <v>356</v>
      </c>
      <c r="C30" s="166" t="s">
        <v>825</v>
      </c>
      <c r="D30" s="193" t="s">
        <v>358</v>
      </c>
      <c r="E30" s="193" t="s">
        <v>349</v>
      </c>
      <c r="F30" s="160">
        <v>45992</v>
      </c>
      <c r="G30" s="160">
        <v>46539</v>
      </c>
      <c r="H30" s="163" t="s">
        <v>305</v>
      </c>
      <c r="I30" s="310">
        <v>10000</v>
      </c>
      <c r="J30" s="176" t="s">
        <v>826</v>
      </c>
      <c r="K30" s="158" t="s">
        <v>360</v>
      </c>
      <c r="L30" s="158" t="s">
        <v>137</v>
      </c>
      <c r="M30" s="163" t="s">
        <v>361</v>
      </c>
      <c r="N30" s="185"/>
      <c r="O30" s="45"/>
      <c r="P30" s="45" t="s">
        <v>139</v>
      </c>
      <c r="Q30" s="45"/>
      <c r="R30" s="45"/>
      <c r="S30" s="45"/>
      <c r="T30" s="47"/>
      <c r="U30" s="184" t="s">
        <v>827</v>
      </c>
      <c r="V30" s="184"/>
      <c r="W30" s="184" t="s">
        <v>828</v>
      </c>
      <c r="X30" s="184" t="s">
        <v>305</v>
      </c>
      <c r="Y30" s="184" t="s">
        <v>829</v>
      </c>
      <c r="Z30" s="184"/>
      <c r="AA30" s="184"/>
      <c r="AB30" s="184"/>
      <c r="AC30" s="240"/>
      <c r="AD30" s="184"/>
      <c r="AE30" s="184"/>
      <c r="AF30" s="184"/>
      <c r="AG30" s="184"/>
      <c r="AH30" s="184"/>
      <c r="AI30" s="184"/>
      <c r="AJ30" s="184"/>
      <c r="AK30" s="288" t="s">
        <v>747</v>
      </c>
      <c r="AL30" s="134"/>
      <c r="AM30" s="74"/>
    </row>
    <row r="31" spans="1:39" ht="239.25" customHeight="1" x14ac:dyDescent="0.25">
      <c r="A31" s="338"/>
      <c r="B31" s="283" t="s">
        <v>362</v>
      </c>
      <c r="C31" s="166" t="s">
        <v>363</v>
      </c>
      <c r="D31" s="193" t="s">
        <v>336</v>
      </c>
      <c r="E31" s="193" t="s">
        <v>364</v>
      </c>
      <c r="F31" s="160">
        <v>44743</v>
      </c>
      <c r="G31" s="160">
        <v>46539</v>
      </c>
      <c r="H31" s="163" t="s">
        <v>175</v>
      </c>
      <c r="I31" s="310">
        <v>200000</v>
      </c>
      <c r="J31" s="138" t="s">
        <v>659</v>
      </c>
      <c r="K31" s="163" t="s">
        <v>366</v>
      </c>
      <c r="L31" s="163" t="s">
        <v>137</v>
      </c>
      <c r="M31" s="167" t="s">
        <v>367</v>
      </c>
      <c r="N31" s="185"/>
      <c r="O31" s="45"/>
      <c r="P31" s="45"/>
      <c r="Q31" s="45"/>
      <c r="R31" s="45" t="s">
        <v>139</v>
      </c>
      <c r="S31" s="45"/>
      <c r="T31" s="47"/>
      <c r="U31" s="184" t="s">
        <v>830</v>
      </c>
      <c r="V31" s="321" t="s">
        <v>831</v>
      </c>
      <c r="W31" s="184"/>
      <c r="X31" s="263" t="s">
        <v>175</v>
      </c>
      <c r="Y31" s="184"/>
      <c r="Z31" s="184"/>
      <c r="AA31" s="184"/>
      <c r="AB31" s="184"/>
      <c r="AC31" s="184"/>
      <c r="AD31" s="184"/>
      <c r="AE31" s="184"/>
      <c r="AF31" s="184"/>
      <c r="AG31" s="184" t="s">
        <v>753</v>
      </c>
      <c r="AH31" s="184"/>
      <c r="AI31" s="184"/>
      <c r="AJ31" s="184"/>
      <c r="AK31" s="185" t="s">
        <v>761</v>
      </c>
      <c r="AL31" s="134"/>
      <c r="AM31" s="74"/>
    </row>
    <row r="32" spans="1:39" ht="345" x14ac:dyDescent="0.25">
      <c r="A32" s="338"/>
      <c r="B32" s="283" t="s">
        <v>372</v>
      </c>
      <c r="C32" s="318" t="s">
        <v>832</v>
      </c>
      <c r="D32" s="193" t="s">
        <v>374</v>
      </c>
      <c r="E32" s="193" t="s">
        <v>375</v>
      </c>
      <c r="F32" s="160">
        <v>44743</v>
      </c>
      <c r="G32" s="160">
        <v>46539</v>
      </c>
      <c r="H32" s="163" t="s">
        <v>175</v>
      </c>
      <c r="I32" s="310">
        <v>10000</v>
      </c>
      <c r="J32" s="176" t="s">
        <v>664</v>
      </c>
      <c r="K32" s="158" t="s">
        <v>378</v>
      </c>
      <c r="L32" s="163" t="s">
        <v>137</v>
      </c>
      <c r="M32" s="163" t="s">
        <v>833</v>
      </c>
      <c r="N32" s="185"/>
      <c r="O32" s="45"/>
      <c r="P32" s="45"/>
      <c r="Q32" s="45"/>
      <c r="R32" s="45" t="s">
        <v>139</v>
      </c>
      <c r="S32" s="45"/>
      <c r="T32" s="47"/>
      <c r="U32" s="184" t="s">
        <v>834</v>
      </c>
      <c r="V32" s="184" t="s">
        <v>835</v>
      </c>
      <c r="W32" s="184"/>
      <c r="X32" s="263" t="s">
        <v>175</v>
      </c>
      <c r="Y32" s="275" t="s">
        <v>836</v>
      </c>
      <c r="Z32" s="184"/>
      <c r="AA32" s="184"/>
      <c r="AB32" s="184"/>
      <c r="AC32" s="184"/>
      <c r="AD32" s="184"/>
      <c r="AE32" s="184"/>
      <c r="AF32" s="184"/>
      <c r="AG32" s="184"/>
      <c r="AH32" s="184"/>
      <c r="AI32" s="184"/>
      <c r="AJ32" s="184"/>
      <c r="AK32" s="185" t="s">
        <v>87</v>
      </c>
      <c r="AL32" s="134"/>
      <c r="AM32" s="74"/>
    </row>
    <row r="33" spans="1:39" ht="110.25" x14ac:dyDescent="0.25">
      <c r="A33" s="338"/>
      <c r="B33" s="283" t="s">
        <v>384</v>
      </c>
      <c r="C33" s="224" t="s">
        <v>837</v>
      </c>
      <c r="D33" s="193" t="s">
        <v>386</v>
      </c>
      <c r="E33" s="193" t="s">
        <v>387</v>
      </c>
      <c r="F33" s="160">
        <v>45292</v>
      </c>
      <c r="G33" s="160">
        <v>45627</v>
      </c>
      <c r="H33" s="163" t="s">
        <v>388</v>
      </c>
      <c r="I33" s="310">
        <v>10000</v>
      </c>
      <c r="J33" s="176" t="s">
        <v>669</v>
      </c>
      <c r="K33" s="158" t="s">
        <v>360</v>
      </c>
      <c r="L33" s="158" t="s">
        <v>137</v>
      </c>
      <c r="M33" s="163" t="s">
        <v>838</v>
      </c>
      <c r="N33" s="185"/>
      <c r="O33" s="45"/>
      <c r="P33" s="45"/>
      <c r="Q33" s="45"/>
      <c r="R33" s="45"/>
      <c r="S33" s="45" t="s">
        <v>139</v>
      </c>
      <c r="T33" s="47"/>
      <c r="U33" s="184" t="s">
        <v>839</v>
      </c>
      <c r="V33" s="264"/>
      <c r="W33" s="184"/>
      <c r="X33" s="184"/>
      <c r="Y33" s="184"/>
      <c r="Z33" s="184"/>
      <c r="AA33" s="184"/>
      <c r="AB33" s="184"/>
      <c r="AC33" s="184"/>
      <c r="AD33" s="184"/>
      <c r="AE33" s="184"/>
      <c r="AF33" s="184"/>
      <c r="AG33" s="184"/>
      <c r="AH33" s="184"/>
      <c r="AI33" s="184"/>
      <c r="AJ33" s="184"/>
      <c r="AK33" s="185" t="s">
        <v>81</v>
      </c>
      <c r="AL33" s="134"/>
      <c r="AM33" s="74"/>
    </row>
    <row r="34" spans="1:39" ht="254.25" customHeight="1" x14ac:dyDescent="0.25">
      <c r="A34" s="339" t="s">
        <v>394</v>
      </c>
      <c r="B34" s="138" t="s">
        <v>395</v>
      </c>
      <c r="C34" s="166" t="s">
        <v>396</v>
      </c>
      <c r="D34" s="193" t="s">
        <v>397</v>
      </c>
      <c r="E34" s="193" t="s">
        <v>398</v>
      </c>
      <c r="F34" s="160">
        <v>44896</v>
      </c>
      <c r="G34" s="160">
        <v>46539</v>
      </c>
      <c r="H34" s="158" t="s">
        <v>399</v>
      </c>
      <c r="I34" s="310">
        <v>100000</v>
      </c>
      <c r="J34" s="176" t="s">
        <v>400</v>
      </c>
      <c r="K34" s="159" t="s">
        <v>401</v>
      </c>
      <c r="L34" s="159" t="s">
        <v>402</v>
      </c>
      <c r="M34" s="193" t="s">
        <v>840</v>
      </c>
      <c r="N34" s="185"/>
      <c r="O34" s="45"/>
      <c r="P34" s="45"/>
      <c r="Q34" s="45" t="s">
        <v>139</v>
      </c>
      <c r="R34" s="45"/>
      <c r="S34" s="45"/>
      <c r="T34" s="47" t="s">
        <v>116</v>
      </c>
      <c r="U34" s="210" t="s">
        <v>841</v>
      </c>
      <c r="V34" s="184"/>
      <c r="W34" s="270" t="s">
        <v>842</v>
      </c>
      <c r="X34" s="184" t="s">
        <v>843</v>
      </c>
      <c r="Y34" s="236" t="s">
        <v>844</v>
      </c>
      <c r="Z34" s="184"/>
      <c r="AA34" s="184"/>
      <c r="AB34" s="184"/>
      <c r="AC34" s="184"/>
      <c r="AD34" s="184"/>
      <c r="AE34" s="184"/>
      <c r="AF34" s="184"/>
      <c r="AG34" s="184"/>
      <c r="AH34" s="184"/>
      <c r="AI34" s="184"/>
      <c r="AJ34" s="184"/>
      <c r="AK34" s="185" t="s">
        <v>89</v>
      </c>
      <c r="AL34" s="134"/>
      <c r="AM34" s="74"/>
    </row>
    <row r="35" spans="1:39" ht="390" x14ac:dyDescent="0.25">
      <c r="A35" s="340"/>
      <c r="B35" s="138" t="s">
        <v>407</v>
      </c>
      <c r="C35" s="166" t="s">
        <v>408</v>
      </c>
      <c r="D35" s="193" t="s">
        <v>409</v>
      </c>
      <c r="E35" s="193" t="s">
        <v>410</v>
      </c>
      <c r="F35" s="160">
        <v>44743</v>
      </c>
      <c r="G35" s="160">
        <v>46539</v>
      </c>
      <c r="H35" s="158" t="s">
        <v>388</v>
      </c>
      <c r="I35" s="310">
        <v>100000</v>
      </c>
      <c r="J35" s="176" t="s">
        <v>676</v>
      </c>
      <c r="K35" s="159" t="s">
        <v>218</v>
      </c>
      <c r="L35" s="159" t="s">
        <v>137</v>
      </c>
      <c r="M35" s="193" t="s">
        <v>414</v>
      </c>
      <c r="N35" s="185"/>
      <c r="O35" s="45"/>
      <c r="P35" s="45"/>
      <c r="Q35" s="45" t="s">
        <v>139</v>
      </c>
      <c r="R35" s="45"/>
      <c r="S35" s="234"/>
      <c r="T35" s="47"/>
      <c r="U35" s="210" t="s">
        <v>845</v>
      </c>
      <c r="V35" s="210" t="s">
        <v>846</v>
      </c>
      <c r="W35" s="210" t="s">
        <v>847</v>
      </c>
      <c r="X35" s="184" t="s">
        <v>848</v>
      </c>
      <c r="Y35" s="184" t="s">
        <v>849</v>
      </c>
      <c r="Z35" s="184"/>
      <c r="AA35" s="184"/>
      <c r="AB35" s="184"/>
      <c r="AC35" s="184"/>
      <c r="AD35" s="184"/>
      <c r="AE35" s="184"/>
      <c r="AF35" s="184"/>
      <c r="AG35" s="184" t="s">
        <v>850</v>
      </c>
      <c r="AH35" s="184"/>
      <c r="AI35" s="184"/>
      <c r="AJ35" s="184"/>
      <c r="AK35" s="185" t="s">
        <v>851</v>
      </c>
      <c r="AL35" s="134"/>
      <c r="AM35" s="74"/>
    </row>
    <row r="36" spans="1:39" ht="173.25" x14ac:dyDescent="0.25">
      <c r="A36" s="340"/>
      <c r="B36" s="138" t="s">
        <v>419</v>
      </c>
      <c r="C36" s="166" t="s">
        <v>420</v>
      </c>
      <c r="D36" s="193" t="s">
        <v>421</v>
      </c>
      <c r="E36" s="193" t="s">
        <v>422</v>
      </c>
      <c r="F36" s="160">
        <v>45108</v>
      </c>
      <c r="G36" s="160">
        <v>46174</v>
      </c>
      <c r="H36" s="158" t="s">
        <v>233</v>
      </c>
      <c r="I36" s="310">
        <v>105600</v>
      </c>
      <c r="J36" s="173" t="s">
        <v>423</v>
      </c>
      <c r="K36" s="159" t="s">
        <v>287</v>
      </c>
      <c r="L36" s="159" t="s">
        <v>137</v>
      </c>
      <c r="M36" s="193" t="s">
        <v>424</v>
      </c>
      <c r="N36" s="185"/>
      <c r="O36" s="45"/>
      <c r="P36" s="45"/>
      <c r="Q36" s="45" t="s">
        <v>139</v>
      </c>
      <c r="R36" s="45"/>
      <c r="S36" s="45"/>
      <c r="T36" s="47"/>
      <c r="U36" s="317" t="s">
        <v>852</v>
      </c>
      <c r="V36" s="245" t="s">
        <v>853</v>
      </c>
      <c r="W36" s="245" t="s">
        <v>770</v>
      </c>
      <c r="X36" s="271" t="s">
        <v>854</v>
      </c>
      <c r="Y36" s="184"/>
      <c r="Z36" s="184"/>
      <c r="AA36" s="184"/>
      <c r="AB36" s="184"/>
      <c r="AC36" s="184"/>
      <c r="AD36" s="184"/>
      <c r="AE36" s="184" t="s">
        <v>143</v>
      </c>
      <c r="AF36" s="184"/>
      <c r="AG36" s="184" t="s">
        <v>753</v>
      </c>
      <c r="AH36" s="184"/>
      <c r="AI36" s="184"/>
      <c r="AJ36" s="184"/>
      <c r="AK36" s="185" t="s">
        <v>761</v>
      </c>
      <c r="AL36" s="134"/>
      <c r="AM36" s="74"/>
    </row>
    <row r="37" spans="1:39" x14ac:dyDescent="0.25">
      <c r="A37" s="340"/>
      <c r="B37" s="138" t="s">
        <v>427</v>
      </c>
      <c r="C37" s="166" t="s">
        <v>597</v>
      </c>
      <c r="D37" s="193"/>
      <c r="E37" s="193"/>
      <c r="F37" s="160"/>
      <c r="G37" s="160"/>
      <c r="H37" s="158"/>
      <c r="I37" s="310"/>
      <c r="J37" s="176"/>
      <c r="K37" s="159"/>
      <c r="L37" s="159"/>
      <c r="M37" s="193"/>
      <c r="N37" s="185"/>
      <c r="O37" s="45"/>
      <c r="P37" s="45"/>
      <c r="Q37" s="45"/>
      <c r="R37" s="45"/>
      <c r="S37" s="45"/>
      <c r="T37" s="47"/>
      <c r="U37" s="210" t="s">
        <v>597</v>
      </c>
      <c r="V37" s="184" t="s">
        <v>855</v>
      </c>
      <c r="W37" s="184"/>
      <c r="X37" s="184"/>
      <c r="Y37" s="184"/>
      <c r="Z37" s="184"/>
      <c r="AA37" s="184"/>
      <c r="AB37" s="184"/>
      <c r="AC37" s="184"/>
      <c r="AD37" s="184"/>
      <c r="AE37" s="184"/>
      <c r="AF37" s="184"/>
      <c r="AG37" s="184"/>
      <c r="AH37" s="184"/>
      <c r="AI37" s="184"/>
      <c r="AJ37" s="184"/>
      <c r="AK37" s="185"/>
      <c r="AL37" s="134"/>
      <c r="AM37" s="74"/>
    </row>
    <row r="38" spans="1:39" ht="120" x14ac:dyDescent="0.25">
      <c r="A38" s="340"/>
      <c r="B38" s="138" t="s">
        <v>435</v>
      </c>
      <c r="C38" s="166" t="s">
        <v>436</v>
      </c>
      <c r="D38" s="193" t="s">
        <v>437</v>
      </c>
      <c r="E38" s="193" t="s">
        <v>438</v>
      </c>
      <c r="F38" s="160">
        <v>44743</v>
      </c>
      <c r="G38" s="160">
        <v>46539</v>
      </c>
      <c r="H38" s="138" t="s">
        <v>265</v>
      </c>
      <c r="I38" s="310">
        <v>0</v>
      </c>
      <c r="J38" s="176" t="s">
        <v>856</v>
      </c>
      <c r="K38" s="159" t="s">
        <v>287</v>
      </c>
      <c r="L38" s="159" t="s">
        <v>137</v>
      </c>
      <c r="M38" s="193" t="s">
        <v>441</v>
      </c>
      <c r="N38" s="185"/>
      <c r="O38" s="45"/>
      <c r="P38" s="45"/>
      <c r="Q38" s="45"/>
      <c r="R38" s="45" t="s">
        <v>139</v>
      </c>
      <c r="S38" s="45"/>
      <c r="T38" s="242"/>
      <c r="U38" s="203" t="s">
        <v>857</v>
      </c>
      <c r="V38" s="265" t="s">
        <v>858</v>
      </c>
      <c r="W38" s="260"/>
      <c r="X38" s="184"/>
      <c r="Y38" s="184"/>
      <c r="Z38" s="184"/>
      <c r="AA38" s="184"/>
      <c r="AB38" s="184"/>
      <c r="AC38" s="184"/>
      <c r="AD38" s="184"/>
      <c r="AE38" s="184" t="s">
        <v>338</v>
      </c>
      <c r="AF38" s="184"/>
      <c r="AG38" s="184" t="s">
        <v>859</v>
      </c>
      <c r="AH38" s="184"/>
      <c r="AI38" s="184"/>
      <c r="AJ38" s="184"/>
      <c r="AK38" s="185" t="s">
        <v>87</v>
      </c>
      <c r="AL38" s="134"/>
      <c r="AM38" s="74"/>
    </row>
    <row r="39" spans="1:39" ht="189" customHeight="1" x14ac:dyDescent="0.25">
      <c r="A39" s="339" t="s">
        <v>444</v>
      </c>
      <c r="B39" s="139" t="s">
        <v>445</v>
      </c>
      <c r="C39" s="166" t="s">
        <v>860</v>
      </c>
      <c r="D39" s="193" t="s">
        <v>447</v>
      </c>
      <c r="E39" s="193" t="s">
        <v>861</v>
      </c>
      <c r="F39" s="160">
        <v>44743</v>
      </c>
      <c r="G39" s="160">
        <v>46539</v>
      </c>
      <c r="H39" s="158" t="s">
        <v>233</v>
      </c>
      <c r="I39" s="310">
        <v>5000</v>
      </c>
      <c r="J39" s="176" t="s">
        <v>862</v>
      </c>
      <c r="K39" s="158" t="s">
        <v>450</v>
      </c>
      <c r="L39" s="158" t="s">
        <v>137</v>
      </c>
      <c r="M39" s="163" t="s">
        <v>451</v>
      </c>
      <c r="N39" s="185"/>
      <c r="O39" s="45"/>
      <c r="P39" s="45"/>
      <c r="Q39" s="45"/>
      <c r="R39" s="45" t="s">
        <v>139</v>
      </c>
      <c r="S39" s="45"/>
      <c r="T39" s="47"/>
      <c r="U39" s="268" t="s">
        <v>863</v>
      </c>
      <c r="V39" s="184" t="s">
        <v>864</v>
      </c>
      <c r="W39" s="245"/>
      <c r="X39" s="205" t="s">
        <v>865</v>
      </c>
      <c r="Y39" s="266" t="s">
        <v>866</v>
      </c>
      <c r="Z39" s="184"/>
      <c r="AA39" s="184"/>
      <c r="AB39" s="184"/>
      <c r="AC39" s="184"/>
      <c r="AD39" s="184"/>
      <c r="AE39" s="184" t="s">
        <v>824</v>
      </c>
      <c r="AF39" s="184"/>
      <c r="AG39" s="184"/>
      <c r="AH39" s="184" t="s">
        <v>867</v>
      </c>
      <c r="AI39" s="184"/>
      <c r="AJ39" s="184"/>
      <c r="AK39" s="185" t="s">
        <v>87</v>
      </c>
      <c r="AL39" s="134"/>
      <c r="AM39" s="74"/>
    </row>
    <row r="40" spans="1:39" ht="179.25" customHeight="1" x14ac:dyDescent="0.25">
      <c r="A40" s="340"/>
      <c r="B40" s="139" t="s">
        <v>455</v>
      </c>
      <c r="C40" s="166" t="s">
        <v>456</v>
      </c>
      <c r="D40" s="193" t="s">
        <v>457</v>
      </c>
      <c r="E40" s="193" t="s">
        <v>458</v>
      </c>
      <c r="F40" s="160">
        <v>45474</v>
      </c>
      <c r="G40" s="160">
        <v>46539</v>
      </c>
      <c r="H40" s="158" t="s">
        <v>233</v>
      </c>
      <c r="I40" s="310">
        <v>3000</v>
      </c>
      <c r="J40" s="176" t="s">
        <v>868</v>
      </c>
      <c r="K40" s="158" t="s">
        <v>137</v>
      </c>
      <c r="L40" s="158" t="s">
        <v>137</v>
      </c>
      <c r="M40" s="163" t="s">
        <v>461</v>
      </c>
      <c r="N40" s="185"/>
      <c r="O40" s="45"/>
      <c r="P40" s="45"/>
      <c r="Q40" s="45"/>
      <c r="R40" s="258" t="s">
        <v>139</v>
      </c>
      <c r="S40" s="45"/>
      <c r="T40" s="242"/>
      <c r="U40" s="184" t="s">
        <v>869</v>
      </c>
      <c r="V40" s="43" t="s">
        <v>870</v>
      </c>
      <c r="W40" s="250"/>
      <c r="X40" s="294" t="s">
        <v>871</v>
      </c>
      <c r="Y40" s="251"/>
      <c r="Z40" s="265"/>
      <c r="AA40" s="184"/>
      <c r="AB40" s="184"/>
      <c r="AC40" s="184"/>
      <c r="AD40" s="184"/>
      <c r="AE40" s="184" t="s">
        <v>824</v>
      </c>
      <c r="AF40" s="184"/>
      <c r="AG40" s="184" t="s">
        <v>872</v>
      </c>
      <c r="AH40" s="184"/>
      <c r="AI40" s="184"/>
      <c r="AJ40" s="184"/>
      <c r="AK40" s="185" t="s">
        <v>761</v>
      </c>
      <c r="AL40" s="134"/>
      <c r="AM40" s="74"/>
    </row>
    <row r="41" spans="1:39" ht="263.25" customHeight="1" x14ac:dyDescent="0.25">
      <c r="A41" s="340"/>
      <c r="B41" s="139" t="s">
        <v>466</v>
      </c>
      <c r="C41" s="166" t="s">
        <v>467</v>
      </c>
      <c r="D41" s="193" t="s">
        <v>421</v>
      </c>
      <c r="E41" s="193" t="s">
        <v>873</v>
      </c>
      <c r="F41" s="160">
        <v>44743</v>
      </c>
      <c r="G41" s="160">
        <v>46539</v>
      </c>
      <c r="H41" s="163" t="s">
        <v>143</v>
      </c>
      <c r="I41" s="311">
        <v>50000</v>
      </c>
      <c r="J41" s="138" t="s">
        <v>874</v>
      </c>
      <c r="K41" s="158" t="s">
        <v>137</v>
      </c>
      <c r="L41" s="163" t="s">
        <v>137</v>
      </c>
      <c r="M41" s="163" t="s">
        <v>470</v>
      </c>
      <c r="N41" s="185"/>
      <c r="O41" s="45"/>
      <c r="P41" s="45"/>
      <c r="Q41" s="45" t="s">
        <v>139</v>
      </c>
      <c r="R41" s="45"/>
      <c r="S41" s="45"/>
      <c r="T41" s="47"/>
      <c r="U41" s="273" t="s">
        <v>875</v>
      </c>
      <c r="V41" s="323" t="s">
        <v>876</v>
      </c>
      <c r="W41" s="295" t="s">
        <v>877</v>
      </c>
      <c r="X41" s="235" t="s">
        <v>878</v>
      </c>
      <c r="Y41" s="185" t="s">
        <v>879</v>
      </c>
      <c r="Z41" s="184"/>
      <c r="AA41" s="184"/>
      <c r="AB41" s="184"/>
      <c r="AC41" s="184"/>
      <c r="AD41" s="184"/>
      <c r="AE41" s="184" t="s">
        <v>880</v>
      </c>
      <c r="AF41" s="184"/>
      <c r="AG41" s="184"/>
      <c r="AH41" s="184"/>
      <c r="AI41" s="184"/>
      <c r="AJ41" s="184"/>
      <c r="AK41" s="185" t="s">
        <v>761</v>
      </c>
      <c r="AL41" s="134"/>
      <c r="AM41" s="74"/>
    </row>
    <row r="42" spans="1:39" ht="345" customHeight="1" x14ac:dyDescent="0.25">
      <c r="A42" s="340"/>
      <c r="B42" s="139" t="s">
        <v>473</v>
      </c>
      <c r="C42" s="318" t="s">
        <v>881</v>
      </c>
      <c r="D42" s="193" t="s">
        <v>475</v>
      </c>
      <c r="E42" s="193" t="s">
        <v>476</v>
      </c>
      <c r="F42" s="160">
        <v>44743</v>
      </c>
      <c r="G42" s="160">
        <v>46539</v>
      </c>
      <c r="H42" s="163" t="s">
        <v>477</v>
      </c>
      <c r="I42" s="310">
        <v>100000</v>
      </c>
      <c r="J42" s="176" t="s">
        <v>882</v>
      </c>
      <c r="K42" s="158" t="s">
        <v>479</v>
      </c>
      <c r="L42" s="158" t="s">
        <v>480</v>
      </c>
      <c r="M42" s="163"/>
      <c r="N42" s="185"/>
      <c r="O42" s="45"/>
      <c r="P42" s="45"/>
      <c r="Q42" s="45"/>
      <c r="R42" s="45" t="s">
        <v>139</v>
      </c>
      <c r="S42" s="45"/>
      <c r="T42" s="47"/>
      <c r="U42" s="184" t="s">
        <v>883</v>
      </c>
      <c r="V42" s="296" t="s">
        <v>884</v>
      </c>
      <c r="W42" s="184"/>
      <c r="X42" s="184" t="s">
        <v>885</v>
      </c>
      <c r="Y42" s="184"/>
      <c r="Z42" s="184"/>
      <c r="AA42" s="184"/>
      <c r="AB42" s="184"/>
      <c r="AC42" s="184"/>
      <c r="AD42" s="184"/>
      <c r="AE42" s="184" t="s">
        <v>388</v>
      </c>
      <c r="AF42" s="184"/>
      <c r="AG42" s="203" t="s">
        <v>886</v>
      </c>
      <c r="AH42" s="184"/>
      <c r="AI42" s="184"/>
      <c r="AJ42" s="184"/>
      <c r="AK42" s="185" t="s">
        <v>761</v>
      </c>
      <c r="AL42" s="134"/>
      <c r="AM42" s="74"/>
    </row>
    <row r="43" spans="1:39" ht="270.75" customHeight="1" x14ac:dyDescent="0.25">
      <c r="A43" s="340"/>
      <c r="B43" s="139" t="s">
        <v>484</v>
      </c>
      <c r="C43" s="318" t="s">
        <v>887</v>
      </c>
      <c r="D43" s="193" t="s">
        <v>475</v>
      </c>
      <c r="E43" s="193" t="s">
        <v>487</v>
      </c>
      <c r="F43" s="160">
        <v>44743</v>
      </c>
      <c r="G43" s="160">
        <v>46539</v>
      </c>
      <c r="H43" s="163" t="s">
        <v>175</v>
      </c>
      <c r="I43" s="310">
        <v>50000</v>
      </c>
      <c r="J43" s="176" t="s">
        <v>888</v>
      </c>
      <c r="K43" s="158" t="s">
        <v>489</v>
      </c>
      <c r="L43" s="158" t="s">
        <v>490</v>
      </c>
      <c r="M43" s="163"/>
      <c r="N43" s="185"/>
      <c r="O43" s="45"/>
      <c r="P43" s="45"/>
      <c r="Q43" s="45"/>
      <c r="R43" s="45"/>
      <c r="S43" s="45" t="s">
        <v>139</v>
      </c>
      <c r="T43" s="47"/>
      <c r="U43" s="263" t="s">
        <v>889</v>
      </c>
      <c r="V43" s="184" t="s">
        <v>890</v>
      </c>
      <c r="W43" s="184"/>
      <c r="X43" s="304" t="s">
        <v>891</v>
      </c>
      <c r="Y43" s="184" t="s">
        <v>892</v>
      </c>
      <c r="Z43" s="260"/>
      <c r="AA43" s="184"/>
      <c r="AB43" s="184"/>
      <c r="AC43" s="184"/>
      <c r="AD43" s="184"/>
      <c r="AE43" s="184"/>
      <c r="AF43" s="184"/>
      <c r="AG43" s="184"/>
      <c r="AH43" s="184"/>
      <c r="AI43" s="184"/>
      <c r="AJ43" s="184"/>
      <c r="AK43" s="185" t="s">
        <v>761</v>
      </c>
      <c r="AL43" s="134"/>
      <c r="AM43" s="74"/>
    </row>
    <row r="44" spans="1:39" ht="171.75" customHeight="1" x14ac:dyDescent="0.25">
      <c r="A44" s="340"/>
      <c r="B44" s="139" t="s">
        <v>495</v>
      </c>
      <c r="C44" s="166" t="s">
        <v>496</v>
      </c>
      <c r="D44" s="193" t="s">
        <v>497</v>
      </c>
      <c r="E44" s="193" t="s">
        <v>498</v>
      </c>
      <c r="F44" s="160">
        <v>44743</v>
      </c>
      <c r="G44" s="160">
        <v>46569</v>
      </c>
      <c r="H44" s="163" t="s">
        <v>338</v>
      </c>
      <c r="I44" s="310">
        <v>30000</v>
      </c>
      <c r="J44" s="176" t="s">
        <v>893</v>
      </c>
      <c r="K44" s="158" t="s">
        <v>501</v>
      </c>
      <c r="L44" s="158" t="s">
        <v>137</v>
      </c>
      <c r="M44" s="168" t="s">
        <v>715</v>
      </c>
      <c r="N44" s="185"/>
      <c r="O44" s="45"/>
      <c r="P44" s="45"/>
      <c r="Q44" s="45"/>
      <c r="R44" s="45" t="s">
        <v>139</v>
      </c>
      <c r="S44" s="234"/>
      <c r="T44" s="47"/>
      <c r="U44" s="184" t="s">
        <v>894</v>
      </c>
      <c r="V44" s="210" t="s">
        <v>895</v>
      </c>
      <c r="W44" s="237"/>
      <c r="X44" s="243" t="s">
        <v>896</v>
      </c>
      <c r="Y44" s="260"/>
      <c r="Z44" s="184"/>
      <c r="AA44" s="184"/>
      <c r="AB44" s="184"/>
      <c r="AC44" s="184"/>
      <c r="AD44" s="184"/>
      <c r="AE44" s="184"/>
      <c r="AF44" s="184"/>
      <c r="AG44" s="184"/>
      <c r="AH44" s="184"/>
      <c r="AI44" s="184"/>
      <c r="AJ44" s="184"/>
      <c r="AK44" s="185" t="s">
        <v>779</v>
      </c>
      <c r="AL44" s="134"/>
      <c r="AM44" s="74"/>
    </row>
    <row r="45" spans="1:39" ht="157.5" customHeight="1" x14ac:dyDescent="0.25">
      <c r="A45" s="340"/>
      <c r="B45" s="139" t="s">
        <v>508</v>
      </c>
      <c r="C45" s="166" t="s">
        <v>509</v>
      </c>
      <c r="D45" s="193" t="s">
        <v>510</v>
      </c>
      <c r="E45" s="193" t="s">
        <v>511</v>
      </c>
      <c r="F45" s="160">
        <v>45597</v>
      </c>
      <c r="G45" s="160">
        <v>46539</v>
      </c>
      <c r="H45" s="163" t="s">
        <v>202</v>
      </c>
      <c r="I45" s="310">
        <v>25000</v>
      </c>
      <c r="J45" s="176" t="s">
        <v>512</v>
      </c>
      <c r="K45" s="158" t="s">
        <v>513</v>
      </c>
      <c r="L45" s="158" t="s">
        <v>137</v>
      </c>
      <c r="M45" s="163" t="s">
        <v>514</v>
      </c>
      <c r="N45" s="185"/>
      <c r="O45" s="45"/>
      <c r="P45" s="45"/>
      <c r="Q45" s="45"/>
      <c r="R45" s="45" t="s">
        <v>139</v>
      </c>
      <c r="S45" s="45"/>
      <c r="T45" s="47"/>
      <c r="U45" s="184" t="s">
        <v>897</v>
      </c>
      <c r="V45" s="317" t="s">
        <v>898</v>
      </c>
      <c r="W45" s="184"/>
      <c r="X45" s="183" t="s">
        <v>899</v>
      </c>
      <c r="Y45" s="184" t="s">
        <v>900</v>
      </c>
      <c r="Z45" s="184"/>
      <c r="AA45" s="184"/>
      <c r="AB45" s="184"/>
      <c r="AC45" s="184"/>
      <c r="AD45" s="184"/>
      <c r="AE45" s="184"/>
      <c r="AF45" s="184"/>
      <c r="AG45" s="184" t="s">
        <v>753</v>
      </c>
      <c r="AH45" s="184"/>
      <c r="AI45" s="184"/>
      <c r="AJ45" s="184"/>
      <c r="AK45" s="185" t="s">
        <v>747</v>
      </c>
      <c r="AL45" s="134"/>
      <c r="AM45" s="74"/>
    </row>
    <row r="46" spans="1:39" ht="15.75" customHeight="1" x14ac:dyDescent="0.25">
      <c r="A46" s="340"/>
      <c r="B46" s="139" t="s">
        <v>516</v>
      </c>
      <c r="C46" s="166" t="s">
        <v>597</v>
      </c>
      <c r="D46" s="193"/>
      <c r="E46" s="193"/>
      <c r="F46" s="160"/>
      <c r="G46" s="160"/>
      <c r="H46" s="163"/>
      <c r="I46" s="310"/>
      <c r="J46" s="176"/>
      <c r="K46" s="158"/>
      <c r="L46" s="158"/>
      <c r="M46" s="163"/>
      <c r="N46" s="185"/>
      <c r="O46" s="45"/>
      <c r="P46" s="45"/>
      <c r="Q46" s="45"/>
      <c r="R46" s="45"/>
      <c r="S46" s="45"/>
      <c r="T46" s="47"/>
      <c r="U46" s="275" t="s">
        <v>597</v>
      </c>
      <c r="V46" s="184"/>
      <c r="W46" s="184"/>
      <c r="X46" s="184"/>
      <c r="Y46" s="184"/>
      <c r="Z46" s="184"/>
      <c r="AA46" s="184"/>
      <c r="AB46" s="184"/>
      <c r="AC46" s="184"/>
      <c r="AD46" s="184"/>
      <c r="AE46" s="184"/>
      <c r="AF46" s="184"/>
      <c r="AG46" s="184"/>
      <c r="AH46" s="184"/>
      <c r="AI46" s="184"/>
      <c r="AJ46" s="184"/>
      <c r="AK46" s="185"/>
      <c r="AL46" s="134"/>
      <c r="AM46" s="74"/>
    </row>
    <row r="47" spans="1:39" ht="189" customHeight="1" x14ac:dyDescent="0.25">
      <c r="A47" s="340"/>
      <c r="B47" s="139" t="s">
        <v>526</v>
      </c>
      <c r="C47" s="166" t="s">
        <v>527</v>
      </c>
      <c r="D47" s="193" t="s">
        <v>528</v>
      </c>
      <c r="E47" s="193" t="s">
        <v>901</v>
      </c>
      <c r="F47" s="160">
        <v>44743</v>
      </c>
      <c r="G47" s="160">
        <v>46539</v>
      </c>
      <c r="H47" s="163" t="s">
        <v>202</v>
      </c>
      <c r="I47" s="310">
        <v>54000</v>
      </c>
      <c r="J47" s="176" t="s">
        <v>902</v>
      </c>
      <c r="K47" s="158" t="s">
        <v>531</v>
      </c>
      <c r="L47" s="158" t="s">
        <v>531</v>
      </c>
      <c r="M47" s="163" t="s">
        <v>903</v>
      </c>
      <c r="N47" s="185"/>
      <c r="O47" s="45"/>
      <c r="P47" s="45"/>
      <c r="Q47" s="45"/>
      <c r="R47" s="45"/>
      <c r="S47" s="45" t="s">
        <v>139</v>
      </c>
      <c r="T47" s="47"/>
      <c r="U47" s="184" t="s">
        <v>904</v>
      </c>
      <c r="V47" s="184" t="s">
        <v>905</v>
      </c>
      <c r="W47" s="184"/>
      <c r="X47" s="183" t="s">
        <v>906</v>
      </c>
      <c r="Y47" s="184" t="s">
        <v>907</v>
      </c>
      <c r="Z47" s="184"/>
      <c r="AA47" s="184"/>
      <c r="AB47" s="184"/>
      <c r="AC47" s="184"/>
      <c r="AD47" s="184"/>
      <c r="AE47" s="184"/>
      <c r="AF47" s="184"/>
      <c r="AG47" s="184"/>
      <c r="AH47" s="184"/>
      <c r="AI47" s="184"/>
      <c r="AJ47" s="184"/>
      <c r="AK47" s="185" t="s">
        <v>87</v>
      </c>
      <c r="AL47" s="134"/>
      <c r="AM47" s="74"/>
    </row>
    <row r="48" spans="1:39" ht="289.5" customHeight="1" x14ac:dyDescent="0.25">
      <c r="A48" s="340"/>
      <c r="B48" s="299" t="s">
        <v>537</v>
      </c>
      <c r="C48" s="166" t="s">
        <v>908</v>
      </c>
      <c r="D48" s="193" t="s">
        <v>539</v>
      </c>
      <c r="E48" s="193" t="s">
        <v>540</v>
      </c>
      <c r="F48" s="160">
        <v>44743</v>
      </c>
      <c r="G48" s="160">
        <v>46539</v>
      </c>
      <c r="H48" s="163" t="s">
        <v>388</v>
      </c>
      <c r="I48" s="310">
        <v>100000</v>
      </c>
      <c r="J48" s="176" t="s">
        <v>721</v>
      </c>
      <c r="K48" s="158" t="s">
        <v>137</v>
      </c>
      <c r="L48" s="158" t="s">
        <v>137</v>
      </c>
      <c r="M48" s="163" t="s">
        <v>909</v>
      </c>
      <c r="N48" s="185"/>
      <c r="O48" s="45"/>
      <c r="P48" s="45"/>
      <c r="Q48" s="45"/>
      <c r="R48" s="45" t="s">
        <v>139</v>
      </c>
      <c r="S48" s="45"/>
      <c r="T48" s="47"/>
      <c r="U48" s="210" t="s">
        <v>722</v>
      </c>
      <c r="V48" s="184"/>
      <c r="W48" s="260"/>
      <c r="X48" s="184" t="s">
        <v>910</v>
      </c>
      <c r="Y48" s="184" t="s">
        <v>844</v>
      </c>
      <c r="Z48" s="298"/>
      <c r="AA48" s="184"/>
      <c r="AB48" s="184"/>
      <c r="AC48" s="184"/>
      <c r="AD48" s="184"/>
      <c r="AE48" s="184"/>
      <c r="AF48" s="184"/>
      <c r="AG48" s="184" t="s">
        <v>753</v>
      </c>
      <c r="AH48" s="184"/>
      <c r="AI48" s="184"/>
      <c r="AJ48" s="184"/>
      <c r="AK48" s="185" t="s">
        <v>89</v>
      </c>
      <c r="AL48" s="134"/>
      <c r="AM48" s="74"/>
    </row>
    <row r="49" spans="1:39" ht="409.5" customHeight="1" x14ac:dyDescent="0.25">
      <c r="A49" s="341"/>
      <c r="B49" s="300" t="s">
        <v>550</v>
      </c>
      <c r="C49" s="319" t="s">
        <v>911</v>
      </c>
      <c r="D49" s="189" t="s">
        <v>912</v>
      </c>
      <c r="E49" s="189" t="s">
        <v>913</v>
      </c>
      <c r="F49" s="169">
        <v>45292</v>
      </c>
      <c r="G49" s="169">
        <v>46539</v>
      </c>
      <c r="H49" s="189" t="s">
        <v>554</v>
      </c>
      <c r="I49" s="312"/>
      <c r="J49" s="170" t="s">
        <v>914</v>
      </c>
      <c r="K49" s="170" t="s">
        <v>137</v>
      </c>
      <c r="L49" s="170" t="s">
        <v>137</v>
      </c>
      <c r="M49" s="170" t="s">
        <v>726</v>
      </c>
      <c r="N49" s="185"/>
      <c r="O49" s="45"/>
      <c r="P49" s="45"/>
      <c r="Q49" s="45"/>
      <c r="R49" s="45" t="s">
        <v>139</v>
      </c>
      <c r="S49" s="45"/>
      <c r="T49" s="47"/>
      <c r="U49" s="216" t="s">
        <v>915</v>
      </c>
      <c r="V49" s="322" t="s">
        <v>916</v>
      </c>
      <c r="W49" s="184"/>
      <c r="X49" s="184" t="s">
        <v>917</v>
      </c>
      <c r="Y49" s="184"/>
      <c r="Z49" s="184"/>
      <c r="AA49" s="184"/>
      <c r="AB49" s="184"/>
      <c r="AC49" s="184"/>
      <c r="AD49" s="184"/>
      <c r="AE49" s="184" t="s">
        <v>338</v>
      </c>
      <c r="AF49" s="184"/>
      <c r="AG49" s="184" t="s">
        <v>918</v>
      </c>
      <c r="AH49" s="184"/>
      <c r="AI49" s="184"/>
      <c r="AJ49" s="184"/>
      <c r="AK49" s="185" t="s">
        <v>747</v>
      </c>
      <c r="AL49" s="134"/>
      <c r="AM49" s="74"/>
    </row>
    <row r="50" spans="1:39" x14ac:dyDescent="0.25">
      <c r="AM50" s="74"/>
    </row>
    <row r="51" spans="1:39" x14ac:dyDescent="0.25">
      <c r="AL51" s="137"/>
      <c r="AM51" s="74"/>
    </row>
    <row r="52" spans="1:39" x14ac:dyDescent="0.25">
      <c r="AL52" s="137"/>
      <c r="AM52" s="74"/>
    </row>
    <row r="53" spans="1:39" ht="21.75" thickBot="1" x14ac:dyDescent="0.3">
      <c r="A53" s="382" t="s">
        <v>546</v>
      </c>
      <c r="B53" s="383"/>
      <c r="C53" s="383"/>
      <c r="D53" s="383"/>
      <c r="E53" s="383"/>
      <c r="F53" s="383"/>
      <c r="G53" s="383"/>
      <c r="H53" s="383"/>
      <c r="I53" s="383"/>
      <c r="J53" s="383"/>
      <c r="K53" s="383"/>
      <c r="L53" s="383"/>
      <c r="M53" s="383"/>
      <c r="N53" s="384"/>
      <c r="AM53" s="74"/>
    </row>
    <row r="54" spans="1:39" ht="21.75" thickBot="1" x14ac:dyDescent="0.3">
      <c r="A54" s="35"/>
      <c r="B54" s="231"/>
      <c r="C54" s="36"/>
      <c r="D54" s="37"/>
      <c r="E54" s="37"/>
      <c r="F54" s="37"/>
      <c r="G54" s="37"/>
      <c r="H54" s="37"/>
      <c r="I54" s="37"/>
      <c r="J54" s="278"/>
      <c r="K54" s="37"/>
      <c r="L54" s="37"/>
      <c r="M54" s="37"/>
      <c r="N54" s="256"/>
      <c r="O54" s="37"/>
      <c r="AM54" s="74"/>
    </row>
    <row r="55" spans="1:39" ht="24" thickBot="1" x14ac:dyDescent="0.3">
      <c r="A55" s="40" t="s">
        <v>547</v>
      </c>
      <c r="B55" s="231"/>
      <c r="C55" s="42">
        <f>COUNTA(C59:C59,C63:C63,C67:C68)</f>
        <v>4</v>
      </c>
      <c r="AM55" s="74"/>
    </row>
    <row r="56" spans="1:39" x14ac:dyDescent="0.25">
      <c r="AM56" s="74"/>
    </row>
    <row r="57" spans="1:39" x14ac:dyDescent="0.25">
      <c r="A57" s="335" t="s">
        <v>548</v>
      </c>
      <c r="B57" s="327" t="s">
        <v>121</v>
      </c>
      <c r="C57" s="327" t="s">
        <v>2</v>
      </c>
      <c r="D57" s="327" t="s">
        <v>4</v>
      </c>
      <c r="E57" s="329" t="s">
        <v>6</v>
      </c>
      <c r="F57" s="325" t="s">
        <v>8</v>
      </c>
      <c r="G57" s="326"/>
      <c r="H57" s="327" t="s">
        <v>10</v>
      </c>
      <c r="I57" s="327" t="s">
        <v>14</v>
      </c>
      <c r="J57" s="342" t="s">
        <v>12</v>
      </c>
      <c r="K57" s="331" t="s">
        <v>122</v>
      </c>
      <c r="L57" s="332"/>
      <c r="M57" s="342" t="s">
        <v>20</v>
      </c>
      <c r="N57" s="380" t="s">
        <v>22</v>
      </c>
      <c r="O57" s="34"/>
      <c r="AM57" s="74"/>
    </row>
    <row r="58" spans="1:39" x14ac:dyDescent="0.25">
      <c r="A58" s="336"/>
      <c r="B58" s="328"/>
      <c r="C58" s="328"/>
      <c r="D58" s="328"/>
      <c r="E58" s="330"/>
      <c r="F58" s="38" t="s">
        <v>124</v>
      </c>
      <c r="G58" s="38" t="s">
        <v>125</v>
      </c>
      <c r="H58" s="328"/>
      <c r="I58" s="328"/>
      <c r="J58" s="343"/>
      <c r="K58" s="59" t="s">
        <v>126</v>
      </c>
      <c r="L58" s="59" t="s">
        <v>549</v>
      </c>
      <c r="M58" s="343"/>
      <c r="N58" s="381"/>
      <c r="O58" s="2"/>
      <c r="AM58" s="74"/>
    </row>
    <row r="59" spans="1:39" ht="180.75" customHeight="1" x14ac:dyDescent="0.25">
      <c r="A59" s="303" t="s">
        <v>318</v>
      </c>
      <c r="B59" s="232" t="s">
        <v>919</v>
      </c>
      <c r="C59" s="184" t="s">
        <v>920</v>
      </c>
      <c r="D59" s="183" t="s">
        <v>921</v>
      </c>
      <c r="E59" s="184" t="s">
        <v>922</v>
      </c>
      <c r="F59" s="259">
        <v>46054</v>
      </c>
      <c r="G59" s="301">
        <v>46569</v>
      </c>
      <c r="H59" s="302" t="s">
        <v>338</v>
      </c>
      <c r="I59" s="316">
        <v>166260</v>
      </c>
      <c r="J59" s="201" t="s">
        <v>923</v>
      </c>
      <c r="K59" s="45" t="s">
        <v>137</v>
      </c>
      <c r="L59" s="302" t="s">
        <v>137</v>
      </c>
      <c r="M59" s="184" t="s">
        <v>924</v>
      </c>
      <c r="N59" s="274" t="s">
        <v>761</v>
      </c>
      <c r="O59" s="2"/>
      <c r="AM59" s="74"/>
    </row>
    <row r="60" spans="1:39" x14ac:dyDescent="0.25">
      <c r="AM60" s="74"/>
    </row>
    <row r="61" spans="1:39" x14ac:dyDescent="0.25">
      <c r="A61" s="335" t="s">
        <v>548</v>
      </c>
      <c r="B61" s="327" t="s">
        <v>121</v>
      </c>
      <c r="C61" s="327" t="s">
        <v>2</v>
      </c>
      <c r="D61" s="327" t="s">
        <v>4</v>
      </c>
      <c r="E61" s="329" t="s">
        <v>6</v>
      </c>
      <c r="F61" s="325" t="s">
        <v>8</v>
      </c>
      <c r="G61" s="326"/>
      <c r="H61" s="327" t="s">
        <v>10</v>
      </c>
      <c r="I61" s="329" t="s">
        <v>14</v>
      </c>
      <c r="J61" s="327" t="s">
        <v>12</v>
      </c>
      <c r="K61" s="331" t="s">
        <v>122</v>
      </c>
      <c r="L61" s="332"/>
      <c r="M61" s="327" t="s">
        <v>20</v>
      </c>
      <c r="N61" s="380" t="s">
        <v>22</v>
      </c>
      <c r="O61" s="34"/>
      <c r="AM61" s="74"/>
    </row>
    <row r="62" spans="1:39" x14ac:dyDescent="0.25">
      <c r="A62" s="336"/>
      <c r="B62" s="328"/>
      <c r="C62" s="328"/>
      <c r="D62" s="328"/>
      <c r="E62" s="330"/>
      <c r="F62" s="38" t="s">
        <v>124</v>
      </c>
      <c r="G62" s="38" t="s">
        <v>125</v>
      </c>
      <c r="H62" s="328"/>
      <c r="I62" s="330"/>
      <c r="J62" s="328"/>
      <c r="K62" s="59" t="s">
        <v>126</v>
      </c>
      <c r="L62" s="59" t="s">
        <v>549</v>
      </c>
      <c r="M62" s="328"/>
      <c r="N62" s="381"/>
      <c r="O62" s="2"/>
      <c r="AM62" s="74"/>
    </row>
    <row r="63" spans="1:39" ht="195" x14ac:dyDescent="0.25">
      <c r="A63" s="183" t="s">
        <v>394</v>
      </c>
      <c r="B63" s="232" t="s">
        <v>925</v>
      </c>
      <c r="C63" s="184" t="s">
        <v>926</v>
      </c>
      <c r="D63" s="184" t="s">
        <v>927</v>
      </c>
      <c r="E63" s="184" t="s">
        <v>928</v>
      </c>
      <c r="F63" s="259">
        <v>46082</v>
      </c>
      <c r="G63" s="259">
        <v>46569</v>
      </c>
      <c r="H63" s="184" t="s">
        <v>746</v>
      </c>
      <c r="I63" s="48"/>
      <c r="J63" s="68"/>
      <c r="K63" s="45" t="s">
        <v>867</v>
      </c>
      <c r="L63" s="45" t="s">
        <v>287</v>
      </c>
      <c r="M63" s="185" t="s">
        <v>929</v>
      </c>
      <c r="N63" s="185" t="s">
        <v>91</v>
      </c>
      <c r="O63" s="2"/>
      <c r="AM63" s="74"/>
    </row>
    <row r="64" spans="1:39" x14ac:dyDescent="0.25">
      <c r="AM64" s="74"/>
    </row>
    <row r="65" spans="1:39" x14ac:dyDescent="0.25">
      <c r="A65" s="333" t="s">
        <v>548</v>
      </c>
      <c r="B65" s="327" t="s">
        <v>121</v>
      </c>
      <c r="C65" s="327" t="s">
        <v>2</v>
      </c>
      <c r="D65" s="327" t="s">
        <v>4</v>
      </c>
      <c r="E65" s="329" t="s">
        <v>6</v>
      </c>
      <c r="F65" s="325" t="s">
        <v>8</v>
      </c>
      <c r="G65" s="326"/>
      <c r="H65" s="327" t="s">
        <v>10</v>
      </c>
      <c r="I65" s="329" t="s">
        <v>14</v>
      </c>
      <c r="J65" s="327" t="s">
        <v>12</v>
      </c>
      <c r="K65" s="331" t="s">
        <v>122</v>
      </c>
      <c r="L65" s="332"/>
      <c r="M65" s="327" t="s">
        <v>20</v>
      </c>
      <c r="N65" s="380" t="s">
        <v>22</v>
      </c>
      <c r="O65" s="34"/>
      <c r="AM65" s="74"/>
    </row>
    <row r="66" spans="1:39" x14ac:dyDescent="0.25">
      <c r="A66" s="334"/>
      <c r="B66" s="328"/>
      <c r="C66" s="328"/>
      <c r="D66" s="328"/>
      <c r="E66" s="330"/>
      <c r="F66" s="38" t="s">
        <v>124</v>
      </c>
      <c r="G66" s="38" t="s">
        <v>125</v>
      </c>
      <c r="H66" s="328"/>
      <c r="I66" s="330"/>
      <c r="J66" s="328"/>
      <c r="K66" s="59" t="s">
        <v>126</v>
      </c>
      <c r="L66" s="59" t="s">
        <v>549</v>
      </c>
      <c r="M66" s="328"/>
      <c r="N66" s="381"/>
      <c r="O66" s="2"/>
      <c r="AM66" s="74"/>
    </row>
    <row r="67" spans="1:39" ht="204.75" x14ac:dyDescent="0.25">
      <c r="A67" s="183" t="s">
        <v>444</v>
      </c>
      <c r="B67" s="232" t="s">
        <v>930</v>
      </c>
      <c r="C67" s="267" t="s">
        <v>931</v>
      </c>
      <c r="D67" s="305" t="s">
        <v>932</v>
      </c>
      <c r="E67" s="305" t="s">
        <v>933</v>
      </c>
      <c r="F67" s="306">
        <v>46023</v>
      </c>
      <c r="G67" s="307">
        <v>46569</v>
      </c>
      <c r="H67" s="297" t="s">
        <v>388</v>
      </c>
      <c r="I67" s="314">
        <v>600000</v>
      </c>
      <c r="J67" s="177" t="s">
        <v>934</v>
      </c>
      <c r="K67" s="276" t="s">
        <v>137</v>
      </c>
      <c r="L67" s="276" t="s">
        <v>137</v>
      </c>
      <c r="M67" s="313" t="s">
        <v>935</v>
      </c>
      <c r="N67" s="185" t="s">
        <v>761</v>
      </c>
      <c r="O67" s="2"/>
      <c r="AM67" s="74"/>
    </row>
    <row r="68" spans="1:39" ht="165" x14ac:dyDescent="0.25">
      <c r="A68" s="183" t="s">
        <v>444</v>
      </c>
      <c r="B68" s="232" t="s">
        <v>936</v>
      </c>
      <c r="C68" s="317" t="s">
        <v>937</v>
      </c>
      <c r="D68" s="184" t="s">
        <v>938</v>
      </c>
      <c r="E68" s="183" t="s">
        <v>939</v>
      </c>
      <c r="F68" s="259">
        <v>46023</v>
      </c>
      <c r="G68" s="259">
        <v>46569</v>
      </c>
      <c r="H68" s="184" t="s">
        <v>940</v>
      </c>
      <c r="I68" s="315">
        <v>250000</v>
      </c>
      <c r="J68" s="183" t="s">
        <v>941</v>
      </c>
      <c r="K68" s="183" t="s">
        <v>942</v>
      </c>
      <c r="L68" s="183" t="s">
        <v>942</v>
      </c>
      <c r="M68" s="272" t="s">
        <v>943</v>
      </c>
      <c r="N68" s="185" t="s">
        <v>761</v>
      </c>
      <c r="O68" s="2"/>
      <c r="AM68" s="74"/>
    </row>
    <row r="69" spans="1:39" x14ac:dyDescent="0.25">
      <c r="A69" s="74"/>
      <c r="B69" s="233"/>
      <c r="C69" s="74"/>
      <c r="D69" s="74"/>
      <c r="E69" s="74"/>
      <c r="F69" s="74"/>
      <c r="G69" s="74"/>
      <c r="H69" s="74"/>
      <c r="I69" s="74"/>
      <c r="J69" s="279"/>
      <c r="K69" s="74"/>
      <c r="L69" s="74"/>
      <c r="M69" s="74"/>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4"/>
      <c r="AM69" s="74"/>
    </row>
    <row r="70" spans="1:39" x14ac:dyDescent="0.25">
      <c r="A70" s="74"/>
      <c r="B70" s="233"/>
      <c r="C70" s="74"/>
      <c r="D70" s="74"/>
      <c r="E70" s="74"/>
      <c r="F70" s="74"/>
      <c r="G70" s="74"/>
      <c r="H70" s="74"/>
      <c r="I70" s="74"/>
      <c r="J70" s="279"/>
      <c r="K70" s="74"/>
      <c r="L70" s="74"/>
      <c r="M70" s="74"/>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4"/>
      <c r="AM70" s="74"/>
    </row>
  </sheetData>
  <protectedRanges>
    <protectedRange sqref="AK11:AK49 N1:N59 A1:A59 B1:M58 A60:N1048576 B59 G59:H59 J59:K59" name="Intervalo1"/>
    <protectedRange sqref="L59" name="Intervalo1_1"/>
    <protectedRange sqref="I59" name="Intervalo1_2"/>
  </protectedRanges>
  <mergeCells count="84">
    <mergeCell ref="N65:N66"/>
    <mergeCell ref="AJ9:AJ10"/>
    <mergeCell ref="AK9:AK10"/>
    <mergeCell ref="A53:N53"/>
    <mergeCell ref="N57:N58"/>
    <mergeCell ref="N61:N62"/>
    <mergeCell ref="AH9:AH10"/>
    <mergeCell ref="AI9:AI10"/>
    <mergeCell ref="A11:A16"/>
    <mergeCell ref="A17:A22"/>
    <mergeCell ref="A23:A26"/>
    <mergeCell ref="Q9:Q10"/>
    <mergeCell ref="R9:R10"/>
    <mergeCell ref="S9:S10"/>
    <mergeCell ref="U9:U10"/>
    <mergeCell ref="W9:W10"/>
    <mergeCell ref="B4:G4"/>
    <mergeCell ref="A8:M8"/>
    <mergeCell ref="T9:T10"/>
    <mergeCell ref="AG9:AG10"/>
    <mergeCell ref="AA9:AA10"/>
    <mergeCell ref="AB9:AB10"/>
    <mergeCell ref="AC9:AC10"/>
    <mergeCell ref="AD9:AD10"/>
    <mergeCell ref="AE9:AE10"/>
    <mergeCell ref="AF9:AF10"/>
    <mergeCell ref="X9:X10"/>
    <mergeCell ref="Y9:Y10"/>
    <mergeCell ref="Z9:Z10"/>
    <mergeCell ref="O9:O10"/>
    <mergeCell ref="P9:P10"/>
    <mergeCell ref="V9:V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A27:A33"/>
    <mergeCell ref="A34:A38"/>
    <mergeCell ref="A39:A49"/>
    <mergeCell ref="K57:L57"/>
    <mergeCell ref="M57:M58"/>
    <mergeCell ref="A57:A58"/>
    <mergeCell ref="B57:B58"/>
    <mergeCell ref="C57:C58"/>
    <mergeCell ref="D57:D58"/>
    <mergeCell ref="E57:E58"/>
    <mergeCell ref="F57:G57"/>
    <mergeCell ref="H57:H58"/>
    <mergeCell ref="I57:I58"/>
    <mergeCell ref="J57:J58"/>
    <mergeCell ref="A61:A62"/>
    <mergeCell ref="B61:B62"/>
    <mergeCell ref="C61:C62"/>
    <mergeCell ref="D61:D62"/>
    <mergeCell ref="E61:E62"/>
    <mergeCell ref="A65:A66"/>
    <mergeCell ref="B65:B66"/>
    <mergeCell ref="C65:C66"/>
    <mergeCell ref="D65:D66"/>
    <mergeCell ref="E65:E66"/>
    <mergeCell ref="K65:L65"/>
    <mergeCell ref="M65:M66"/>
    <mergeCell ref="H61:H62"/>
    <mergeCell ref="I61:I62"/>
    <mergeCell ref="J61:J62"/>
    <mergeCell ref="K61:L61"/>
    <mergeCell ref="M61:M62"/>
    <mergeCell ref="F65:G65"/>
    <mergeCell ref="H65:H66"/>
    <mergeCell ref="I65:I66"/>
    <mergeCell ref="J65:J66"/>
    <mergeCell ref="F61:G61"/>
  </mergeCells>
  <conditionalFormatting sqref="O11:O49">
    <cfRule type="cellIs" dxfId="23" priority="8" stopIfTrue="1" operator="equal">
      <formula>"x"</formula>
    </cfRule>
  </conditionalFormatting>
  <conditionalFormatting sqref="P11:P49">
    <cfRule type="cellIs" dxfId="22" priority="7" operator="equal">
      <formula>"x"</formula>
    </cfRule>
  </conditionalFormatting>
  <conditionalFormatting sqref="Q11:Q49">
    <cfRule type="cellIs" dxfId="21" priority="6" operator="equal">
      <formula>"x"</formula>
    </cfRule>
  </conditionalFormatting>
  <conditionalFormatting sqref="R11:R49">
    <cfRule type="cellIs" dxfId="20" priority="5" stopIfTrue="1" operator="equal">
      <formula>"x"</formula>
    </cfRule>
  </conditionalFormatting>
  <conditionalFormatting sqref="S11:S49">
    <cfRule type="cellIs" dxfId="19" priority="4" operator="equal">
      <formula>"x"</formula>
    </cfRule>
  </conditionalFormatting>
  <conditionalFormatting sqref="T11:T49">
    <cfRule type="cellIs" dxfId="18" priority="1" stopIfTrue="1" operator="equal">
      <formula>$AQ$7</formula>
    </cfRule>
    <cfRule type="cellIs" dxfId="17" priority="2" stopIfTrue="1" operator="equal">
      <formula>$AQ$6</formula>
    </cfRule>
  </conditionalFormatting>
  <conditionalFormatting sqref="AQ6:AQ7">
    <cfRule type="cellIs" dxfId="16" priority="9" stopIfTrue="1" operator="equal">
      <formula>$AQ$6</formula>
    </cfRule>
  </conditionalFormatting>
  <dataValidations count="1">
    <dataValidation type="list" allowBlank="1" showInputMessage="1" showErrorMessage="1" sqref="T11:T49" xr:uid="{99430911-C057-4FBC-B473-387B1B72A11E}">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3995E5-841D-4914-A73D-4AEDE7ADC181}">
          <x14:formula1>
            <xm:f>LEGENDA!$A$46:$A$61</xm:f>
          </x14:formula1>
          <xm:sqref>N59 N11:N49 N63 N67:N68 AK11:AK49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zoomScale="115" zoomScaleNormal="115" zoomScalePageLayoutView="70" workbookViewId="0">
      <selection activeCell="G10" sqref="G10:G1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7109375" customWidth="1"/>
    <col min="27" max="27" width="0.85546875" hidden="1" customWidth="1"/>
    <col min="28" max="28" width="0.5703125" customWidth="1"/>
    <col min="29" max="29" width="4.140625" customWidth="1"/>
  </cols>
  <sheetData>
    <row r="1" spans="1:28" x14ac:dyDescent="0.25">
      <c r="A1" s="76"/>
      <c r="B1" s="405" t="s">
        <v>109</v>
      </c>
      <c r="C1" s="405"/>
      <c r="D1" s="405"/>
      <c r="E1" s="405"/>
      <c r="F1" s="405"/>
      <c r="G1" s="405"/>
      <c r="H1" s="405"/>
      <c r="I1" s="405"/>
      <c r="J1" s="405"/>
      <c r="K1" s="405"/>
      <c r="L1" s="405"/>
      <c r="M1" s="405"/>
      <c r="N1" s="405"/>
      <c r="O1" s="405"/>
      <c r="P1" s="405"/>
      <c r="Q1" s="405"/>
      <c r="R1" s="405"/>
      <c r="S1" s="405"/>
      <c r="T1" s="405"/>
      <c r="U1" s="405"/>
      <c r="V1" s="405"/>
      <c r="W1" s="405"/>
      <c r="X1" s="76"/>
    </row>
    <row r="2" spans="1:28" s="11" customFormat="1" ht="21" customHeight="1" x14ac:dyDescent="0.25">
      <c r="A2" s="77"/>
      <c r="B2" s="405"/>
      <c r="C2" s="405"/>
      <c r="D2" s="405"/>
      <c r="E2" s="405"/>
      <c r="F2" s="405"/>
      <c r="G2" s="405"/>
      <c r="H2" s="405"/>
      <c r="I2" s="405"/>
      <c r="J2" s="405"/>
      <c r="K2" s="405"/>
      <c r="L2" s="405"/>
      <c r="M2" s="405"/>
      <c r="N2" s="405"/>
      <c r="O2" s="405"/>
      <c r="P2" s="405"/>
      <c r="Q2" s="405"/>
      <c r="R2" s="405"/>
      <c r="S2" s="405"/>
      <c r="T2" s="405"/>
      <c r="U2" s="405"/>
      <c r="V2" s="405"/>
      <c r="W2" s="405"/>
      <c r="X2" s="77"/>
    </row>
    <row r="3" spans="1:28" ht="33.75" customHeight="1" x14ac:dyDescent="0.35">
      <c r="A3" s="76"/>
      <c r="B3" s="412" t="str">
        <f>'Monitoria Anual - 1'!A2</f>
        <v>Plano de Ação Nacional para a Conservação dos Pequenos Felinos - 2 ciclo</v>
      </c>
      <c r="C3" s="412"/>
      <c r="D3" s="412"/>
      <c r="E3" s="412"/>
      <c r="F3" s="412"/>
      <c r="G3" s="412"/>
      <c r="H3" s="412"/>
      <c r="I3" s="412"/>
      <c r="J3" s="412"/>
      <c r="K3" s="412"/>
      <c r="L3" s="412"/>
      <c r="M3" s="412"/>
      <c r="N3" s="412"/>
      <c r="O3" s="412"/>
      <c r="P3" s="412"/>
      <c r="Q3" s="412"/>
      <c r="R3" s="412"/>
      <c r="S3" s="412"/>
      <c r="T3" s="412"/>
      <c r="U3" s="412"/>
      <c r="V3" s="412"/>
      <c r="W3" s="412"/>
      <c r="X3" s="76"/>
    </row>
    <row r="4" spans="1:28" x14ac:dyDescent="0.25">
      <c r="A4" s="76"/>
      <c r="J4" s="8"/>
      <c r="K4" s="8"/>
      <c r="L4" s="8"/>
      <c r="M4" s="8"/>
      <c r="N4" s="8"/>
      <c r="O4" s="8"/>
      <c r="X4" s="76"/>
    </row>
    <row r="5" spans="1:28" s="2" customFormat="1" ht="45" customHeight="1" x14ac:dyDescent="0.25">
      <c r="A5" s="74"/>
      <c r="B5" s="417" t="s">
        <v>559</v>
      </c>
      <c r="C5" s="417"/>
      <c r="D5" s="418" t="str">
        <f>'Monitoria Anual - 1'!B4</f>
        <v>Promover e integrar ações para mitigar as ameaças e ampliar o conhecimento sobre as populações de pequenos felinos, visando reduzir o risco de extinção em cinco anos.</v>
      </c>
      <c r="E5" s="418"/>
      <c r="F5" s="418"/>
      <c r="G5" s="418"/>
      <c r="H5" s="418"/>
      <c r="I5" s="418"/>
      <c r="J5" s="418"/>
      <c r="K5" s="418"/>
      <c r="L5" s="418"/>
      <c r="M5" s="419"/>
      <c r="N5" s="9"/>
      <c r="O5" s="9"/>
      <c r="P5" s="9"/>
      <c r="Q5" s="9"/>
      <c r="R5" s="9"/>
      <c r="X5" s="74"/>
    </row>
    <row r="6" spans="1:28" x14ac:dyDescent="0.25">
      <c r="A6" s="76"/>
      <c r="J6" s="8"/>
      <c r="K6" s="8"/>
      <c r="L6" s="8"/>
      <c r="M6" s="8"/>
      <c r="N6" s="8"/>
      <c r="O6" s="8"/>
      <c r="X6" s="76"/>
    </row>
    <row r="7" spans="1:28" ht="26.25" customHeight="1" x14ac:dyDescent="0.25">
      <c r="A7" s="76"/>
      <c r="B7" s="417" t="s">
        <v>113</v>
      </c>
      <c r="C7" s="417"/>
      <c r="D7" s="406" t="str">
        <f>'Monitoria Anual - 3'!B6</f>
        <v>02/02/2026 a 06/02/2026 (online)</v>
      </c>
      <c r="E7" s="406"/>
      <c r="F7" s="406"/>
      <c r="G7" s="407"/>
      <c r="H7" s="2"/>
      <c r="I7" s="10"/>
      <c r="J7" s="8"/>
      <c r="K7" s="8"/>
      <c r="L7" s="8"/>
      <c r="M7" s="8"/>
      <c r="N7" s="8"/>
      <c r="O7" s="8"/>
      <c r="X7" s="76"/>
    </row>
    <row r="8" spans="1:28" x14ac:dyDescent="0.25">
      <c r="A8" s="76"/>
      <c r="X8" s="76"/>
    </row>
    <row r="9" spans="1:28" ht="31.5" customHeight="1" x14ac:dyDescent="0.25">
      <c r="A9" s="76"/>
      <c r="B9" s="405" t="s">
        <v>560</v>
      </c>
      <c r="C9" s="405"/>
      <c r="D9" s="405"/>
      <c r="E9" s="405"/>
      <c r="F9" s="405"/>
      <c r="G9" s="405"/>
      <c r="H9" s="405"/>
      <c r="I9" s="405"/>
      <c r="J9" s="405"/>
      <c r="K9" s="405"/>
      <c r="L9" s="405"/>
      <c r="M9" s="405"/>
      <c r="N9" s="405"/>
      <c r="O9" s="405"/>
      <c r="P9" s="405"/>
      <c r="Q9" s="405"/>
      <c r="R9" s="405"/>
      <c r="S9" s="405"/>
      <c r="T9" s="405"/>
      <c r="U9" s="405"/>
      <c r="V9" s="405"/>
      <c r="W9" s="405"/>
      <c r="X9" s="76"/>
    </row>
    <row r="10" spans="1:28" x14ac:dyDescent="0.25">
      <c r="A10" s="76"/>
      <c r="G10" s="7"/>
      <c r="H10" s="7"/>
      <c r="I10" s="7"/>
      <c r="X10" s="76"/>
    </row>
    <row r="11" spans="1:28" ht="15.75" x14ac:dyDescent="0.25">
      <c r="A11" s="76"/>
      <c r="B11" s="406" t="s">
        <v>561</v>
      </c>
      <c r="C11" s="407"/>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13"/>
      <c r="G12" s="413"/>
      <c r="H12" s="69"/>
      <c r="X12" s="76"/>
    </row>
    <row r="13" spans="1:28" ht="33.75" customHeight="1" x14ac:dyDescent="0.25">
      <c r="A13" s="76"/>
      <c r="C13" s="414" t="s">
        <v>944</v>
      </c>
      <c r="D13" s="415"/>
      <c r="E13" s="415"/>
      <c r="F13" s="415"/>
      <c r="G13" s="416"/>
      <c r="H13" s="3"/>
      <c r="X13" s="76"/>
    </row>
    <row r="14" spans="1:28" s="2" customFormat="1" ht="34.5" customHeight="1" x14ac:dyDescent="0.25">
      <c r="A14" s="74"/>
      <c r="C14" s="82" t="s">
        <v>563</v>
      </c>
      <c r="D14" s="78" t="s">
        <v>564</v>
      </c>
      <c r="E14" s="79" t="s">
        <v>565</v>
      </c>
      <c r="F14" s="80" t="s">
        <v>566</v>
      </c>
      <c r="G14" s="81" t="s">
        <v>565</v>
      </c>
      <c r="H14" s="6"/>
      <c r="X14" s="74"/>
    </row>
    <row r="15" spans="1:28" ht="15.75" x14ac:dyDescent="0.25">
      <c r="A15" s="76"/>
      <c r="C15" s="83" t="s">
        <v>567</v>
      </c>
      <c r="D15" s="56"/>
      <c r="E15" s="64"/>
      <c r="F15" s="56">
        <f>COUNTA('Monitoria Anual - 3'!T11:T853)</f>
        <v>3</v>
      </c>
      <c r="G15" s="64">
        <f t="shared" ref="G15:G21" si="0">F15/$F$22</f>
        <v>8.5714285714285715E-2</v>
      </c>
      <c r="H15" s="65"/>
      <c r="X15" s="76"/>
    </row>
    <row r="16" spans="1:28" ht="15.75" x14ac:dyDescent="0.25">
      <c r="A16" s="76"/>
      <c r="C16" s="84" t="s">
        <v>568</v>
      </c>
      <c r="D16" s="57">
        <f>COUNTA('Monitoria Anual - 3'!O11:O853)</f>
        <v>0</v>
      </c>
      <c r="E16" s="66">
        <f>D16/$D$22</f>
        <v>0</v>
      </c>
      <c r="F16" s="57">
        <f>D16-AB16</f>
        <v>0</v>
      </c>
      <c r="G16" s="66">
        <f t="shared" si="0"/>
        <v>0</v>
      </c>
      <c r="H16" s="65"/>
      <c r="X16" s="76"/>
      <c r="Z16">
        <f>COUNTIFS('Monitoria Anual - 3'!O:O,"x",'Monitoria Anual - 3'!T:T,"Excluída")</f>
        <v>0</v>
      </c>
      <c r="AA16">
        <f>COUNTIFS('Monitoria Anual - 3'!O:O,"x",'Monitoria Anual - 3'!T:T,"Agrupada")</f>
        <v>0</v>
      </c>
      <c r="AB16">
        <f>Z16+AA16</f>
        <v>0</v>
      </c>
    </row>
    <row r="17" spans="1:28" ht="15.75" x14ac:dyDescent="0.25">
      <c r="A17" s="76"/>
      <c r="C17" s="85" t="s">
        <v>569</v>
      </c>
      <c r="D17" s="57">
        <f>COUNTA('Monitoria Anual - 3'!P11:P853)</f>
        <v>8</v>
      </c>
      <c r="E17" s="66">
        <f>D17/$D$22</f>
        <v>0.23529411764705882</v>
      </c>
      <c r="F17" s="57">
        <f>D17-AB17</f>
        <v>7</v>
      </c>
      <c r="G17" s="66">
        <f t="shared" si="0"/>
        <v>0.2</v>
      </c>
      <c r="H17" s="65"/>
      <c r="X17" s="76"/>
      <c r="Z17">
        <f>COUNTIFS('Monitoria Anual - 3'!P:P,"x",'Monitoria Anual - 3'!T:T,"Excluída")</f>
        <v>1</v>
      </c>
      <c r="AA17">
        <f>COUNTIFS('Monitoria Anual - 3'!P:P,"x",'Monitoria Anual - 3'!T:T,"Agrupada")</f>
        <v>0</v>
      </c>
      <c r="AB17">
        <f>Z17+AA17</f>
        <v>1</v>
      </c>
    </row>
    <row r="18" spans="1:28" ht="15.75" x14ac:dyDescent="0.25">
      <c r="A18" s="76"/>
      <c r="C18" s="86" t="s">
        <v>570</v>
      </c>
      <c r="D18" s="57">
        <f>COUNTA('Monitoria Anual - 3'!Q11:Q853)</f>
        <v>10</v>
      </c>
      <c r="E18" s="66">
        <f>D18/$D$22</f>
        <v>0.29411764705882354</v>
      </c>
      <c r="F18" s="57">
        <f>D18-AB18</f>
        <v>8</v>
      </c>
      <c r="G18" s="66">
        <f t="shared" si="0"/>
        <v>0.22857142857142856</v>
      </c>
      <c r="H18" s="65"/>
      <c r="X18" s="76"/>
      <c r="Z18">
        <f>COUNTIFS('Monitoria Anual - 3'!Q:Q,"x",'Monitoria Anual - 3'!T:T,"Excluída")</f>
        <v>1</v>
      </c>
      <c r="AA18">
        <f>COUNTIFS('Monitoria Anual - 3'!Q:Q,"x",'Monitoria Anual - 3'!T:T,"Agrupada")</f>
        <v>1</v>
      </c>
      <c r="AB18">
        <f>Z18+AA18</f>
        <v>2</v>
      </c>
    </row>
    <row r="19" spans="1:28" ht="15.75" x14ac:dyDescent="0.25">
      <c r="A19" s="76"/>
      <c r="C19" s="87" t="s">
        <v>571</v>
      </c>
      <c r="D19" s="57">
        <f>COUNTA('Monitoria Anual - 3'!R11:R853)</f>
        <v>13</v>
      </c>
      <c r="E19" s="66">
        <f>D19/$D$22</f>
        <v>0.38235294117647056</v>
      </c>
      <c r="F19" s="57">
        <f t="shared" ref="F19:F20" si="1">D19-AB19</f>
        <v>13</v>
      </c>
      <c r="G19" s="66">
        <f t="shared" si="0"/>
        <v>0.37142857142857144</v>
      </c>
      <c r="H19" s="65"/>
      <c r="X19" s="76"/>
      <c r="Z19">
        <f>COUNTIFS('Monitoria Anual - 3'!R:R,"x",'Monitoria Anual - 3'!T:T,"Excluída")</f>
        <v>0</v>
      </c>
      <c r="AA19">
        <f t="array" ref="AA19">COUNTIFS('Monitoria Anual - 1'!R:R,"x",'Monitoria Anual - 1'!T:T,"Agrupada")</f>
        <v>0</v>
      </c>
      <c r="AB19">
        <f>Z19+AA19</f>
        <v>0</v>
      </c>
    </row>
    <row r="20" spans="1:28" ht="15.75" x14ac:dyDescent="0.25">
      <c r="A20" s="76"/>
      <c r="C20" s="88" t="s">
        <v>572</v>
      </c>
      <c r="D20" s="57">
        <f>COUNTA('Monitoria Anual - 3'!S11:S853)</f>
        <v>3</v>
      </c>
      <c r="E20" s="66">
        <f>D20/$D$22</f>
        <v>8.8235294117647065E-2</v>
      </c>
      <c r="F20" s="57">
        <f t="shared" si="1"/>
        <v>3</v>
      </c>
      <c r="G20" s="66">
        <f t="shared" si="0"/>
        <v>8.5714285714285715E-2</v>
      </c>
      <c r="H20" s="65"/>
      <c r="X20" s="76"/>
      <c r="Z20">
        <f>COUNTIFS('Monitoria Anual - 3'!S:S,"x",'Monitoria Anual - 3'!T:T,"Excluída")</f>
        <v>0</v>
      </c>
      <c r="AA20">
        <f>COUNTIFS('Monitoria Anual - 3'!S:S,"x",'Monitoria Anual - 3'!T:T,"Agrupada")</f>
        <v>0</v>
      </c>
      <c r="AB20">
        <f>Z20+AA20</f>
        <v>0</v>
      </c>
    </row>
    <row r="21" spans="1:28" ht="16.5" thickBot="1" x14ac:dyDescent="0.3">
      <c r="A21" s="76"/>
      <c r="C21" s="89" t="s">
        <v>573</v>
      </c>
      <c r="D21" s="58"/>
      <c r="E21" s="67"/>
      <c r="F21" s="58">
        <f>'Monitoria Anual - 3'!C55</f>
        <v>4</v>
      </c>
      <c r="G21" s="67">
        <f t="shared" si="0"/>
        <v>0.11428571428571428</v>
      </c>
      <c r="H21" s="65"/>
      <c r="X21" s="76"/>
    </row>
    <row r="22" spans="1:28" ht="16.5" thickBot="1" x14ac:dyDescent="0.3">
      <c r="A22" s="76"/>
      <c r="C22" s="90" t="s">
        <v>574</v>
      </c>
      <c r="D22" s="91">
        <f>SUM(D16:D20)</f>
        <v>34</v>
      </c>
      <c r="E22" s="92">
        <f>SUM(E15:E21)</f>
        <v>1</v>
      </c>
      <c r="F22" s="93">
        <f>SUM(F16:F21)</f>
        <v>35</v>
      </c>
      <c r="G22" s="94">
        <f>SUM(G16:G21)</f>
        <v>1</v>
      </c>
      <c r="H22" s="65"/>
      <c r="X22" s="76"/>
    </row>
    <row r="23" spans="1:28" x14ac:dyDescent="0.25">
      <c r="A23" s="76"/>
      <c r="C23" s="96" t="s">
        <v>575</v>
      </c>
      <c r="D23" s="408">
        <f>COUNTIF('Monitoria Anual - 3'!T11:T853,"Agrupada")</f>
        <v>1</v>
      </c>
      <c r="E23" s="408"/>
      <c r="F23" s="408"/>
      <c r="G23" s="409"/>
      <c r="H23" s="5"/>
      <c r="X23" s="76"/>
    </row>
    <row r="24" spans="1:28" ht="15.75" thickBot="1" x14ac:dyDescent="0.3">
      <c r="A24" s="76"/>
      <c r="C24" s="95" t="s">
        <v>576</v>
      </c>
      <c r="D24" s="410">
        <f>COUNTIF('Monitoria Anual - 3'!T11:T50,"Excluída")</f>
        <v>2</v>
      </c>
      <c r="E24" s="410"/>
      <c r="F24" s="410"/>
      <c r="G24" s="411"/>
      <c r="X24" s="76"/>
    </row>
    <row r="25" spans="1:28" x14ac:dyDescent="0.25">
      <c r="A25" s="76"/>
      <c r="X25" s="76"/>
    </row>
    <row r="26" spans="1:28" x14ac:dyDescent="0.25">
      <c r="A26" s="76"/>
      <c r="X26" s="76"/>
    </row>
    <row r="27" spans="1:28" ht="15.75" x14ac:dyDescent="0.25">
      <c r="A27" s="76"/>
      <c r="B27" s="406" t="s">
        <v>577</v>
      </c>
      <c r="C27" s="407"/>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578</v>
      </c>
      <c r="D29" s="52">
        <f>COUNTA('Monitoria Anual - 1'!A11:A48)</f>
        <v>6</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579</v>
      </c>
      <c r="D31" s="110" t="s">
        <v>580</v>
      </c>
      <c r="E31" s="13"/>
      <c r="F31" s="14"/>
      <c r="G31" s="15"/>
      <c r="H31" s="17"/>
      <c r="I31" s="18"/>
      <c r="J31" s="19"/>
      <c r="W31" s="1"/>
      <c r="X31" s="76"/>
    </row>
    <row r="32" spans="1:28" x14ac:dyDescent="0.25">
      <c r="A32" s="76"/>
      <c r="C32" s="53" t="s">
        <v>581</v>
      </c>
      <c r="D32" s="61">
        <f>SUM(F32:J32)</f>
        <v>4</v>
      </c>
      <c r="E32" s="23">
        <f>COUNTA('Monitoria Anual - 3'!T11:T16)</f>
        <v>1</v>
      </c>
      <c r="F32" s="50">
        <f>COUNTA('Monitoria Anual - 3'!O11:O16)</f>
        <v>0</v>
      </c>
      <c r="G32" s="50">
        <f>COUNTA('Monitoria Anual - 3'!P11:P16)</f>
        <v>2</v>
      </c>
      <c r="H32" s="50">
        <f>COUNTA('Monitoria Anual - 3'!Q11:Q16)</f>
        <v>1</v>
      </c>
      <c r="I32" s="50">
        <f>COUNTA('Monitoria Anual - 3'!R11:R16)</f>
        <v>1</v>
      </c>
      <c r="J32" s="51">
        <f>COUNTA('Monitoria Anual - 3'!S11:S16)</f>
        <v>0</v>
      </c>
      <c r="W32" s="1"/>
      <c r="X32" s="76"/>
    </row>
    <row r="33" spans="1:30" x14ac:dyDescent="0.25">
      <c r="A33" s="76"/>
      <c r="C33" s="54" t="s">
        <v>582</v>
      </c>
      <c r="D33" s="53">
        <f>SUM(F33:J33)</f>
        <v>5</v>
      </c>
      <c r="E33" s="24">
        <f>COUNTA('Monitoria Anual - 3'!T17:T22)</f>
        <v>0</v>
      </c>
      <c r="F33" s="25">
        <f>COUNTA('Monitoria Anual - 3'!O17:O22)</f>
        <v>0</v>
      </c>
      <c r="G33" s="25">
        <f>COUNTA('Monitoria Anual - 3'!P17:P22)</f>
        <v>3</v>
      </c>
      <c r="H33" s="25">
        <f>COUNTA('Monitoria Anual - 3'!Q17:Q22)</f>
        <v>1</v>
      </c>
      <c r="I33" s="25">
        <f>COUNTA('Monitoria Anual - 3'!R17:R22)</f>
        <v>1</v>
      </c>
      <c r="J33" s="26">
        <f>COUNTA('Monitoria Anual - 3'!S17:S22)</f>
        <v>0</v>
      </c>
      <c r="W33" s="1"/>
      <c r="X33" s="76"/>
    </row>
    <row r="34" spans="1:30" x14ac:dyDescent="0.25">
      <c r="A34" s="76"/>
      <c r="C34" s="54" t="s">
        <v>583</v>
      </c>
      <c r="D34" s="53">
        <f t="shared" ref="D34:D37" si="2">SUM(F34:J34)</f>
        <v>4</v>
      </c>
      <c r="E34" s="24">
        <f>COUNTA('Monitoria Anual - 3'!T23:T26)</f>
        <v>1</v>
      </c>
      <c r="F34" s="25">
        <f>COUNTA('Monitoria Anual - 3'!O23:O26)</f>
        <v>0</v>
      </c>
      <c r="G34" s="25">
        <f>COUNTA('Monitoria Anual - 3'!P23:P26)</f>
        <v>1</v>
      </c>
      <c r="H34" s="25">
        <f>COUNTA('Monitoria Anual - 3'!Q23:Q26)</f>
        <v>2</v>
      </c>
      <c r="I34" s="25">
        <f>COUNTA('Monitoria Anual - 3'!R23:R26)</f>
        <v>1</v>
      </c>
      <c r="J34" s="26">
        <f>COUNTA('Monitoria Anual - 3'!S23:S26)</f>
        <v>0</v>
      </c>
      <c r="W34" s="1"/>
      <c r="X34" s="76"/>
    </row>
    <row r="35" spans="1:30" x14ac:dyDescent="0.25">
      <c r="A35" s="76"/>
      <c r="C35" s="54" t="s">
        <v>584</v>
      </c>
      <c r="D35" s="53">
        <f t="shared" si="2"/>
        <v>7</v>
      </c>
      <c r="E35" s="24">
        <f>COUNTA('Monitoria Anual - 3'!T27:T33)</f>
        <v>0</v>
      </c>
      <c r="F35" s="25">
        <f>COUNTA('Monitoria Anual - 3'!O27:O33)</f>
        <v>0</v>
      </c>
      <c r="G35" s="25">
        <f>COUNTA('Monitoria Anual - 3'!P27:P33)</f>
        <v>2</v>
      </c>
      <c r="H35" s="25">
        <f>COUNTA('Monitoria Anual - 3'!Q27:Q33)</f>
        <v>2</v>
      </c>
      <c r="I35" s="25">
        <f>COUNTA('Monitoria Anual - 3'!R27:R33)</f>
        <v>2</v>
      </c>
      <c r="J35" s="26">
        <f>COUNTA('Monitoria Anual - 3'!S27:S33)</f>
        <v>1</v>
      </c>
      <c r="W35" s="1"/>
      <c r="X35" s="76"/>
    </row>
    <row r="36" spans="1:30" x14ac:dyDescent="0.25">
      <c r="A36" s="76"/>
      <c r="C36" s="54" t="s">
        <v>585</v>
      </c>
      <c r="D36" s="53">
        <f t="shared" si="2"/>
        <v>4</v>
      </c>
      <c r="E36" s="24">
        <f>COUNTA('Monitoria Anual - 3'!T34:T38)</f>
        <v>1</v>
      </c>
      <c r="F36" s="25">
        <f>COUNTA('Monitoria Anual - 3'!O34:O38)</f>
        <v>0</v>
      </c>
      <c r="G36" s="25">
        <f>COUNTA('Monitoria Anual - 3'!P34:P38)</f>
        <v>0</v>
      </c>
      <c r="H36" s="25">
        <f>COUNTA('Monitoria Anual - 3'!Q34:Q38)</f>
        <v>3</v>
      </c>
      <c r="I36" s="25">
        <f>COUNTA('Monitoria Anual - 3'!R34:R38)</f>
        <v>1</v>
      </c>
      <c r="J36" s="26">
        <f>COUNTA('Monitoria Anual - 3'!S34:S38)</f>
        <v>0</v>
      </c>
      <c r="W36" s="1"/>
      <c r="X36" s="76"/>
    </row>
    <row r="37" spans="1:30" x14ac:dyDescent="0.25">
      <c r="A37" s="76"/>
      <c r="C37" s="54" t="s">
        <v>586</v>
      </c>
      <c r="D37" s="53">
        <f t="shared" si="2"/>
        <v>10</v>
      </c>
      <c r="E37" s="24">
        <f>COUNTA('Monitoria Anual - 3'!T39:T49)</f>
        <v>0</v>
      </c>
      <c r="F37" s="25">
        <f>COUNTA('Monitoria Anual - 3'!O39:O49)</f>
        <v>0</v>
      </c>
      <c r="G37" s="25">
        <f>COUNTA('Monitoria Anual - 3'!P39:P49)</f>
        <v>0</v>
      </c>
      <c r="H37" s="25">
        <f>COUNTA('Monitoria Anual - 3'!Q39:Q49)</f>
        <v>1</v>
      </c>
      <c r="I37" s="25">
        <f>COUNTA('Monitoria Anual - 3'!R39:R49)</f>
        <v>7</v>
      </c>
      <c r="J37" s="26">
        <f>COUNTA('Monitoria Anual - 3'!S39:S49)</f>
        <v>2</v>
      </c>
      <c r="W37" s="1"/>
      <c r="X37" s="76"/>
    </row>
    <row r="38" spans="1:30" x14ac:dyDescent="0.25">
      <c r="A38" s="76"/>
      <c r="W38" s="1"/>
      <c r="X38" s="76"/>
    </row>
    <row r="39" spans="1:30" x14ac:dyDescent="0.25">
      <c r="A39" s="76"/>
      <c r="W39" s="1"/>
      <c r="X39" s="76"/>
    </row>
    <row r="40" spans="1:30" x14ac:dyDescent="0.25">
      <c r="A40" s="76"/>
      <c r="W40" s="1"/>
      <c r="X40" s="76"/>
    </row>
    <row r="41" spans="1:30" x14ac:dyDescent="0.25">
      <c r="A41" s="76"/>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tnTqE83aV7mMIl2FHPj5zt4CLIsVM5brDlE4o0fLn5ppBe7eoSzgX2qbjs67gbnB3iwj+ePU+vB1FSUGoNnNQg==" saltValue="Fe3X0AqIXmT14sbYDSLEE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44" t="s">
        <v>109</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72"/>
      <c r="AL1" s="135"/>
      <c r="AM1" s="74"/>
    </row>
    <row r="2" spans="1:43" ht="33.75" customHeight="1" thickBot="1" x14ac:dyDescent="0.3">
      <c r="A2" s="345" t="str">
        <f>'Monitoria Anual - 1'!A2</f>
        <v>Plano de Ação Nacional para a Conservação dos Pequenos Felinos - 2 ciclo</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136"/>
      <c r="AM2" s="74"/>
    </row>
    <row r="3" spans="1:43" ht="15.75" thickTop="1" x14ac:dyDescent="0.25">
      <c r="AL3" s="132"/>
      <c r="AM3" s="74"/>
    </row>
    <row r="4" spans="1:43" ht="45" customHeight="1" x14ac:dyDescent="0.25">
      <c r="A4" s="73" t="s">
        <v>111</v>
      </c>
      <c r="B4" s="402" t="str">
        <f>'Monitoria Anual - 1'!B4</f>
        <v>Promover e integrar ações para mitigar as ameaças e ampliar o conhecimento sobre as populações de pequenos felinos, visando reduzir o risco de extinção em cinco anos.</v>
      </c>
      <c r="C4" s="402"/>
      <c r="D4" s="402"/>
      <c r="E4" s="402"/>
      <c r="F4" s="402"/>
      <c r="G4" s="420"/>
      <c r="H4" s="9"/>
      <c r="I4" s="9"/>
      <c r="J4" s="9"/>
      <c r="K4" s="9"/>
      <c r="L4" s="9"/>
      <c r="M4" s="9"/>
      <c r="N4" s="9"/>
      <c r="O4" s="9"/>
      <c r="P4" s="9"/>
      <c r="Q4" s="9"/>
      <c r="R4" s="9"/>
      <c r="S4" s="9"/>
      <c r="T4" s="2"/>
      <c r="AL4" s="132"/>
      <c r="AM4" s="74"/>
    </row>
    <row r="5" spans="1:43" x14ac:dyDescent="0.25">
      <c r="AL5" s="132"/>
      <c r="AM5" s="74"/>
    </row>
    <row r="6" spans="1:43" ht="27" customHeight="1" x14ac:dyDescent="0.25">
      <c r="A6" s="73" t="s">
        <v>113</v>
      </c>
      <c r="B6" s="425" t="s">
        <v>945</v>
      </c>
      <c r="C6" s="426"/>
      <c r="M6" s="43"/>
      <c r="N6" s="43"/>
      <c r="AL6" s="132"/>
      <c r="AM6" s="74"/>
      <c r="AQ6" s="2" t="s">
        <v>115</v>
      </c>
    </row>
    <row r="7" spans="1:43" ht="15.75" thickBot="1" x14ac:dyDescent="0.3">
      <c r="AL7" s="132"/>
      <c r="AM7" s="74"/>
      <c r="AQ7" s="44" t="s">
        <v>116</v>
      </c>
    </row>
    <row r="8" spans="1:43" ht="27" customHeight="1" thickBot="1" x14ac:dyDescent="0.3">
      <c r="A8" s="363" t="s">
        <v>117</v>
      </c>
      <c r="B8" s="364"/>
      <c r="C8" s="364"/>
      <c r="D8" s="364"/>
      <c r="E8" s="364"/>
      <c r="F8" s="364"/>
      <c r="G8" s="364"/>
      <c r="H8" s="364"/>
      <c r="I8" s="364"/>
      <c r="J8" s="364"/>
      <c r="K8" s="364"/>
      <c r="L8" s="364"/>
      <c r="M8" s="365"/>
      <c r="N8" s="70"/>
      <c r="O8" s="346" t="s">
        <v>118</v>
      </c>
      <c r="P8" s="347"/>
      <c r="Q8" s="347"/>
      <c r="R8" s="347"/>
      <c r="S8" s="347"/>
      <c r="T8" s="347"/>
      <c r="U8" s="347"/>
      <c r="V8" s="347"/>
      <c r="W8" s="347"/>
      <c r="X8" s="347"/>
      <c r="Y8" s="347"/>
      <c r="Z8" s="348" t="s">
        <v>119</v>
      </c>
      <c r="AA8" s="349"/>
      <c r="AB8" s="349"/>
      <c r="AC8" s="349"/>
      <c r="AD8" s="349"/>
      <c r="AE8" s="349"/>
      <c r="AF8" s="349"/>
      <c r="AG8" s="349"/>
      <c r="AH8" s="349"/>
      <c r="AI8" s="349"/>
      <c r="AJ8" s="349"/>
      <c r="AK8" s="350"/>
      <c r="AL8" s="133"/>
      <c r="AM8" s="74"/>
    </row>
    <row r="9" spans="1:43" ht="64.5" customHeight="1" x14ac:dyDescent="0.25">
      <c r="A9" s="400" t="s">
        <v>120</v>
      </c>
      <c r="B9" s="355" t="s">
        <v>121</v>
      </c>
      <c r="C9" s="355" t="s">
        <v>2</v>
      </c>
      <c r="D9" s="355" t="s">
        <v>4</v>
      </c>
      <c r="E9" s="351" t="s">
        <v>6</v>
      </c>
      <c r="F9" s="357" t="s">
        <v>8</v>
      </c>
      <c r="G9" s="358"/>
      <c r="H9" s="355" t="s">
        <v>10</v>
      </c>
      <c r="I9" s="355" t="s">
        <v>14</v>
      </c>
      <c r="J9" s="355" t="s">
        <v>12</v>
      </c>
      <c r="K9" s="359" t="s">
        <v>122</v>
      </c>
      <c r="L9" s="360"/>
      <c r="M9" s="355" t="s">
        <v>20</v>
      </c>
      <c r="N9" s="355" t="s">
        <v>22</v>
      </c>
      <c r="O9" s="376" t="s">
        <v>25</v>
      </c>
      <c r="P9" s="378" t="s">
        <v>27</v>
      </c>
      <c r="Q9" s="386" t="s">
        <v>29</v>
      </c>
      <c r="R9" s="388" t="s">
        <v>31</v>
      </c>
      <c r="S9" s="390" t="s">
        <v>33</v>
      </c>
      <c r="T9" s="366" t="s">
        <v>35</v>
      </c>
      <c r="U9" s="370" t="s">
        <v>41</v>
      </c>
      <c r="V9" s="370" t="s">
        <v>43</v>
      </c>
      <c r="W9" s="370" t="s">
        <v>45</v>
      </c>
      <c r="X9" s="370" t="s">
        <v>47</v>
      </c>
      <c r="Y9" s="372" t="s">
        <v>49</v>
      </c>
      <c r="Z9" s="374" t="s">
        <v>52</v>
      </c>
      <c r="AA9" s="368" t="s">
        <v>54</v>
      </c>
      <c r="AB9" s="368" t="s">
        <v>56</v>
      </c>
      <c r="AC9" s="368" t="s">
        <v>58</v>
      </c>
      <c r="AD9" s="368" t="s">
        <v>60</v>
      </c>
      <c r="AE9" s="368" t="s">
        <v>62</v>
      </c>
      <c r="AF9" s="368" t="s">
        <v>64</v>
      </c>
      <c r="AG9" s="368" t="s">
        <v>66</v>
      </c>
      <c r="AH9" s="368" t="s">
        <v>68</v>
      </c>
      <c r="AI9" s="368" t="s">
        <v>70</v>
      </c>
      <c r="AJ9" s="368" t="s">
        <v>123</v>
      </c>
      <c r="AK9" s="368" t="s">
        <v>74</v>
      </c>
      <c r="AL9" s="134"/>
      <c r="AM9" s="74"/>
    </row>
    <row r="10" spans="1:43" ht="45.75" customHeight="1" thickBot="1" x14ac:dyDescent="0.3">
      <c r="A10" s="401"/>
      <c r="B10" s="356"/>
      <c r="C10" s="356"/>
      <c r="D10" s="356"/>
      <c r="E10" s="352"/>
      <c r="F10" s="39" t="s">
        <v>124</v>
      </c>
      <c r="G10" s="39" t="s">
        <v>125</v>
      </c>
      <c r="H10" s="356"/>
      <c r="I10" s="356"/>
      <c r="J10" s="356"/>
      <c r="K10" s="60" t="s">
        <v>126</v>
      </c>
      <c r="L10" s="60" t="s">
        <v>127</v>
      </c>
      <c r="M10" s="356"/>
      <c r="N10" s="356"/>
      <c r="O10" s="377"/>
      <c r="P10" s="379"/>
      <c r="Q10" s="387"/>
      <c r="R10" s="389"/>
      <c r="S10" s="391"/>
      <c r="T10" s="367"/>
      <c r="U10" s="371"/>
      <c r="V10" s="371"/>
      <c r="W10" s="371"/>
      <c r="X10" s="371"/>
      <c r="Y10" s="373"/>
      <c r="Z10" s="375"/>
      <c r="AA10" s="369"/>
      <c r="AB10" s="369"/>
      <c r="AC10" s="369"/>
      <c r="AD10" s="369"/>
      <c r="AE10" s="369"/>
      <c r="AF10" s="369"/>
      <c r="AG10" s="369"/>
      <c r="AH10" s="369"/>
      <c r="AI10" s="369"/>
      <c r="AJ10" s="369"/>
      <c r="AK10" s="369"/>
      <c r="AL10" s="134"/>
      <c r="AM10" s="74"/>
    </row>
    <row r="11" spans="1:43" ht="30" customHeight="1" x14ac:dyDescent="0.25">
      <c r="A11" s="427" t="s">
        <v>946</v>
      </c>
      <c r="B11" s="68" t="s">
        <v>129</v>
      </c>
      <c r="C11" s="45"/>
      <c r="D11" s="45"/>
      <c r="E11" s="45"/>
      <c r="F11" s="45"/>
      <c r="G11" s="45"/>
      <c r="H11" s="45"/>
      <c r="I11" s="45"/>
      <c r="J11" s="45"/>
      <c r="K11" s="45"/>
      <c r="L11" s="45"/>
      <c r="M11" s="45"/>
      <c r="N11" s="45"/>
      <c r="O11" s="45"/>
      <c r="P11" s="46"/>
      <c r="Q11" s="45" t="s">
        <v>139</v>
      </c>
      <c r="R11" s="45"/>
      <c r="S11" s="45"/>
      <c r="T11" s="47" t="s">
        <v>116</v>
      </c>
      <c r="U11" s="45"/>
      <c r="V11" s="45"/>
      <c r="W11" s="45"/>
      <c r="X11" s="45"/>
      <c r="Y11" s="45"/>
      <c r="Z11" s="45"/>
      <c r="AA11" s="45"/>
      <c r="AB11" s="45"/>
      <c r="AC11" s="45"/>
      <c r="AD11" s="45"/>
      <c r="AE11" s="45"/>
      <c r="AF11" s="45"/>
      <c r="AG11" s="45"/>
      <c r="AH11" s="45"/>
      <c r="AI11" s="45"/>
      <c r="AJ11" s="45"/>
      <c r="AK11" s="45"/>
      <c r="AL11" s="134"/>
      <c r="AM11" s="74"/>
    </row>
    <row r="12" spans="1:43" ht="30" customHeight="1" x14ac:dyDescent="0.25">
      <c r="A12" s="423"/>
      <c r="B12" s="33" t="s">
        <v>144</v>
      </c>
      <c r="C12" s="48"/>
      <c r="D12" s="48"/>
      <c r="E12" s="48"/>
      <c r="F12" s="48"/>
      <c r="G12" s="48"/>
      <c r="H12" s="48"/>
      <c r="I12" s="48"/>
      <c r="J12" s="48"/>
      <c r="K12" s="48"/>
      <c r="L12" s="48"/>
      <c r="M12" s="48"/>
      <c r="N12" s="45"/>
      <c r="O12" s="45"/>
      <c r="P12" s="45"/>
      <c r="Q12" s="45" t="s">
        <v>139</v>
      </c>
      <c r="R12" s="45"/>
      <c r="S12" s="45"/>
      <c r="T12" s="47" t="s">
        <v>116</v>
      </c>
      <c r="U12" s="48"/>
      <c r="V12" s="48"/>
      <c r="W12" s="48"/>
      <c r="X12" s="48"/>
      <c r="Y12" s="48"/>
      <c r="Z12" s="48"/>
      <c r="AA12" s="48"/>
      <c r="AB12" s="48"/>
      <c r="AC12" s="48"/>
      <c r="AD12" s="48"/>
      <c r="AE12" s="48"/>
      <c r="AF12" s="48"/>
      <c r="AG12" s="48"/>
      <c r="AH12" s="48"/>
      <c r="AI12" s="48"/>
      <c r="AJ12" s="48"/>
      <c r="AK12" s="45"/>
      <c r="AL12" s="134"/>
      <c r="AM12" s="74"/>
    </row>
    <row r="13" spans="1:43" ht="30" customHeight="1" x14ac:dyDescent="0.25">
      <c r="A13" s="423"/>
      <c r="B13" s="33" t="s">
        <v>153</v>
      </c>
      <c r="C13" s="48"/>
      <c r="D13" s="48"/>
      <c r="E13" s="48"/>
      <c r="F13" s="48"/>
      <c r="G13" s="48"/>
      <c r="H13" s="48"/>
      <c r="I13" s="48"/>
      <c r="J13" s="48"/>
      <c r="K13" s="48"/>
      <c r="L13" s="48"/>
      <c r="M13" s="48"/>
      <c r="N13" s="45"/>
      <c r="O13" s="45"/>
      <c r="P13" s="45"/>
      <c r="Q13" s="45"/>
      <c r="R13" s="45"/>
      <c r="S13" s="45" t="s">
        <v>139</v>
      </c>
      <c r="T13" s="47"/>
      <c r="U13" s="48"/>
      <c r="V13" s="48"/>
      <c r="W13" s="48"/>
      <c r="X13" s="48"/>
      <c r="Y13" s="48"/>
      <c r="Z13" s="48"/>
      <c r="AA13" s="48"/>
      <c r="AB13" s="48"/>
      <c r="AC13" s="48"/>
      <c r="AD13" s="48"/>
      <c r="AE13" s="48"/>
      <c r="AF13" s="48"/>
      <c r="AG13" s="48"/>
      <c r="AH13" s="48"/>
      <c r="AI13" s="48"/>
      <c r="AJ13" s="48"/>
      <c r="AK13" s="45"/>
      <c r="AL13" s="134"/>
      <c r="AM13" s="74"/>
    </row>
    <row r="14" spans="1:43" ht="30" customHeight="1" x14ac:dyDescent="0.25">
      <c r="A14" s="423"/>
      <c r="B14" s="33" t="s">
        <v>165</v>
      </c>
      <c r="C14" s="48"/>
      <c r="D14" s="48"/>
      <c r="E14" s="48"/>
      <c r="F14" s="48"/>
      <c r="G14" s="48"/>
      <c r="H14" s="48"/>
      <c r="I14" s="48"/>
      <c r="J14" s="48"/>
      <c r="K14" s="48"/>
      <c r="L14" s="48"/>
      <c r="M14" s="48"/>
      <c r="N14" s="45"/>
      <c r="O14" s="45"/>
      <c r="P14" s="45"/>
      <c r="Q14" s="45"/>
      <c r="R14" s="45"/>
      <c r="S14" s="45" t="s">
        <v>139</v>
      </c>
      <c r="T14" s="47"/>
      <c r="U14" s="48"/>
      <c r="V14" s="48"/>
      <c r="W14" s="48"/>
      <c r="X14" s="48"/>
      <c r="Y14" s="48"/>
      <c r="Z14" s="48"/>
      <c r="AA14" s="48"/>
      <c r="AB14" s="48"/>
      <c r="AC14" s="48"/>
      <c r="AD14" s="48"/>
      <c r="AE14" s="48"/>
      <c r="AF14" s="48"/>
      <c r="AG14" s="48"/>
      <c r="AH14" s="48"/>
      <c r="AI14" s="48"/>
      <c r="AJ14" s="48"/>
      <c r="AK14" s="45"/>
      <c r="AL14" s="134"/>
      <c r="AM14" s="74"/>
    </row>
    <row r="15" spans="1:43" ht="30" customHeight="1" x14ac:dyDescent="0.25">
      <c r="A15" s="423"/>
      <c r="B15" s="33" t="s">
        <v>176</v>
      </c>
      <c r="C15" s="48"/>
      <c r="D15" s="48"/>
      <c r="E15" s="48"/>
      <c r="F15" s="48"/>
      <c r="G15" s="48"/>
      <c r="H15" s="48"/>
      <c r="I15" s="48"/>
      <c r="J15" s="48"/>
      <c r="K15" s="48"/>
      <c r="L15" s="48"/>
      <c r="M15" s="48"/>
      <c r="N15" s="45"/>
      <c r="O15" s="45"/>
      <c r="P15" s="45"/>
      <c r="Q15" s="45"/>
      <c r="R15" s="45"/>
      <c r="S15" s="45" t="s">
        <v>289</v>
      </c>
      <c r="T15" s="47"/>
      <c r="U15" s="48"/>
      <c r="V15" s="48"/>
      <c r="W15" s="48"/>
      <c r="X15" s="48"/>
      <c r="Y15" s="48"/>
      <c r="Z15" s="48"/>
      <c r="AA15" s="48"/>
      <c r="AB15" s="48"/>
      <c r="AC15" s="48"/>
      <c r="AD15" s="48"/>
      <c r="AE15" s="48"/>
      <c r="AF15" s="48"/>
      <c r="AG15" s="48"/>
      <c r="AH15" s="48"/>
      <c r="AI15" s="48"/>
      <c r="AJ15" s="48"/>
      <c r="AK15" s="45"/>
      <c r="AL15" s="134"/>
      <c r="AM15" s="74"/>
    </row>
    <row r="16" spans="1:43" ht="30" customHeight="1" x14ac:dyDescent="0.25">
      <c r="A16" s="423"/>
      <c r="B16" s="33" t="s">
        <v>188</v>
      </c>
      <c r="C16" s="48"/>
      <c r="D16" s="48"/>
      <c r="E16" s="48"/>
      <c r="F16" s="48"/>
      <c r="G16" s="48"/>
      <c r="H16" s="48"/>
      <c r="I16" s="48"/>
      <c r="J16" s="48"/>
      <c r="K16" s="48"/>
      <c r="L16" s="48"/>
      <c r="M16" s="48"/>
      <c r="N16" s="45"/>
      <c r="O16" s="45"/>
      <c r="P16" s="45" t="s">
        <v>139</v>
      </c>
      <c r="Q16" s="45"/>
      <c r="R16" s="45"/>
      <c r="S16" s="45"/>
      <c r="T16" s="47"/>
      <c r="U16" s="48"/>
      <c r="V16" s="48"/>
      <c r="W16" s="48"/>
      <c r="X16" s="48"/>
      <c r="Y16" s="48"/>
      <c r="Z16" s="48"/>
      <c r="AA16" s="48"/>
      <c r="AB16" s="48"/>
      <c r="AC16" s="48"/>
      <c r="AD16" s="48"/>
      <c r="AE16" s="48"/>
      <c r="AF16" s="48"/>
      <c r="AG16" s="48"/>
      <c r="AH16" s="48"/>
      <c r="AI16" s="48"/>
      <c r="AJ16" s="48"/>
      <c r="AK16" s="45"/>
      <c r="AL16" s="134"/>
      <c r="AM16" s="74"/>
    </row>
    <row r="17" spans="1:39" ht="30" customHeight="1" x14ac:dyDescent="0.25">
      <c r="A17" s="423"/>
      <c r="B17" s="33" t="s">
        <v>947</v>
      </c>
      <c r="C17" s="48"/>
      <c r="D17" s="48"/>
      <c r="E17" s="48"/>
      <c r="F17" s="48"/>
      <c r="G17" s="48"/>
      <c r="H17" s="48"/>
      <c r="I17" s="48"/>
      <c r="J17" s="48"/>
      <c r="K17" s="48"/>
      <c r="L17" s="48"/>
      <c r="M17" s="48"/>
      <c r="N17" s="45"/>
      <c r="O17" s="45"/>
      <c r="P17" s="45" t="s">
        <v>139</v>
      </c>
      <c r="Q17" s="45"/>
      <c r="R17" s="45"/>
      <c r="S17" s="45"/>
      <c r="T17" s="47" t="s">
        <v>115</v>
      </c>
      <c r="U17" s="48"/>
      <c r="V17" s="48"/>
      <c r="W17" s="48"/>
      <c r="X17" s="48"/>
      <c r="Y17" s="48"/>
      <c r="Z17" s="48"/>
      <c r="AA17" s="48"/>
      <c r="AB17" s="48"/>
      <c r="AC17" s="48"/>
      <c r="AD17" s="48"/>
      <c r="AE17" s="48"/>
      <c r="AF17" s="48"/>
      <c r="AG17" s="48"/>
      <c r="AH17" s="48"/>
      <c r="AI17" s="48"/>
      <c r="AJ17" s="48"/>
      <c r="AK17" s="45"/>
      <c r="AL17" s="134"/>
      <c r="AM17" s="74"/>
    </row>
    <row r="18" spans="1:39" ht="30" customHeight="1" x14ac:dyDescent="0.25">
      <c r="A18" s="423"/>
      <c r="B18" s="33" t="s">
        <v>948</v>
      </c>
      <c r="C18" s="48"/>
      <c r="D18" s="48"/>
      <c r="E18" s="48"/>
      <c r="F18" s="48"/>
      <c r="G18" s="48"/>
      <c r="H18" s="48"/>
      <c r="I18" s="48"/>
      <c r="J18" s="48"/>
      <c r="K18" s="48"/>
      <c r="L18" s="48"/>
      <c r="M18" s="48"/>
      <c r="N18" s="45"/>
      <c r="O18" s="45"/>
      <c r="P18" s="45"/>
      <c r="Q18" s="45"/>
      <c r="R18" s="45" t="s">
        <v>289</v>
      </c>
      <c r="S18" s="45"/>
      <c r="T18" s="47"/>
      <c r="U18" s="48"/>
      <c r="V18" s="48"/>
      <c r="W18" s="48"/>
      <c r="X18" s="48"/>
      <c r="Y18" s="48"/>
      <c r="Z18" s="48"/>
      <c r="AA18" s="48"/>
      <c r="AB18" s="48"/>
      <c r="AC18" s="48"/>
      <c r="AD18" s="48"/>
      <c r="AE18" s="48"/>
      <c r="AF18" s="48"/>
      <c r="AG18" s="48"/>
      <c r="AH18" s="48"/>
      <c r="AI18" s="48"/>
      <c r="AJ18" s="48"/>
      <c r="AK18" s="45"/>
      <c r="AL18" s="134"/>
      <c r="AM18" s="74"/>
    </row>
    <row r="19" spans="1:39" ht="30" customHeight="1" x14ac:dyDescent="0.25">
      <c r="A19" s="423"/>
      <c r="B19" s="33" t="s">
        <v>949</v>
      </c>
      <c r="C19" s="48"/>
      <c r="D19" s="48"/>
      <c r="E19" s="48"/>
      <c r="F19" s="48"/>
      <c r="G19" s="48"/>
      <c r="H19" s="48"/>
      <c r="I19" s="48"/>
      <c r="J19" s="48"/>
      <c r="K19" s="48"/>
      <c r="L19" s="48"/>
      <c r="M19" s="48"/>
      <c r="N19" s="45"/>
      <c r="O19" s="45"/>
      <c r="P19" s="45"/>
      <c r="Q19" s="45" t="s">
        <v>139</v>
      </c>
      <c r="R19" s="45"/>
      <c r="S19" s="45"/>
      <c r="T19" s="47"/>
      <c r="U19" s="48"/>
      <c r="V19" s="48"/>
      <c r="W19" s="48"/>
      <c r="X19" s="48"/>
      <c r="Y19" s="48"/>
      <c r="Z19" s="48"/>
      <c r="AA19" s="48"/>
      <c r="AB19" s="48"/>
      <c r="AC19" s="48"/>
      <c r="AD19" s="48"/>
      <c r="AE19" s="48"/>
      <c r="AF19" s="48"/>
      <c r="AG19" s="48"/>
      <c r="AH19" s="48"/>
      <c r="AI19" s="48"/>
      <c r="AJ19" s="48"/>
      <c r="AK19" s="45"/>
      <c r="AL19" s="134"/>
      <c r="AM19" s="74"/>
    </row>
    <row r="20" spans="1:39" ht="30" customHeight="1" x14ac:dyDescent="0.25">
      <c r="A20" s="423"/>
      <c r="B20" s="33" t="s">
        <v>950</v>
      </c>
      <c r="C20" s="48"/>
      <c r="D20" s="48"/>
      <c r="E20" s="48"/>
      <c r="F20" s="48"/>
      <c r="G20" s="48"/>
      <c r="H20" s="48"/>
      <c r="I20" s="48"/>
      <c r="J20" s="48"/>
      <c r="K20" s="48"/>
      <c r="L20" s="48"/>
      <c r="M20" s="48"/>
      <c r="N20" s="45"/>
      <c r="O20" s="45"/>
      <c r="P20" s="45" t="s">
        <v>139</v>
      </c>
      <c r="Q20" s="45"/>
      <c r="R20" s="45"/>
      <c r="S20" s="45"/>
      <c r="T20" s="47" t="s">
        <v>115</v>
      </c>
      <c r="U20" s="48"/>
      <c r="V20" s="48"/>
      <c r="W20" s="48"/>
      <c r="X20" s="48"/>
      <c r="Y20" s="48"/>
      <c r="Z20" s="48"/>
      <c r="AA20" s="48"/>
      <c r="AB20" s="48"/>
      <c r="AC20" s="48"/>
      <c r="AD20" s="48"/>
      <c r="AE20" s="48"/>
      <c r="AF20" s="48"/>
      <c r="AG20" s="48"/>
      <c r="AH20" s="48"/>
      <c r="AI20" s="48"/>
      <c r="AJ20" s="48"/>
      <c r="AK20" s="45"/>
      <c r="AL20" s="134"/>
      <c r="AM20" s="74"/>
    </row>
    <row r="21" spans="1:39" ht="30" customHeight="1" x14ac:dyDescent="0.25">
      <c r="A21" s="423"/>
      <c r="B21" s="33" t="s">
        <v>951</v>
      </c>
      <c r="C21" s="48"/>
      <c r="D21" s="48"/>
      <c r="E21" s="48"/>
      <c r="F21" s="48"/>
      <c r="G21" s="48"/>
      <c r="H21" s="48"/>
      <c r="I21" s="48"/>
      <c r="J21" s="48"/>
      <c r="K21" s="48"/>
      <c r="L21" s="48"/>
      <c r="M21" s="48"/>
      <c r="N21" s="45"/>
      <c r="O21" s="45" t="s">
        <v>139</v>
      </c>
      <c r="P21" s="45"/>
      <c r="Q21" s="45"/>
      <c r="R21" s="45"/>
      <c r="S21" s="45"/>
      <c r="T21" s="47"/>
      <c r="U21" s="48"/>
      <c r="V21" s="48"/>
      <c r="W21" s="48"/>
      <c r="X21" s="48"/>
      <c r="Y21" s="48"/>
      <c r="Z21" s="48"/>
      <c r="AA21" s="48"/>
      <c r="AB21" s="48"/>
      <c r="AC21" s="48"/>
      <c r="AD21" s="48"/>
      <c r="AE21" s="48"/>
      <c r="AF21" s="48"/>
      <c r="AG21" s="48"/>
      <c r="AH21" s="48"/>
      <c r="AI21" s="48"/>
      <c r="AJ21" s="48"/>
      <c r="AK21" s="45"/>
      <c r="AL21" s="134"/>
      <c r="AM21" s="74"/>
    </row>
    <row r="22" spans="1:39" ht="30" customHeight="1" x14ac:dyDescent="0.25">
      <c r="A22" s="423"/>
      <c r="B22" s="33" t="s">
        <v>952</v>
      </c>
      <c r="C22" s="48"/>
      <c r="D22" s="48"/>
      <c r="E22" s="48"/>
      <c r="F22" s="48"/>
      <c r="G22" s="48"/>
      <c r="H22" s="48"/>
      <c r="I22" s="48"/>
      <c r="J22" s="48"/>
      <c r="K22" s="48"/>
      <c r="L22" s="48"/>
      <c r="M22" s="48"/>
      <c r="N22" s="45"/>
      <c r="O22" s="45"/>
      <c r="P22" s="45" t="s">
        <v>139</v>
      </c>
      <c r="Q22" s="45"/>
      <c r="R22" s="45"/>
      <c r="S22" s="45"/>
      <c r="T22" s="47"/>
      <c r="U22" s="48"/>
      <c r="V22" s="48"/>
      <c r="W22" s="48"/>
      <c r="X22" s="48"/>
      <c r="Y22" s="48"/>
      <c r="Z22" s="48"/>
      <c r="AA22" s="48"/>
      <c r="AB22" s="48"/>
      <c r="AC22" s="48"/>
      <c r="AD22" s="48"/>
      <c r="AE22" s="48"/>
      <c r="AF22" s="48"/>
      <c r="AG22" s="48"/>
      <c r="AH22" s="48"/>
      <c r="AI22" s="48"/>
      <c r="AJ22" s="48"/>
      <c r="AK22" s="45"/>
      <c r="AL22" s="134"/>
      <c r="AM22" s="74"/>
    </row>
    <row r="23" spans="1:39" ht="30" customHeight="1" x14ac:dyDescent="0.25">
      <c r="A23" s="423"/>
      <c r="B23" s="33" t="s">
        <v>953</v>
      </c>
      <c r="C23" s="48"/>
      <c r="D23" s="48"/>
      <c r="E23" s="48"/>
      <c r="F23" s="48"/>
      <c r="G23" s="48"/>
      <c r="H23" s="48"/>
      <c r="I23" s="48"/>
      <c r="J23" s="48"/>
      <c r="K23" s="48"/>
      <c r="L23" s="48"/>
      <c r="M23" s="48"/>
      <c r="N23" s="45"/>
      <c r="O23" s="45"/>
      <c r="P23" s="45"/>
      <c r="Q23" s="45"/>
      <c r="R23" s="45"/>
      <c r="S23" s="45" t="s">
        <v>139</v>
      </c>
      <c r="T23" s="47"/>
      <c r="U23" s="48"/>
      <c r="V23" s="48"/>
      <c r="W23" s="48"/>
      <c r="X23" s="48"/>
      <c r="Y23" s="48"/>
      <c r="Z23" s="48"/>
      <c r="AA23" s="48"/>
      <c r="AB23" s="48"/>
      <c r="AC23" s="48"/>
      <c r="AD23" s="48"/>
      <c r="AE23" s="48"/>
      <c r="AF23" s="48"/>
      <c r="AG23" s="48"/>
      <c r="AH23" s="48"/>
      <c r="AI23" s="48"/>
      <c r="AJ23" s="48"/>
      <c r="AK23" s="45"/>
      <c r="AL23" s="134"/>
      <c r="AM23" s="74"/>
    </row>
    <row r="24" spans="1:39" ht="30" customHeight="1" x14ac:dyDescent="0.25">
      <c r="A24" s="423"/>
      <c r="B24" s="33" t="s">
        <v>954</v>
      </c>
      <c r="C24" s="48"/>
      <c r="D24" s="48"/>
      <c r="E24" s="48"/>
      <c r="F24" s="48"/>
      <c r="G24" s="48"/>
      <c r="H24" s="48"/>
      <c r="I24" s="48"/>
      <c r="J24" s="48"/>
      <c r="K24" s="48"/>
      <c r="L24" s="48"/>
      <c r="M24" s="48"/>
      <c r="N24" s="45"/>
      <c r="O24" s="45"/>
      <c r="P24" s="45" t="s">
        <v>139</v>
      </c>
      <c r="Q24" s="45"/>
      <c r="R24" s="45"/>
      <c r="S24" s="45"/>
      <c r="T24" s="47"/>
      <c r="U24" s="48"/>
      <c r="V24" s="48"/>
      <c r="W24" s="48"/>
      <c r="X24" s="48"/>
      <c r="Y24" s="48"/>
      <c r="Z24" s="48"/>
      <c r="AA24" s="48"/>
      <c r="AB24" s="48"/>
      <c r="AC24" s="48"/>
      <c r="AD24" s="48"/>
      <c r="AE24" s="48"/>
      <c r="AF24" s="48"/>
      <c r="AG24" s="48"/>
      <c r="AH24" s="48"/>
      <c r="AI24" s="48"/>
      <c r="AJ24" s="48"/>
      <c r="AK24" s="45"/>
      <c r="AL24" s="134"/>
      <c r="AM24" s="74"/>
    </row>
    <row r="25" spans="1:39" ht="30" customHeight="1" x14ac:dyDescent="0.25">
      <c r="A25" s="424"/>
      <c r="B25" s="33" t="s">
        <v>955</v>
      </c>
      <c r="C25" s="48"/>
      <c r="D25" s="48"/>
      <c r="E25" s="48"/>
      <c r="F25" s="48"/>
      <c r="G25" s="48"/>
      <c r="H25" s="48"/>
      <c r="I25" s="48"/>
      <c r="J25" s="48"/>
      <c r="K25" s="48"/>
      <c r="L25" s="48"/>
      <c r="M25" s="48"/>
      <c r="N25" s="45"/>
      <c r="O25" s="45"/>
      <c r="P25" s="45" t="s">
        <v>139</v>
      </c>
      <c r="Q25" s="45"/>
      <c r="R25" s="45"/>
      <c r="S25" s="45"/>
      <c r="T25" s="47" t="s">
        <v>116</v>
      </c>
      <c r="U25" s="48"/>
      <c r="V25" s="48"/>
      <c r="W25" s="48"/>
      <c r="X25" s="48"/>
      <c r="Y25" s="48"/>
      <c r="Z25" s="48"/>
      <c r="AA25" s="48"/>
      <c r="AB25" s="48"/>
      <c r="AC25" s="48"/>
      <c r="AD25" s="48"/>
      <c r="AE25" s="48"/>
      <c r="AF25" s="48"/>
      <c r="AG25" s="48"/>
      <c r="AH25" s="48"/>
      <c r="AI25" s="48"/>
      <c r="AJ25" s="48"/>
      <c r="AK25" s="45"/>
      <c r="AL25" s="134"/>
      <c r="AM25" s="74"/>
    </row>
    <row r="26" spans="1:39" ht="30" customHeight="1" x14ac:dyDescent="0.25">
      <c r="A26" s="422" t="s">
        <v>956</v>
      </c>
      <c r="B26" s="33" t="s">
        <v>197</v>
      </c>
      <c r="C26" s="48"/>
      <c r="D26" s="48"/>
      <c r="E26" s="48"/>
      <c r="F26" s="48"/>
      <c r="G26" s="48"/>
      <c r="H26" s="48"/>
      <c r="I26" s="48"/>
      <c r="J26" s="48"/>
      <c r="K26" s="48"/>
      <c r="L26" s="48"/>
      <c r="M26" s="48"/>
      <c r="N26" s="45"/>
      <c r="O26" s="45"/>
      <c r="P26" s="45" t="s">
        <v>139</v>
      </c>
      <c r="Q26" s="45"/>
      <c r="R26" s="45"/>
      <c r="S26" s="45"/>
      <c r="T26" s="47"/>
      <c r="U26" s="48"/>
      <c r="V26" s="48"/>
      <c r="W26" s="48"/>
      <c r="X26" s="48"/>
      <c r="Y26" s="48"/>
      <c r="Z26" s="48"/>
      <c r="AA26" s="48"/>
      <c r="AB26" s="48"/>
      <c r="AC26" s="48"/>
      <c r="AD26" s="48"/>
      <c r="AE26" s="48"/>
      <c r="AF26" s="48"/>
      <c r="AG26" s="48"/>
      <c r="AH26" s="48"/>
      <c r="AI26" s="48"/>
      <c r="AJ26" s="48"/>
      <c r="AK26" s="45"/>
      <c r="AL26" s="134"/>
      <c r="AM26" s="74"/>
    </row>
    <row r="27" spans="1:39" ht="30" customHeight="1" x14ac:dyDescent="0.25">
      <c r="A27" s="423"/>
      <c r="B27" s="33" t="s">
        <v>209</v>
      </c>
      <c r="C27" s="48"/>
      <c r="D27" s="48"/>
      <c r="E27" s="48"/>
      <c r="F27" s="48"/>
      <c r="G27" s="48"/>
      <c r="H27" s="48"/>
      <c r="I27" s="48"/>
      <c r="J27" s="48"/>
      <c r="K27" s="48"/>
      <c r="L27" s="48"/>
      <c r="M27" s="48"/>
      <c r="N27" s="45"/>
      <c r="O27" s="45"/>
      <c r="P27" s="45"/>
      <c r="Q27" s="45"/>
      <c r="R27" s="45"/>
      <c r="S27" s="45" t="s">
        <v>289</v>
      </c>
      <c r="T27" s="47"/>
      <c r="U27" s="48"/>
      <c r="V27" s="48"/>
      <c r="W27" s="48"/>
      <c r="X27" s="48"/>
      <c r="Y27" s="48"/>
      <c r="Z27" s="48"/>
      <c r="AA27" s="48"/>
      <c r="AB27" s="48"/>
      <c r="AC27" s="48"/>
      <c r="AD27" s="48"/>
      <c r="AE27" s="48"/>
      <c r="AF27" s="48"/>
      <c r="AG27" s="48"/>
      <c r="AH27" s="48"/>
      <c r="AI27" s="48"/>
      <c r="AJ27" s="48"/>
      <c r="AK27" s="45"/>
      <c r="AL27" s="134"/>
      <c r="AM27" s="74"/>
    </row>
    <row r="28" spans="1:39" ht="30" customHeight="1" x14ac:dyDescent="0.25">
      <c r="A28" s="423"/>
      <c r="B28" s="33" t="s">
        <v>219</v>
      </c>
      <c r="C28" s="45"/>
      <c r="D28" s="45"/>
      <c r="E28" s="45"/>
      <c r="F28" s="45"/>
      <c r="G28" s="45"/>
      <c r="H28" s="45"/>
      <c r="I28" s="45"/>
      <c r="J28" s="45"/>
      <c r="K28" s="45"/>
      <c r="L28" s="45"/>
      <c r="M28" s="45"/>
      <c r="N28" s="45"/>
      <c r="O28" s="45"/>
      <c r="P28" s="45" t="s">
        <v>139</v>
      </c>
      <c r="Q28" s="45"/>
      <c r="R28" s="45"/>
      <c r="S28" s="45"/>
      <c r="T28" s="47" t="s">
        <v>116</v>
      </c>
      <c r="U28" s="45"/>
      <c r="V28" s="45"/>
      <c r="W28" s="45"/>
      <c r="X28" s="45"/>
      <c r="Y28" s="45"/>
      <c r="Z28" s="45"/>
      <c r="AA28" s="45"/>
      <c r="AB28" s="45"/>
      <c r="AC28" s="45"/>
      <c r="AD28" s="45"/>
      <c r="AE28" s="45"/>
      <c r="AF28" s="45"/>
      <c r="AG28" s="45"/>
      <c r="AH28" s="45"/>
      <c r="AI28" s="45"/>
      <c r="AJ28" s="45"/>
      <c r="AK28" s="45"/>
      <c r="AL28" s="134"/>
      <c r="AM28" s="74"/>
    </row>
    <row r="29" spans="1:39" ht="30" customHeight="1" x14ac:dyDescent="0.25">
      <c r="A29" s="423"/>
      <c r="B29" s="33" t="s">
        <v>235</v>
      </c>
      <c r="C29" s="45"/>
      <c r="D29" s="45"/>
      <c r="E29" s="45"/>
      <c r="F29" s="45"/>
      <c r="G29" s="45"/>
      <c r="H29" s="45"/>
      <c r="I29" s="45"/>
      <c r="J29" s="45"/>
      <c r="K29" s="45"/>
      <c r="L29" s="45"/>
      <c r="M29" s="45"/>
      <c r="N29" s="45"/>
      <c r="O29" s="45"/>
      <c r="P29" s="45"/>
      <c r="Q29" s="45" t="s">
        <v>139</v>
      </c>
      <c r="R29" s="45"/>
      <c r="S29" s="45"/>
      <c r="T29" s="47"/>
      <c r="U29" s="45"/>
      <c r="V29" s="45"/>
      <c r="W29" s="45"/>
      <c r="X29" s="45"/>
      <c r="Y29" s="45"/>
      <c r="Z29" s="45"/>
      <c r="AA29" s="45"/>
      <c r="AB29" s="45"/>
      <c r="AC29" s="45"/>
      <c r="AD29" s="45"/>
      <c r="AE29" s="45"/>
      <c r="AF29" s="45"/>
      <c r="AG29" s="45"/>
      <c r="AH29" s="45"/>
      <c r="AI29" s="45"/>
      <c r="AJ29" s="45"/>
      <c r="AK29" s="45"/>
      <c r="AL29" s="134"/>
      <c r="AM29" s="74"/>
    </row>
    <row r="30" spans="1:39" ht="30" customHeight="1" x14ac:dyDescent="0.25">
      <c r="A30" s="423"/>
      <c r="B30" s="33" t="s">
        <v>249</v>
      </c>
      <c r="C30" s="45"/>
      <c r="D30" s="45"/>
      <c r="E30" s="45"/>
      <c r="F30" s="45"/>
      <c r="G30" s="45"/>
      <c r="H30" s="45"/>
      <c r="I30" s="45"/>
      <c r="J30" s="45"/>
      <c r="K30" s="45"/>
      <c r="L30" s="45"/>
      <c r="M30" s="45"/>
      <c r="N30" s="45"/>
      <c r="O30" s="45"/>
      <c r="P30" s="45"/>
      <c r="Q30" s="45"/>
      <c r="R30" s="45" t="s">
        <v>139</v>
      </c>
      <c r="S30" s="45"/>
      <c r="T30" s="47"/>
      <c r="U30" s="45"/>
      <c r="V30" s="45"/>
      <c r="W30" s="45"/>
      <c r="X30" s="45"/>
      <c r="Y30" s="45"/>
      <c r="Z30" s="45"/>
      <c r="AA30" s="45"/>
      <c r="AB30" s="45"/>
      <c r="AC30" s="45"/>
      <c r="AD30" s="45"/>
      <c r="AE30" s="45"/>
      <c r="AF30" s="45"/>
      <c r="AG30" s="45"/>
      <c r="AH30" s="45"/>
      <c r="AI30" s="45"/>
      <c r="AJ30" s="45"/>
      <c r="AK30" s="45"/>
      <c r="AL30" s="134"/>
      <c r="AM30" s="74"/>
    </row>
    <row r="31" spans="1:39" ht="30" customHeight="1" x14ac:dyDescent="0.25">
      <c r="A31" s="423"/>
      <c r="B31" s="33" t="s">
        <v>261</v>
      </c>
      <c r="C31" s="45"/>
      <c r="D31" s="45"/>
      <c r="E31" s="45"/>
      <c r="F31" s="45"/>
      <c r="G31" s="45"/>
      <c r="H31" s="45"/>
      <c r="I31" s="45"/>
      <c r="J31" s="45"/>
      <c r="K31" s="45"/>
      <c r="L31" s="45"/>
      <c r="M31" s="45"/>
      <c r="N31" s="45"/>
      <c r="O31" s="45"/>
      <c r="P31" s="45" t="s">
        <v>139</v>
      </c>
      <c r="Q31" s="45"/>
      <c r="R31" s="45"/>
      <c r="S31" s="45"/>
      <c r="T31" s="47"/>
      <c r="U31" s="45"/>
      <c r="V31" s="45"/>
      <c r="W31" s="45"/>
      <c r="X31" s="45"/>
      <c r="Y31" s="45"/>
      <c r="Z31" s="45"/>
      <c r="AA31" s="45"/>
      <c r="AB31" s="45"/>
      <c r="AC31" s="45"/>
      <c r="AD31" s="45"/>
      <c r="AE31" s="45"/>
      <c r="AF31" s="45"/>
      <c r="AG31" s="45"/>
      <c r="AH31" s="45"/>
      <c r="AI31" s="45"/>
      <c r="AJ31" s="45"/>
      <c r="AK31" s="45"/>
      <c r="AL31" s="134"/>
      <c r="AM31" s="74"/>
    </row>
    <row r="32" spans="1:39" ht="30" customHeight="1" x14ac:dyDescent="0.25">
      <c r="A32" s="423"/>
      <c r="B32" s="33" t="s">
        <v>957</v>
      </c>
      <c r="C32" s="45"/>
      <c r="D32" s="45"/>
      <c r="E32" s="45"/>
      <c r="F32" s="45"/>
      <c r="G32" s="45"/>
      <c r="H32" s="45"/>
      <c r="I32" s="45"/>
      <c r="J32" s="45"/>
      <c r="K32" s="45"/>
      <c r="L32" s="45"/>
      <c r="M32" s="45"/>
      <c r="N32" s="45"/>
      <c r="O32" s="45"/>
      <c r="P32" s="45"/>
      <c r="Q32" s="45"/>
      <c r="R32" s="45" t="s">
        <v>139</v>
      </c>
      <c r="S32" s="45"/>
      <c r="T32" s="47"/>
      <c r="U32" s="45"/>
      <c r="V32" s="45"/>
      <c r="W32" s="45"/>
      <c r="X32" s="45"/>
      <c r="Y32" s="45"/>
      <c r="Z32" s="45"/>
      <c r="AA32" s="45"/>
      <c r="AB32" s="45"/>
      <c r="AC32" s="45"/>
      <c r="AD32" s="45"/>
      <c r="AE32" s="45"/>
      <c r="AF32" s="45"/>
      <c r="AG32" s="45"/>
      <c r="AH32" s="45"/>
      <c r="AI32" s="45"/>
      <c r="AJ32" s="45"/>
      <c r="AK32" s="45"/>
      <c r="AL32" s="134"/>
      <c r="AM32" s="74"/>
    </row>
    <row r="33" spans="1:39" ht="30" customHeight="1" x14ac:dyDescent="0.25">
      <c r="A33" s="423"/>
      <c r="B33" s="33" t="s">
        <v>958</v>
      </c>
      <c r="C33" s="45"/>
      <c r="D33" s="45"/>
      <c r="E33" s="45"/>
      <c r="F33" s="45"/>
      <c r="G33" s="45"/>
      <c r="H33" s="45"/>
      <c r="I33" s="45"/>
      <c r="J33" s="45"/>
      <c r="K33" s="45"/>
      <c r="L33" s="45"/>
      <c r="M33" s="45"/>
      <c r="N33" s="45"/>
      <c r="O33" s="45"/>
      <c r="P33" s="45"/>
      <c r="Q33" s="45" t="s">
        <v>139</v>
      </c>
      <c r="R33" s="45"/>
      <c r="S33" s="45"/>
      <c r="T33" s="47" t="s">
        <v>115</v>
      </c>
      <c r="U33" s="45"/>
      <c r="V33" s="45"/>
      <c r="W33" s="45"/>
      <c r="X33" s="45"/>
      <c r="Y33" s="45"/>
      <c r="Z33" s="45"/>
      <c r="AA33" s="45"/>
      <c r="AB33" s="45"/>
      <c r="AC33" s="45"/>
      <c r="AD33" s="45"/>
      <c r="AE33" s="45"/>
      <c r="AF33" s="45"/>
      <c r="AG33" s="45"/>
      <c r="AH33" s="45"/>
      <c r="AI33" s="45"/>
      <c r="AJ33" s="45"/>
      <c r="AK33" s="45"/>
      <c r="AL33" s="134"/>
      <c r="AM33" s="74"/>
    </row>
    <row r="34" spans="1:39" ht="30" customHeight="1" x14ac:dyDescent="0.25">
      <c r="A34" s="423"/>
      <c r="B34" s="33" t="s">
        <v>959</v>
      </c>
      <c r="C34" s="45"/>
      <c r="D34" s="45"/>
      <c r="E34" s="45"/>
      <c r="F34" s="45"/>
      <c r="G34" s="45"/>
      <c r="H34" s="45"/>
      <c r="I34" s="45"/>
      <c r="J34" s="45"/>
      <c r="K34" s="45"/>
      <c r="L34" s="45"/>
      <c r="M34" s="45"/>
      <c r="N34" s="45"/>
      <c r="O34" s="45"/>
      <c r="P34" s="45"/>
      <c r="Q34" s="45"/>
      <c r="R34" s="45" t="s">
        <v>139</v>
      </c>
      <c r="S34" s="45"/>
      <c r="T34" s="47"/>
      <c r="U34" s="45"/>
      <c r="V34" s="45"/>
      <c r="W34" s="45"/>
      <c r="X34" s="45"/>
      <c r="Y34" s="45"/>
      <c r="Z34" s="45"/>
      <c r="AA34" s="45"/>
      <c r="AB34" s="45"/>
      <c r="AC34" s="45"/>
      <c r="AD34" s="45"/>
      <c r="AE34" s="45"/>
      <c r="AF34" s="45"/>
      <c r="AG34" s="45"/>
      <c r="AH34" s="45"/>
      <c r="AI34" s="45"/>
      <c r="AJ34" s="45"/>
      <c r="AK34" s="45"/>
      <c r="AL34" s="134"/>
      <c r="AM34" s="74"/>
    </row>
    <row r="35" spans="1:39" ht="30" customHeight="1" x14ac:dyDescent="0.25">
      <c r="A35" s="423"/>
      <c r="B35" s="33" t="s">
        <v>960</v>
      </c>
      <c r="C35" s="45"/>
      <c r="D35" s="45"/>
      <c r="E35" s="45"/>
      <c r="F35" s="45"/>
      <c r="G35" s="45"/>
      <c r="H35" s="45"/>
      <c r="I35" s="45"/>
      <c r="J35" s="45"/>
      <c r="K35" s="45"/>
      <c r="L35" s="45"/>
      <c r="M35" s="45"/>
      <c r="N35" s="45"/>
      <c r="O35" s="45"/>
      <c r="P35" s="45" t="s">
        <v>139</v>
      </c>
      <c r="Q35" s="45"/>
      <c r="R35" s="45"/>
      <c r="S35" s="45"/>
      <c r="T35" s="47"/>
      <c r="U35" s="45"/>
      <c r="V35" s="45"/>
      <c r="W35" s="45"/>
      <c r="X35" s="45"/>
      <c r="Y35" s="45"/>
      <c r="Z35" s="45"/>
      <c r="AA35" s="45"/>
      <c r="AB35" s="45"/>
      <c r="AC35" s="45"/>
      <c r="AD35" s="45"/>
      <c r="AE35" s="45"/>
      <c r="AF35" s="45"/>
      <c r="AG35" s="45"/>
      <c r="AH35" s="45"/>
      <c r="AI35" s="45"/>
      <c r="AJ35" s="45"/>
      <c r="AK35" s="45"/>
      <c r="AL35" s="134"/>
      <c r="AM35" s="74"/>
    </row>
    <row r="36" spans="1:39" ht="30" customHeight="1" x14ac:dyDescent="0.25">
      <c r="A36" s="423"/>
      <c r="B36" s="33" t="s">
        <v>961</v>
      </c>
      <c r="C36" s="45"/>
      <c r="D36" s="45"/>
      <c r="E36" s="45"/>
      <c r="F36" s="45"/>
      <c r="G36" s="45"/>
      <c r="H36" s="45"/>
      <c r="I36" s="45"/>
      <c r="J36" s="45"/>
      <c r="K36" s="45"/>
      <c r="L36" s="45"/>
      <c r="M36" s="45"/>
      <c r="N36" s="45"/>
      <c r="O36" s="45"/>
      <c r="P36" s="45"/>
      <c r="Q36" s="45"/>
      <c r="R36" s="45"/>
      <c r="S36" s="45" t="s">
        <v>139</v>
      </c>
      <c r="T36" s="47"/>
      <c r="U36" s="45"/>
      <c r="V36" s="45"/>
      <c r="W36" s="45"/>
      <c r="X36" s="45"/>
      <c r="Y36" s="45"/>
      <c r="Z36" s="45"/>
      <c r="AA36" s="45"/>
      <c r="AB36" s="45"/>
      <c r="AC36" s="45"/>
      <c r="AD36" s="45"/>
      <c r="AE36" s="45"/>
      <c r="AF36" s="45"/>
      <c r="AG36" s="45"/>
      <c r="AH36" s="45"/>
      <c r="AI36" s="45"/>
      <c r="AJ36" s="45"/>
      <c r="AK36" s="45"/>
      <c r="AL36" s="134"/>
      <c r="AM36" s="74"/>
    </row>
    <row r="37" spans="1:39" ht="30" customHeight="1" x14ac:dyDescent="0.25">
      <c r="A37" s="423"/>
      <c r="B37" s="33" t="s">
        <v>962</v>
      </c>
      <c r="C37" s="45"/>
      <c r="D37" s="45"/>
      <c r="E37" s="45"/>
      <c r="F37" s="45"/>
      <c r="G37" s="45"/>
      <c r="H37" s="45"/>
      <c r="I37" s="45"/>
      <c r="J37" s="45"/>
      <c r="K37" s="45"/>
      <c r="L37" s="45"/>
      <c r="M37" s="45"/>
      <c r="N37" s="45"/>
      <c r="O37" s="45"/>
      <c r="P37" s="45" t="s">
        <v>139</v>
      </c>
      <c r="Q37" s="45"/>
      <c r="R37" s="45"/>
      <c r="S37" s="45"/>
      <c r="T37" s="47"/>
      <c r="U37" s="45"/>
      <c r="V37" s="45"/>
      <c r="W37" s="45"/>
      <c r="X37" s="45"/>
      <c r="Y37" s="45"/>
      <c r="Z37" s="45"/>
      <c r="AA37" s="45"/>
      <c r="AB37" s="45"/>
      <c r="AC37" s="45"/>
      <c r="AD37" s="45"/>
      <c r="AE37" s="45"/>
      <c r="AF37" s="45"/>
      <c r="AG37" s="45"/>
      <c r="AH37" s="45"/>
      <c r="AI37" s="45"/>
      <c r="AJ37" s="45"/>
      <c r="AK37" s="45"/>
      <c r="AL37" s="134"/>
      <c r="AM37" s="74"/>
    </row>
    <row r="38" spans="1:39" ht="30" customHeight="1" x14ac:dyDescent="0.25">
      <c r="A38" s="423"/>
      <c r="B38" s="33" t="s">
        <v>963</v>
      </c>
      <c r="C38" s="45"/>
      <c r="D38" s="45"/>
      <c r="E38" s="45"/>
      <c r="F38" s="45"/>
      <c r="G38" s="45"/>
      <c r="H38" s="45"/>
      <c r="I38" s="45"/>
      <c r="J38" s="45"/>
      <c r="K38" s="45"/>
      <c r="L38" s="45"/>
      <c r="M38" s="45"/>
      <c r="N38" s="45"/>
      <c r="O38" s="45"/>
      <c r="P38" s="45"/>
      <c r="Q38" s="45"/>
      <c r="R38" s="45"/>
      <c r="S38" s="45" t="s">
        <v>139</v>
      </c>
      <c r="T38" s="47"/>
      <c r="U38" s="45"/>
      <c r="V38" s="45"/>
      <c r="W38" s="45"/>
      <c r="X38" s="45"/>
      <c r="Y38" s="45"/>
      <c r="Z38" s="45"/>
      <c r="AA38" s="45"/>
      <c r="AB38" s="45"/>
      <c r="AC38" s="45"/>
      <c r="AD38" s="45"/>
      <c r="AE38" s="45"/>
      <c r="AF38" s="45"/>
      <c r="AG38" s="45"/>
      <c r="AH38" s="45"/>
      <c r="AI38" s="45"/>
      <c r="AJ38" s="45"/>
      <c r="AK38" s="45"/>
      <c r="AL38" s="134"/>
      <c r="AM38" s="74"/>
    </row>
    <row r="39" spans="1:39" ht="30" customHeight="1" x14ac:dyDescent="0.25">
      <c r="A39" s="423"/>
      <c r="B39" s="33" t="s">
        <v>964</v>
      </c>
      <c r="C39" s="45"/>
      <c r="D39" s="45"/>
      <c r="E39" s="45"/>
      <c r="F39" s="45"/>
      <c r="G39" s="45"/>
      <c r="H39" s="45"/>
      <c r="I39" s="45"/>
      <c r="J39" s="45"/>
      <c r="K39" s="45"/>
      <c r="L39" s="45"/>
      <c r="M39" s="45"/>
      <c r="N39" s="45"/>
      <c r="O39" s="45"/>
      <c r="P39" s="45" t="s">
        <v>139</v>
      </c>
      <c r="Q39" s="45"/>
      <c r="R39" s="45"/>
      <c r="S39" s="45"/>
      <c r="T39" s="47"/>
      <c r="U39" s="45"/>
      <c r="V39" s="45"/>
      <c r="W39" s="45"/>
      <c r="X39" s="45"/>
      <c r="Y39" s="45"/>
      <c r="Z39" s="45"/>
      <c r="AA39" s="45"/>
      <c r="AB39" s="45"/>
      <c r="AC39" s="45"/>
      <c r="AD39" s="45"/>
      <c r="AE39" s="45"/>
      <c r="AF39" s="45"/>
      <c r="AG39" s="45"/>
      <c r="AH39" s="45"/>
      <c r="AI39" s="45"/>
      <c r="AJ39" s="45"/>
      <c r="AK39" s="45"/>
      <c r="AL39" s="134"/>
      <c r="AM39" s="74"/>
    </row>
    <row r="40" spans="1:39" ht="30" customHeight="1" x14ac:dyDescent="0.25">
      <c r="A40" s="424"/>
      <c r="B40" s="33" t="s">
        <v>965</v>
      </c>
      <c r="C40" s="45"/>
      <c r="D40" s="45"/>
      <c r="E40" s="45"/>
      <c r="F40" s="45"/>
      <c r="G40" s="45"/>
      <c r="H40" s="45"/>
      <c r="I40" s="45"/>
      <c r="J40" s="45"/>
      <c r="K40" s="45"/>
      <c r="L40" s="45"/>
      <c r="M40" s="45"/>
      <c r="N40" s="45"/>
      <c r="O40" s="45"/>
      <c r="P40" s="45"/>
      <c r="Q40" s="45"/>
      <c r="R40" s="45"/>
      <c r="S40" s="45" t="s">
        <v>139</v>
      </c>
      <c r="T40" s="47"/>
      <c r="U40" s="45"/>
      <c r="V40" s="45"/>
      <c r="W40" s="45"/>
      <c r="X40" s="45"/>
      <c r="Y40" s="45"/>
      <c r="Z40" s="45"/>
      <c r="AA40" s="45"/>
      <c r="AB40" s="45"/>
      <c r="AC40" s="45"/>
      <c r="AD40" s="45"/>
      <c r="AE40" s="45"/>
      <c r="AF40" s="45"/>
      <c r="AG40" s="45"/>
      <c r="AH40" s="45"/>
      <c r="AI40" s="45"/>
      <c r="AJ40" s="45"/>
      <c r="AK40" s="45"/>
      <c r="AL40" s="134"/>
      <c r="AM40" s="74"/>
    </row>
    <row r="41" spans="1:39" ht="30" customHeight="1" x14ac:dyDescent="0.25">
      <c r="A41" s="422" t="s">
        <v>966</v>
      </c>
      <c r="B41" s="33" t="s">
        <v>271</v>
      </c>
      <c r="C41" s="48" t="s">
        <v>967</v>
      </c>
      <c r="D41" s="48"/>
      <c r="E41" s="48"/>
      <c r="F41" s="48"/>
      <c r="G41" s="48"/>
      <c r="H41" s="48"/>
      <c r="I41" s="48"/>
      <c r="J41" s="48"/>
      <c r="K41" s="48"/>
      <c r="L41" s="48"/>
      <c r="M41" s="48"/>
      <c r="N41" s="45"/>
      <c r="O41" s="45" t="s">
        <v>289</v>
      </c>
      <c r="P41" s="45"/>
      <c r="Q41" s="45"/>
      <c r="R41" s="45"/>
      <c r="S41" s="45"/>
      <c r="T41" s="47"/>
      <c r="U41" s="48"/>
      <c r="V41" s="48"/>
      <c r="W41" s="48"/>
      <c r="X41" s="48"/>
      <c r="Y41" s="48"/>
      <c r="Z41" s="48"/>
      <c r="AA41" s="48"/>
      <c r="AB41" s="48"/>
      <c r="AC41" s="48"/>
      <c r="AD41" s="48"/>
      <c r="AE41" s="48"/>
      <c r="AF41" s="48"/>
      <c r="AG41" s="48"/>
      <c r="AH41" s="48"/>
      <c r="AI41" s="48"/>
      <c r="AJ41" s="48"/>
      <c r="AK41" s="45"/>
      <c r="AL41" s="134"/>
      <c r="AM41" s="74"/>
    </row>
    <row r="42" spans="1:39" ht="30" customHeight="1" x14ac:dyDescent="0.25">
      <c r="A42" s="423"/>
      <c r="B42" s="33" t="s">
        <v>281</v>
      </c>
      <c r="C42" s="48" t="s">
        <v>967</v>
      </c>
      <c r="D42" s="48"/>
      <c r="E42" s="48"/>
      <c r="F42" s="48"/>
      <c r="G42" s="48"/>
      <c r="H42" s="48"/>
      <c r="I42" s="48"/>
      <c r="J42" s="48"/>
      <c r="K42" s="48"/>
      <c r="L42" s="48"/>
      <c r="M42" s="48"/>
      <c r="N42" s="45"/>
      <c r="O42" s="45"/>
      <c r="P42" s="45" t="s">
        <v>139</v>
      </c>
      <c r="Q42" s="45"/>
      <c r="R42" s="45"/>
      <c r="S42" s="45"/>
      <c r="T42" s="47"/>
      <c r="U42" s="48"/>
      <c r="V42" s="48"/>
      <c r="W42" s="48"/>
      <c r="X42" s="48"/>
      <c r="Y42" s="48"/>
      <c r="Z42" s="48"/>
      <c r="AA42" s="48"/>
      <c r="AB42" s="48"/>
      <c r="AC42" s="48"/>
      <c r="AD42" s="48"/>
      <c r="AE42" s="48"/>
      <c r="AF42" s="48"/>
      <c r="AG42" s="48"/>
      <c r="AH42" s="48"/>
      <c r="AI42" s="48"/>
      <c r="AJ42" s="48"/>
      <c r="AK42" s="45"/>
      <c r="AL42" s="134"/>
      <c r="AM42" s="74"/>
    </row>
    <row r="43" spans="1:39" ht="30" customHeight="1" x14ac:dyDescent="0.25">
      <c r="A43" s="423"/>
      <c r="B43" s="33" t="s">
        <v>295</v>
      </c>
      <c r="C43" s="48" t="s">
        <v>967</v>
      </c>
      <c r="D43" s="48"/>
      <c r="E43" s="48"/>
      <c r="F43" s="48"/>
      <c r="G43" s="48"/>
      <c r="H43" s="48"/>
      <c r="I43" s="48"/>
      <c r="J43" s="48"/>
      <c r="K43" s="48"/>
      <c r="L43" s="48"/>
      <c r="M43" s="48"/>
      <c r="N43" s="45"/>
      <c r="O43" s="45"/>
      <c r="P43" s="45" t="s">
        <v>139</v>
      </c>
      <c r="Q43" s="45"/>
      <c r="R43" s="45"/>
      <c r="S43" s="45"/>
      <c r="T43" s="47"/>
      <c r="U43" s="48"/>
      <c r="V43" s="48"/>
      <c r="W43" s="48"/>
      <c r="X43" s="48"/>
      <c r="Y43" s="48"/>
      <c r="Z43" s="48"/>
      <c r="AA43" s="48"/>
      <c r="AB43" s="48"/>
      <c r="AC43" s="48"/>
      <c r="AD43" s="48"/>
      <c r="AE43" s="48"/>
      <c r="AF43" s="48"/>
      <c r="AG43" s="48"/>
      <c r="AH43" s="48"/>
      <c r="AI43" s="48"/>
      <c r="AJ43" s="48"/>
      <c r="AK43" s="45"/>
      <c r="AL43" s="134"/>
      <c r="AM43" s="74"/>
    </row>
    <row r="44" spans="1:39" ht="30" customHeight="1" x14ac:dyDescent="0.25">
      <c r="A44" s="423"/>
      <c r="B44" s="33" t="s">
        <v>307</v>
      </c>
      <c r="C44" s="48"/>
      <c r="D44" s="45"/>
      <c r="E44" s="45"/>
      <c r="F44" s="45"/>
      <c r="G44" s="45"/>
      <c r="H44" s="45"/>
      <c r="I44" s="45"/>
      <c r="J44" s="45"/>
      <c r="K44" s="45"/>
      <c r="L44" s="45"/>
      <c r="M44" s="45"/>
      <c r="N44" s="45"/>
      <c r="O44" s="45"/>
      <c r="P44" s="45"/>
      <c r="Q44" s="45"/>
      <c r="R44" s="45" t="s">
        <v>139</v>
      </c>
      <c r="S44" s="45"/>
      <c r="T44" s="47"/>
      <c r="U44" s="45"/>
      <c r="V44" s="45"/>
      <c r="W44" s="45"/>
      <c r="X44" s="45"/>
      <c r="Y44" s="45"/>
      <c r="Z44" s="45"/>
      <c r="AA44" s="45"/>
      <c r="AB44" s="45"/>
      <c r="AC44" s="45"/>
      <c r="AD44" s="45"/>
      <c r="AE44" s="45"/>
      <c r="AF44" s="45"/>
      <c r="AG44" s="45"/>
      <c r="AH44" s="45"/>
      <c r="AI44" s="45"/>
      <c r="AJ44" s="45"/>
      <c r="AK44" s="45"/>
      <c r="AL44" s="134"/>
      <c r="AM44" s="74"/>
    </row>
    <row r="45" spans="1:39" ht="30" customHeight="1" x14ac:dyDescent="0.25">
      <c r="A45" s="423"/>
      <c r="B45" s="33" t="s">
        <v>968</v>
      </c>
      <c r="C45" s="48"/>
      <c r="D45" s="45"/>
      <c r="E45" s="45"/>
      <c r="F45" s="45"/>
      <c r="G45" s="45"/>
      <c r="H45" s="45"/>
      <c r="I45" s="45"/>
      <c r="J45" s="45"/>
      <c r="K45" s="45"/>
      <c r="L45" s="45"/>
      <c r="M45" s="45"/>
      <c r="N45" s="45"/>
      <c r="O45" s="45"/>
      <c r="P45" s="45" t="s">
        <v>139</v>
      </c>
      <c r="Q45" s="45"/>
      <c r="R45" s="45"/>
      <c r="S45" s="45"/>
      <c r="T45" s="47"/>
      <c r="U45" s="45"/>
      <c r="V45" s="45"/>
      <c r="W45" s="45"/>
      <c r="X45" s="45"/>
      <c r="Y45" s="45"/>
      <c r="Z45" s="45"/>
      <c r="AA45" s="45"/>
      <c r="AB45" s="45"/>
      <c r="AC45" s="45"/>
      <c r="AD45" s="45"/>
      <c r="AE45" s="45"/>
      <c r="AF45" s="45"/>
      <c r="AG45" s="45"/>
      <c r="AH45" s="45"/>
      <c r="AI45" s="45"/>
      <c r="AJ45" s="45"/>
      <c r="AK45" s="45"/>
      <c r="AL45" s="134"/>
      <c r="AM45" s="74"/>
    </row>
    <row r="46" spans="1:39" ht="30" customHeight="1" x14ac:dyDescent="0.25">
      <c r="A46" s="423"/>
      <c r="B46" s="33" t="s">
        <v>969</v>
      </c>
      <c r="C46" s="48"/>
      <c r="D46" s="45"/>
      <c r="E46" s="45"/>
      <c r="F46" s="45"/>
      <c r="G46" s="45"/>
      <c r="H46" s="45"/>
      <c r="I46" s="45"/>
      <c r="J46" s="45"/>
      <c r="K46" s="45"/>
      <c r="L46" s="45"/>
      <c r="M46" s="45"/>
      <c r="N46" s="45"/>
      <c r="O46" s="45"/>
      <c r="P46" s="45"/>
      <c r="Q46" s="45"/>
      <c r="R46" s="45" t="s">
        <v>139</v>
      </c>
      <c r="S46" s="45"/>
      <c r="T46" s="47"/>
      <c r="U46" s="45"/>
      <c r="V46" s="45"/>
      <c r="W46" s="45"/>
      <c r="X46" s="45"/>
      <c r="Y46" s="45"/>
      <c r="Z46" s="45"/>
      <c r="AA46" s="45"/>
      <c r="AB46" s="45"/>
      <c r="AC46" s="45"/>
      <c r="AD46" s="45"/>
      <c r="AE46" s="45"/>
      <c r="AF46" s="45"/>
      <c r="AG46" s="45"/>
      <c r="AH46" s="45"/>
      <c r="AI46" s="45"/>
      <c r="AJ46" s="45"/>
      <c r="AK46" s="45"/>
      <c r="AL46" s="134"/>
      <c r="AM46" s="74"/>
    </row>
    <row r="47" spans="1:39" ht="30" customHeight="1" x14ac:dyDescent="0.25">
      <c r="A47" s="423"/>
      <c r="B47" s="33" t="s">
        <v>970</v>
      </c>
      <c r="C47" s="48"/>
      <c r="D47" s="45"/>
      <c r="E47" s="45"/>
      <c r="F47" s="45"/>
      <c r="G47" s="45"/>
      <c r="H47" s="45"/>
      <c r="I47" s="45"/>
      <c r="J47" s="45"/>
      <c r="K47" s="45"/>
      <c r="L47" s="45"/>
      <c r="M47" s="45"/>
      <c r="N47" s="45"/>
      <c r="O47" s="45"/>
      <c r="P47" s="45" t="s">
        <v>139</v>
      </c>
      <c r="Q47" s="45"/>
      <c r="R47" s="45"/>
      <c r="S47" s="45"/>
      <c r="T47" s="47"/>
      <c r="U47" s="45"/>
      <c r="V47" s="45"/>
      <c r="W47" s="45"/>
      <c r="X47" s="45"/>
      <c r="Y47" s="45"/>
      <c r="Z47" s="45"/>
      <c r="AA47" s="45"/>
      <c r="AB47" s="45"/>
      <c r="AC47" s="45"/>
      <c r="AD47" s="45"/>
      <c r="AE47" s="45"/>
      <c r="AF47" s="45"/>
      <c r="AG47" s="45"/>
      <c r="AH47" s="45"/>
      <c r="AI47" s="45"/>
      <c r="AJ47" s="45"/>
      <c r="AK47" s="45"/>
      <c r="AL47" s="134"/>
      <c r="AM47" s="74"/>
    </row>
    <row r="48" spans="1:39" ht="30" customHeight="1" x14ac:dyDescent="0.25">
      <c r="A48" s="423"/>
      <c r="B48" s="33" t="s">
        <v>971</v>
      </c>
      <c r="C48" s="48"/>
      <c r="D48" s="45"/>
      <c r="E48" s="45"/>
      <c r="F48" s="45"/>
      <c r="G48" s="45"/>
      <c r="H48" s="45"/>
      <c r="I48" s="45"/>
      <c r="J48" s="45"/>
      <c r="K48" s="45"/>
      <c r="L48" s="45"/>
      <c r="M48" s="45"/>
      <c r="N48" s="45"/>
      <c r="O48" s="45"/>
      <c r="P48" s="45"/>
      <c r="Q48" s="45"/>
      <c r="R48" s="45" t="s">
        <v>139</v>
      </c>
      <c r="S48" s="45"/>
      <c r="T48" s="47"/>
      <c r="U48" s="45"/>
      <c r="V48" s="45"/>
      <c r="W48" s="45"/>
      <c r="X48" s="45"/>
      <c r="Y48" s="45"/>
      <c r="Z48" s="45"/>
      <c r="AA48" s="45"/>
      <c r="AB48" s="45"/>
      <c r="AC48" s="45"/>
      <c r="AD48" s="45"/>
      <c r="AE48" s="45"/>
      <c r="AF48" s="45"/>
      <c r="AG48" s="45"/>
      <c r="AH48" s="45"/>
      <c r="AI48" s="45"/>
      <c r="AJ48" s="45"/>
      <c r="AK48" s="45"/>
      <c r="AL48" s="134"/>
      <c r="AM48" s="74"/>
    </row>
    <row r="49" spans="1:39" ht="30" customHeight="1" x14ac:dyDescent="0.25">
      <c r="A49" s="423"/>
      <c r="B49" s="33" t="s">
        <v>972</v>
      </c>
      <c r="C49" s="48" t="s">
        <v>967</v>
      </c>
      <c r="D49" s="45"/>
      <c r="E49" s="45"/>
      <c r="F49" s="45"/>
      <c r="G49" s="45"/>
      <c r="H49" s="45"/>
      <c r="I49" s="45"/>
      <c r="J49" s="45"/>
      <c r="K49" s="45"/>
      <c r="L49" s="45"/>
      <c r="M49" s="45"/>
      <c r="N49" s="45"/>
      <c r="O49" s="45"/>
      <c r="P49" s="45" t="s">
        <v>289</v>
      </c>
      <c r="Q49" s="45"/>
      <c r="R49" s="45"/>
      <c r="S49" s="45"/>
      <c r="T49" s="47"/>
      <c r="U49" s="45"/>
      <c r="V49" s="45"/>
      <c r="W49" s="45"/>
      <c r="X49" s="45"/>
      <c r="Y49" s="45"/>
      <c r="Z49" s="45"/>
      <c r="AA49" s="45"/>
      <c r="AB49" s="45"/>
      <c r="AC49" s="45"/>
      <c r="AD49" s="45"/>
      <c r="AE49" s="45"/>
      <c r="AF49" s="45"/>
      <c r="AG49" s="45"/>
      <c r="AH49" s="45"/>
      <c r="AI49" s="45"/>
      <c r="AJ49" s="45"/>
      <c r="AK49" s="45"/>
      <c r="AL49" s="134"/>
      <c r="AM49" s="74"/>
    </row>
    <row r="50" spans="1:39" ht="30" customHeight="1" x14ac:dyDescent="0.25">
      <c r="A50" s="423"/>
      <c r="B50" s="33" t="s">
        <v>973</v>
      </c>
      <c r="C50" s="48"/>
      <c r="D50" s="45"/>
      <c r="E50" s="45"/>
      <c r="F50" s="45"/>
      <c r="G50" s="45"/>
      <c r="H50" s="45"/>
      <c r="I50" s="45"/>
      <c r="J50" s="45"/>
      <c r="K50" s="45"/>
      <c r="L50" s="45"/>
      <c r="M50" s="45"/>
      <c r="N50" s="45"/>
      <c r="O50" s="45"/>
      <c r="P50" s="45"/>
      <c r="Q50" s="45"/>
      <c r="R50" s="45" t="s">
        <v>139</v>
      </c>
      <c r="S50" s="45"/>
      <c r="T50" s="47"/>
      <c r="U50" s="45"/>
      <c r="V50" s="45"/>
      <c r="W50" s="45"/>
      <c r="X50" s="45"/>
      <c r="Y50" s="45"/>
      <c r="Z50" s="45"/>
      <c r="AA50" s="45"/>
      <c r="AB50" s="45"/>
      <c r="AC50" s="45"/>
      <c r="AD50" s="45"/>
      <c r="AE50" s="45"/>
      <c r="AF50" s="45"/>
      <c r="AG50" s="45"/>
      <c r="AH50" s="45"/>
      <c r="AI50" s="45"/>
      <c r="AJ50" s="45"/>
      <c r="AK50" s="45"/>
      <c r="AL50" s="134"/>
      <c r="AM50" s="74"/>
    </row>
    <row r="51" spans="1:39" ht="30" customHeight="1" x14ac:dyDescent="0.25">
      <c r="A51" s="423"/>
      <c r="B51" s="33" t="s">
        <v>974</v>
      </c>
      <c r="C51" s="48"/>
      <c r="D51" s="45"/>
      <c r="E51" s="45"/>
      <c r="F51" s="45"/>
      <c r="G51" s="45"/>
      <c r="H51" s="45"/>
      <c r="I51" s="45"/>
      <c r="J51" s="45"/>
      <c r="K51" s="45"/>
      <c r="L51" s="45"/>
      <c r="M51" s="45"/>
      <c r="N51" s="45"/>
      <c r="O51" s="45"/>
      <c r="P51" s="45"/>
      <c r="Q51" s="45"/>
      <c r="R51" s="45"/>
      <c r="S51" s="45" t="s">
        <v>139</v>
      </c>
      <c r="T51" s="47"/>
      <c r="U51" s="45"/>
      <c r="V51" s="45"/>
      <c r="W51" s="45"/>
      <c r="X51" s="45"/>
      <c r="Y51" s="45"/>
      <c r="Z51" s="45"/>
      <c r="AA51" s="45"/>
      <c r="AB51" s="45"/>
      <c r="AC51" s="45"/>
      <c r="AD51" s="45"/>
      <c r="AE51" s="45"/>
      <c r="AF51" s="45"/>
      <c r="AG51" s="45"/>
      <c r="AH51" s="45"/>
      <c r="AI51" s="45"/>
      <c r="AJ51" s="45"/>
      <c r="AK51" s="45"/>
      <c r="AL51" s="134"/>
      <c r="AM51" s="74"/>
    </row>
    <row r="52" spans="1:39" ht="30" customHeight="1" x14ac:dyDescent="0.25">
      <c r="A52" s="423"/>
      <c r="B52" s="33" t="s">
        <v>975</v>
      </c>
      <c r="C52" s="48"/>
      <c r="D52" s="45"/>
      <c r="E52" s="45"/>
      <c r="F52" s="45"/>
      <c r="G52" s="45"/>
      <c r="H52" s="45"/>
      <c r="I52" s="45"/>
      <c r="J52" s="45"/>
      <c r="K52" s="45"/>
      <c r="L52" s="45"/>
      <c r="M52" s="45"/>
      <c r="N52" s="45"/>
      <c r="O52" s="45"/>
      <c r="P52" s="45" t="s">
        <v>139</v>
      </c>
      <c r="Q52" s="45"/>
      <c r="R52" s="45"/>
      <c r="S52" s="45"/>
      <c r="T52" s="47"/>
      <c r="U52" s="45"/>
      <c r="V52" s="45"/>
      <c r="W52" s="45"/>
      <c r="X52" s="45"/>
      <c r="Y52" s="45"/>
      <c r="Z52" s="45"/>
      <c r="AA52" s="45"/>
      <c r="AB52" s="45"/>
      <c r="AC52" s="45"/>
      <c r="AD52" s="45"/>
      <c r="AE52" s="45"/>
      <c r="AF52" s="45"/>
      <c r="AG52" s="45"/>
      <c r="AH52" s="45"/>
      <c r="AI52" s="45"/>
      <c r="AJ52" s="45"/>
      <c r="AK52" s="45"/>
      <c r="AL52" s="134"/>
      <c r="AM52" s="74"/>
    </row>
    <row r="53" spans="1:39" ht="30" customHeight="1" x14ac:dyDescent="0.25">
      <c r="A53" s="423"/>
      <c r="B53" s="33" t="s">
        <v>976</v>
      </c>
      <c r="C53" s="48"/>
      <c r="D53" s="45"/>
      <c r="E53" s="45"/>
      <c r="F53" s="45"/>
      <c r="G53" s="45"/>
      <c r="H53" s="45"/>
      <c r="I53" s="45"/>
      <c r="J53" s="45"/>
      <c r="K53" s="45"/>
      <c r="L53" s="45"/>
      <c r="M53" s="45"/>
      <c r="N53" s="45"/>
      <c r="O53" s="45"/>
      <c r="P53" s="45"/>
      <c r="Q53" s="45"/>
      <c r="R53" s="45" t="s">
        <v>139</v>
      </c>
      <c r="S53" s="45"/>
      <c r="T53" s="47"/>
      <c r="U53" s="45"/>
      <c r="V53" s="45"/>
      <c r="W53" s="45"/>
      <c r="X53" s="45"/>
      <c r="Y53" s="45"/>
      <c r="Z53" s="45"/>
      <c r="AA53" s="45"/>
      <c r="AB53" s="45"/>
      <c r="AC53" s="45"/>
      <c r="AD53" s="45"/>
      <c r="AE53" s="45"/>
      <c r="AF53" s="45"/>
      <c r="AG53" s="45"/>
      <c r="AH53" s="45"/>
      <c r="AI53" s="45"/>
      <c r="AJ53" s="45"/>
      <c r="AK53" s="45"/>
      <c r="AL53" s="134"/>
      <c r="AM53" s="74"/>
    </row>
    <row r="54" spans="1:39" ht="30" customHeight="1" x14ac:dyDescent="0.25">
      <c r="A54" s="423"/>
      <c r="B54" s="33" t="s">
        <v>977</v>
      </c>
      <c r="C54" s="48"/>
      <c r="D54" s="45"/>
      <c r="E54" s="45"/>
      <c r="F54" s="45"/>
      <c r="G54" s="45"/>
      <c r="H54" s="45"/>
      <c r="I54" s="45"/>
      <c r="J54" s="45"/>
      <c r="K54" s="45"/>
      <c r="L54" s="45"/>
      <c r="M54" s="45"/>
      <c r="N54" s="45"/>
      <c r="O54" s="45"/>
      <c r="P54" s="45"/>
      <c r="Q54" s="45"/>
      <c r="R54" s="45"/>
      <c r="S54" s="45" t="s">
        <v>139</v>
      </c>
      <c r="T54" s="47"/>
      <c r="U54" s="45"/>
      <c r="V54" s="45"/>
      <c r="W54" s="45"/>
      <c r="X54" s="45"/>
      <c r="Y54" s="45"/>
      <c r="Z54" s="45"/>
      <c r="AA54" s="45"/>
      <c r="AB54" s="45"/>
      <c r="AC54" s="45"/>
      <c r="AD54" s="45"/>
      <c r="AE54" s="45"/>
      <c r="AF54" s="45"/>
      <c r="AG54" s="45"/>
      <c r="AH54" s="45"/>
      <c r="AI54" s="45"/>
      <c r="AJ54" s="45"/>
      <c r="AK54" s="45"/>
      <c r="AL54" s="134"/>
      <c r="AM54" s="74"/>
    </row>
    <row r="55" spans="1:39" ht="30" customHeight="1" x14ac:dyDescent="0.25">
      <c r="A55" s="424"/>
      <c r="B55" s="33" t="s">
        <v>978</v>
      </c>
      <c r="C55" s="48"/>
      <c r="D55" s="45"/>
      <c r="E55" s="45"/>
      <c r="F55" s="45"/>
      <c r="G55" s="45"/>
      <c r="H55" s="45"/>
      <c r="I55" s="45"/>
      <c r="J55" s="45"/>
      <c r="K55" s="45"/>
      <c r="L55" s="45"/>
      <c r="M55" s="45"/>
      <c r="N55" s="45"/>
      <c r="O55" s="45"/>
      <c r="P55" s="45"/>
      <c r="Q55" s="45" t="s">
        <v>139</v>
      </c>
      <c r="R55" s="45"/>
      <c r="S55" s="45"/>
      <c r="T55" s="47"/>
      <c r="U55" s="45"/>
      <c r="V55" s="45"/>
      <c r="W55" s="45"/>
      <c r="X55" s="45"/>
      <c r="Y55" s="45"/>
      <c r="Z55" s="45"/>
      <c r="AA55" s="45"/>
      <c r="AB55" s="45"/>
      <c r="AC55" s="45"/>
      <c r="AD55" s="45"/>
      <c r="AE55" s="45"/>
      <c r="AF55" s="45"/>
      <c r="AG55" s="45"/>
      <c r="AH55" s="45"/>
      <c r="AI55" s="45"/>
      <c r="AJ55" s="45"/>
      <c r="AK55" s="45"/>
      <c r="AL55" s="134"/>
      <c r="AM55" s="74"/>
    </row>
    <row r="56" spans="1:39" ht="30" customHeight="1" x14ac:dyDescent="0.25">
      <c r="A56" s="422" t="s">
        <v>979</v>
      </c>
      <c r="B56" s="33" t="s">
        <v>319</v>
      </c>
      <c r="C56" s="48" t="s">
        <v>980</v>
      </c>
      <c r="D56" s="48"/>
      <c r="E56" s="48"/>
      <c r="F56" s="48"/>
      <c r="G56" s="48"/>
      <c r="H56" s="48"/>
      <c r="I56" s="48"/>
      <c r="J56" s="48"/>
      <c r="K56" s="48"/>
      <c r="L56" s="48"/>
      <c r="M56" s="48"/>
      <c r="N56" s="45"/>
      <c r="O56" s="45"/>
      <c r="P56" s="45" t="s">
        <v>289</v>
      </c>
      <c r="Q56" s="45"/>
      <c r="R56" s="45"/>
      <c r="S56" s="45"/>
      <c r="T56" s="47"/>
      <c r="U56" s="48"/>
      <c r="V56" s="48"/>
      <c r="W56" s="48"/>
      <c r="X56" s="48"/>
      <c r="Y56" s="48"/>
      <c r="Z56" s="48"/>
      <c r="AA56" s="48"/>
      <c r="AB56" s="48"/>
      <c r="AC56" s="48"/>
      <c r="AD56" s="48"/>
      <c r="AE56" s="48"/>
      <c r="AF56" s="48"/>
      <c r="AG56" s="48"/>
      <c r="AH56" s="48"/>
      <c r="AI56" s="48"/>
      <c r="AJ56" s="48"/>
      <c r="AK56" s="45"/>
      <c r="AL56" s="134"/>
      <c r="AM56" s="74"/>
    </row>
    <row r="57" spans="1:39" ht="30" customHeight="1" x14ac:dyDescent="0.25">
      <c r="A57" s="423"/>
      <c r="B57" s="33" t="s">
        <v>334</v>
      </c>
      <c r="C57" s="48" t="s">
        <v>980</v>
      </c>
      <c r="D57" s="48"/>
      <c r="E57" s="48"/>
      <c r="F57" s="48"/>
      <c r="G57" s="48"/>
      <c r="H57" s="48"/>
      <c r="I57" s="48"/>
      <c r="J57" s="48"/>
      <c r="K57" s="48"/>
      <c r="L57" s="48"/>
      <c r="M57" s="48"/>
      <c r="N57" s="45"/>
      <c r="O57" s="45"/>
      <c r="P57" s="45" t="s">
        <v>289</v>
      </c>
      <c r="Q57" s="45"/>
      <c r="R57" s="45"/>
      <c r="S57" s="45"/>
      <c r="T57" s="47"/>
      <c r="U57" s="48"/>
      <c r="V57" s="48"/>
      <c r="W57" s="48"/>
      <c r="X57" s="48"/>
      <c r="Y57" s="48"/>
      <c r="Z57" s="48"/>
      <c r="AA57" s="48"/>
      <c r="AB57" s="48"/>
      <c r="AC57" s="48"/>
      <c r="AD57" s="48"/>
      <c r="AE57" s="48"/>
      <c r="AF57" s="48"/>
      <c r="AG57" s="48"/>
      <c r="AH57" s="48"/>
      <c r="AI57" s="48"/>
      <c r="AJ57" s="48"/>
      <c r="AK57" s="45"/>
      <c r="AL57" s="134"/>
      <c r="AM57" s="74"/>
    </row>
    <row r="58" spans="1:39" ht="30" customHeight="1" x14ac:dyDescent="0.25">
      <c r="A58" s="423"/>
      <c r="B58" s="33" t="s">
        <v>346</v>
      </c>
      <c r="C58" s="48"/>
      <c r="D58" s="48"/>
      <c r="E58" s="48"/>
      <c r="F58" s="48"/>
      <c r="G58" s="48"/>
      <c r="H58" s="48"/>
      <c r="I58" s="48"/>
      <c r="J58" s="48"/>
      <c r="K58" s="48"/>
      <c r="L58" s="48"/>
      <c r="M58" s="48"/>
      <c r="N58" s="45"/>
      <c r="O58" s="45"/>
      <c r="P58" s="45"/>
      <c r="Q58" s="45"/>
      <c r="R58" s="45"/>
      <c r="S58" s="45" t="s">
        <v>139</v>
      </c>
      <c r="T58" s="47"/>
      <c r="U58" s="48"/>
      <c r="V58" s="48"/>
      <c r="W58" s="48"/>
      <c r="X58" s="48"/>
      <c r="Y58" s="48"/>
      <c r="Z58" s="48"/>
      <c r="AA58" s="48"/>
      <c r="AB58" s="48"/>
      <c r="AC58" s="48"/>
      <c r="AD58" s="48"/>
      <c r="AE58" s="48"/>
      <c r="AF58" s="48"/>
      <c r="AG58" s="48"/>
      <c r="AH58" s="48"/>
      <c r="AI58" s="48"/>
      <c r="AJ58" s="48"/>
      <c r="AK58" s="45"/>
      <c r="AL58" s="134"/>
      <c r="AM58" s="74"/>
    </row>
    <row r="59" spans="1:39" ht="30" customHeight="1" x14ac:dyDescent="0.25">
      <c r="A59" s="423"/>
      <c r="B59" s="33" t="s">
        <v>356</v>
      </c>
      <c r="C59" s="48"/>
      <c r="D59" s="48"/>
      <c r="E59" s="48"/>
      <c r="F59" s="48"/>
      <c r="G59" s="48"/>
      <c r="H59" s="48"/>
      <c r="I59" s="48"/>
      <c r="J59" s="48"/>
      <c r="K59" s="48"/>
      <c r="L59" s="48"/>
      <c r="M59" s="48"/>
      <c r="N59" s="45"/>
      <c r="O59" s="45"/>
      <c r="P59" s="45" t="s">
        <v>139</v>
      </c>
      <c r="Q59" s="45"/>
      <c r="R59" s="45"/>
      <c r="S59" s="45"/>
      <c r="T59" s="47"/>
      <c r="U59" s="48"/>
      <c r="V59" s="48"/>
      <c r="W59" s="48"/>
      <c r="X59" s="48"/>
      <c r="Y59" s="48"/>
      <c r="Z59" s="48"/>
      <c r="AA59" s="48"/>
      <c r="AB59" s="48"/>
      <c r="AC59" s="48"/>
      <c r="AD59" s="48"/>
      <c r="AE59" s="48"/>
      <c r="AF59" s="48"/>
      <c r="AG59" s="48"/>
      <c r="AH59" s="48"/>
      <c r="AI59" s="48"/>
      <c r="AJ59" s="48"/>
      <c r="AK59" s="45"/>
      <c r="AL59" s="134"/>
      <c r="AM59" s="74"/>
    </row>
    <row r="60" spans="1:39" ht="30" customHeight="1" x14ac:dyDescent="0.25">
      <c r="A60" s="423"/>
      <c r="B60" s="33" t="s">
        <v>362</v>
      </c>
      <c r="C60" s="48"/>
      <c r="D60" s="48"/>
      <c r="E60" s="48"/>
      <c r="F60" s="48"/>
      <c r="G60" s="48"/>
      <c r="H60" s="48"/>
      <c r="I60" s="48"/>
      <c r="J60" s="48"/>
      <c r="K60" s="48"/>
      <c r="L60" s="48"/>
      <c r="M60" s="48"/>
      <c r="N60" s="45"/>
      <c r="O60" s="45"/>
      <c r="P60" s="45"/>
      <c r="Q60" s="45"/>
      <c r="R60" s="45" t="s">
        <v>139</v>
      </c>
      <c r="S60" s="45"/>
      <c r="T60" s="47"/>
      <c r="U60" s="48"/>
      <c r="V60" s="48"/>
      <c r="W60" s="48"/>
      <c r="X60" s="48"/>
      <c r="Y60" s="48"/>
      <c r="Z60" s="48"/>
      <c r="AA60" s="48"/>
      <c r="AB60" s="48"/>
      <c r="AC60" s="48"/>
      <c r="AD60" s="48"/>
      <c r="AE60" s="48"/>
      <c r="AF60" s="48"/>
      <c r="AG60" s="48"/>
      <c r="AH60" s="48"/>
      <c r="AI60" s="48"/>
      <c r="AJ60" s="48"/>
      <c r="AK60" s="45"/>
      <c r="AL60" s="134"/>
      <c r="AM60" s="74"/>
    </row>
    <row r="61" spans="1:39" ht="30" customHeight="1" x14ac:dyDescent="0.25">
      <c r="A61" s="423"/>
      <c r="B61" s="33" t="s">
        <v>372</v>
      </c>
      <c r="C61" s="48"/>
      <c r="D61" s="48"/>
      <c r="E61" s="48"/>
      <c r="F61" s="48"/>
      <c r="G61" s="48"/>
      <c r="H61" s="48"/>
      <c r="I61" s="48"/>
      <c r="J61" s="48"/>
      <c r="K61" s="48"/>
      <c r="L61" s="48"/>
      <c r="M61" s="48"/>
      <c r="N61" s="45"/>
      <c r="O61" s="45"/>
      <c r="P61" s="45" t="s">
        <v>139</v>
      </c>
      <c r="Q61" s="45"/>
      <c r="R61" s="45"/>
      <c r="S61" s="45"/>
      <c r="T61" s="47"/>
      <c r="U61" s="48"/>
      <c r="V61" s="48"/>
      <c r="W61" s="48"/>
      <c r="X61" s="48"/>
      <c r="Y61" s="48"/>
      <c r="Z61" s="48"/>
      <c r="AA61" s="48"/>
      <c r="AB61" s="48"/>
      <c r="AC61" s="48"/>
      <c r="AD61" s="48"/>
      <c r="AE61" s="48"/>
      <c r="AF61" s="48"/>
      <c r="AG61" s="48"/>
      <c r="AH61" s="48"/>
      <c r="AI61" s="48"/>
      <c r="AJ61" s="48"/>
      <c r="AK61" s="45"/>
      <c r="AL61" s="134"/>
      <c r="AM61" s="74"/>
    </row>
    <row r="62" spans="1:39" ht="30" customHeight="1" x14ac:dyDescent="0.25">
      <c r="A62" s="423"/>
      <c r="B62" s="33" t="s">
        <v>384</v>
      </c>
      <c r="C62" s="48"/>
      <c r="D62" s="48"/>
      <c r="E62" s="48"/>
      <c r="F62" s="48"/>
      <c r="G62" s="48"/>
      <c r="H62" s="48"/>
      <c r="I62" s="48"/>
      <c r="J62" s="48"/>
      <c r="K62" s="48"/>
      <c r="L62" s="48"/>
      <c r="M62" s="48"/>
      <c r="N62" s="45"/>
      <c r="O62" s="45"/>
      <c r="P62" s="45"/>
      <c r="Q62" s="45"/>
      <c r="R62" s="45" t="s">
        <v>139</v>
      </c>
      <c r="S62" s="45"/>
      <c r="T62" s="47"/>
      <c r="U62" s="48"/>
      <c r="V62" s="48"/>
      <c r="W62" s="48"/>
      <c r="X62" s="48"/>
      <c r="Y62" s="48"/>
      <c r="Z62" s="48"/>
      <c r="AA62" s="48"/>
      <c r="AB62" s="48"/>
      <c r="AC62" s="48"/>
      <c r="AD62" s="48"/>
      <c r="AE62" s="48"/>
      <c r="AF62" s="48"/>
      <c r="AG62" s="48"/>
      <c r="AH62" s="48"/>
      <c r="AI62" s="48"/>
      <c r="AJ62" s="48"/>
      <c r="AK62" s="45"/>
      <c r="AL62" s="134"/>
      <c r="AM62" s="74"/>
    </row>
    <row r="63" spans="1:39" ht="30" customHeight="1" x14ac:dyDescent="0.25">
      <c r="A63" s="423"/>
      <c r="B63" s="33" t="s">
        <v>919</v>
      </c>
      <c r="C63" s="48" t="s">
        <v>980</v>
      </c>
      <c r="D63" s="48"/>
      <c r="E63" s="48"/>
      <c r="F63" s="48"/>
      <c r="G63" s="48"/>
      <c r="H63" s="48"/>
      <c r="I63" s="48"/>
      <c r="J63" s="48"/>
      <c r="K63" s="48"/>
      <c r="L63" s="48"/>
      <c r="M63" s="48"/>
      <c r="N63" s="45"/>
      <c r="O63" s="45"/>
      <c r="P63" s="45"/>
      <c r="Q63" s="45" t="s">
        <v>289</v>
      </c>
      <c r="R63" s="45"/>
      <c r="S63" s="45"/>
      <c r="T63" s="47" t="s">
        <v>115</v>
      </c>
      <c r="U63" s="48"/>
      <c r="V63" s="48"/>
      <c r="W63" s="48"/>
      <c r="X63" s="48"/>
      <c r="Y63" s="48"/>
      <c r="Z63" s="48"/>
      <c r="AA63" s="48"/>
      <c r="AB63" s="48"/>
      <c r="AC63" s="48"/>
      <c r="AD63" s="48"/>
      <c r="AE63" s="48"/>
      <c r="AF63" s="48"/>
      <c r="AG63" s="48"/>
      <c r="AH63" s="48"/>
      <c r="AI63" s="48"/>
      <c r="AJ63" s="48"/>
      <c r="AK63" s="45"/>
      <c r="AL63" s="134"/>
      <c r="AM63" s="74"/>
    </row>
    <row r="64" spans="1:39" ht="30" customHeight="1" x14ac:dyDescent="0.25">
      <c r="A64" s="423"/>
      <c r="B64" s="33" t="s">
        <v>981</v>
      </c>
      <c r="C64" s="45" t="s">
        <v>980</v>
      </c>
      <c r="D64" s="45"/>
      <c r="E64" s="45"/>
      <c r="F64" s="45"/>
      <c r="G64" s="45"/>
      <c r="H64" s="45"/>
      <c r="I64" s="45"/>
      <c r="J64" s="45"/>
      <c r="K64" s="45"/>
      <c r="L64" s="45"/>
      <c r="M64" s="45"/>
      <c r="N64" s="45"/>
      <c r="O64" s="45"/>
      <c r="P64" s="45"/>
      <c r="Q64" s="45"/>
      <c r="R64" s="45" t="s">
        <v>289</v>
      </c>
      <c r="S64" s="45"/>
      <c r="T64" s="47"/>
      <c r="U64" s="45"/>
      <c r="V64" s="45"/>
      <c r="W64" s="45"/>
      <c r="X64" s="45"/>
      <c r="Y64" s="45"/>
      <c r="Z64" s="45"/>
      <c r="AA64" s="45"/>
      <c r="AB64" s="45"/>
      <c r="AC64" s="45"/>
      <c r="AD64" s="45"/>
      <c r="AE64" s="45"/>
      <c r="AF64" s="45"/>
      <c r="AG64" s="45"/>
      <c r="AH64" s="45"/>
      <c r="AI64" s="45"/>
      <c r="AJ64" s="45"/>
      <c r="AK64" s="45"/>
      <c r="AL64" s="134"/>
      <c r="AM64" s="74"/>
    </row>
    <row r="65" spans="1:39" ht="30" customHeight="1" x14ac:dyDescent="0.25">
      <c r="A65" s="423"/>
      <c r="B65" s="33" t="s">
        <v>982</v>
      </c>
      <c r="C65" s="45"/>
      <c r="D65" s="45"/>
      <c r="E65" s="45"/>
      <c r="F65" s="45"/>
      <c r="G65" s="45"/>
      <c r="H65" s="45"/>
      <c r="I65" s="45"/>
      <c r="J65" s="45"/>
      <c r="K65" s="45"/>
      <c r="L65" s="45"/>
      <c r="M65" s="45"/>
      <c r="N65" s="45"/>
      <c r="O65" s="45"/>
      <c r="P65" s="45" t="s">
        <v>139</v>
      </c>
      <c r="Q65" s="45"/>
      <c r="R65" s="45"/>
      <c r="S65" s="45"/>
      <c r="T65" s="47"/>
      <c r="U65" s="45"/>
      <c r="V65" s="45"/>
      <c r="W65" s="45"/>
      <c r="X65" s="45"/>
      <c r="Y65" s="45"/>
      <c r="Z65" s="45"/>
      <c r="AA65" s="45"/>
      <c r="AB65" s="45"/>
      <c r="AC65" s="45"/>
      <c r="AD65" s="45"/>
      <c r="AE65" s="45"/>
      <c r="AF65" s="45"/>
      <c r="AG65" s="45"/>
      <c r="AH65" s="45"/>
      <c r="AI65" s="45"/>
      <c r="AJ65" s="45"/>
      <c r="AK65" s="45"/>
      <c r="AL65" s="134"/>
      <c r="AM65" s="74"/>
    </row>
    <row r="66" spans="1:39" ht="30" customHeight="1" x14ac:dyDescent="0.25">
      <c r="A66" s="423"/>
      <c r="B66" s="33" t="s">
        <v>983</v>
      </c>
      <c r="C66" s="45"/>
      <c r="D66" s="45"/>
      <c r="E66" s="45"/>
      <c r="F66" s="45"/>
      <c r="G66" s="45"/>
      <c r="H66" s="45"/>
      <c r="I66" s="45"/>
      <c r="J66" s="45"/>
      <c r="K66" s="45"/>
      <c r="L66" s="45"/>
      <c r="M66" s="45"/>
      <c r="N66" s="45"/>
      <c r="O66" s="45"/>
      <c r="P66" s="45"/>
      <c r="Q66" s="45"/>
      <c r="R66" s="45"/>
      <c r="S66" s="45" t="s">
        <v>139</v>
      </c>
      <c r="T66" s="47"/>
      <c r="U66" s="45"/>
      <c r="V66" s="45"/>
      <c r="W66" s="45"/>
      <c r="X66" s="45"/>
      <c r="Y66" s="45"/>
      <c r="Z66" s="45"/>
      <c r="AA66" s="45"/>
      <c r="AB66" s="45"/>
      <c r="AC66" s="45"/>
      <c r="AD66" s="45"/>
      <c r="AE66" s="45"/>
      <c r="AF66" s="45"/>
      <c r="AG66" s="45"/>
      <c r="AH66" s="45"/>
      <c r="AI66" s="45"/>
      <c r="AJ66" s="45"/>
      <c r="AK66" s="45"/>
      <c r="AL66" s="134"/>
      <c r="AM66" s="74"/>
    </row>
    <row r="67" spans="1:39" ht="30" customHeight="1" x14ac:dyDescent="0.25">
      <c r="A67" s="423"/>
      <c r="B67" s="33" t="s">
        <v>984</v>
      </c>
      <c r="C67" s="45"/>
      <c r="D67" s="45"/>
      <c r="E67" s="45"/>
      <c r="F67" s="45"/>
      <c r="G67" s="45"/>
      <c r="H67" s="45"/>
      <c r="I67" s="45"/>
      <c r="J67" s="45"/>
      <c r="K67" s="45"/>
      <c r="L67" s="45"/>
      <c r="M67" s="45"/>
      <c r="N67" s="45"/>
      <c r="O67" s="45"/>
      <c r="P67" s="45" t="s">
        <v>139</v>
      </c>
      <c r="Q67" s="45"/>
      <c r="R67" s="45"/>
      <c r="S67" s="45"/>
      <c r="T67" s="47"/>
      <c r="U67" s="45"/>
      <c r="V67" s="45"/>
      <c r="W67" s="45"/>
      <c r="X67" s="45"/>
      <c r="Y67" s="45"/>
      <c r="Z67" s="45"/>
      <c r="AA67" s="45"/>
      <c r="AB67" s="45"/>
      <c r="AC67" s="45"/>
      <c r="AD67" s="45"/>
      <c r="AE67" s="45"/>
      <c r="AF67" s="45"/>
      <c r="AG67" s="45"/>
      <c r="AH67" s="45"/>
      <c r="AI67" s="45"/>
      <c r="AJ67" s="45"/>
      <c r="AK67" s="45"/>
      <c r="AL67" s="134"/>
      <c r="AM67" s="74"/>
    </row>
    <row r="68" spans="1:39" ht="30" customHeight="1" x14ac:dyDescent="0.25">
      <c r="A68" s="423"/>
      <c r="B68" s="33" t="s">
        <v>985</v>
      </c>
      <c r="C68" s="45"/>
      <c r="D68" s="45"/>
      <c r="E68" s="45"/>
      <c r="F68" s="45"/>
      <c r="G68" s="45"/>
      <c r="H68" s="45"/>
      <c r="I68" s="45"/>
      <c r="J68" s="45"/>
      <c r="K68" s="45"/>
      <c r="L68" s="45"/>
      <c r="M68" s="45"/>
      <c r="N68" s="45"/>
      <c r="O68" s="45"/>
      <c r="P68" s="45"/>
      <c r="Q68" s="45" t="s">
        <v>139</v>
      </c>
      <c r="R68" s="45"/>
      <c r="S68" s="45"/>
      <c r="T68" s="47"/>
      <c r="U68" s="45"/>
      <c r="V68" s="45"/>
      <c r="W68" s="45"/>
      <c r="X68" s="45"/>
      <c r="Y68" s="45"/>
      <c r="Z68" s="45"/>
      <c r="AA68" s="45"/>
      <c r="AB68" s="45"/>
      <c r="AC68" s="45"/>
      <c r="AD68" s="45"/>
      <c r="AE68" s="45"/>
      <c r="AF68" s="45"/>
      <c r="AG68" s="45"/>
      <c r="AH68" s="45"/>
      <c r="AI68" s="45"/>
      <c r="AJ68" s="45"/>
      <c r="AK68" s="45"/>
      <c r="AL68" s="134"/>
      <c r="AM68" s="74"/>
    </row>
    <row r="69" spans="1:39" ht="30" customHeight="1" x14ac:dyDescent="0.25">
      <c r="A69" s="423"/>
      <c r="B69" s="33" t="s">
        <v>986</v>
      </c>
      <c r="C69" s="45"/>
      <c r="D69" s="45"/>
      <c r="E69" s="45"/>
      <c r="F69" s="45"/>
      <c r="G69" s="45"/>
      <c r="H69" s="45"/>
      <c r="I69" s="45"/>
      <c r="J69" s="45"/>
      <c r="K69" s="45"/>
      <c r="L69" s="45"/>
      <c r="M69" s="45"/>
      <c r="N69" s="45"/>
      <c r="O69" s="45"/>
      <c r="P69" s="45"/>
      <c r="Q69" s="45"/>
      <c r="R69" s="45" t="s">
        <v>139</v>
      </c>
      <c r="S69" s="45"/>
      <c r="T69" s="47"/>
      <c r="U69" s="45"/>
      <c r="V69" s="45"/>
      <c r="W69" s="45"/>
      <c r="X69" s="45"/>
      <c r="Y69" s="45"/>
      <c r="Z69" s="45"/>
      <c r="AA69" s="45"/>
      <c r="AB69" s="45"/>
      <c r="AC69" s="45"/>
      <c r="AD69" s="45"/>
      <c r="AE69" s="45"/>
      <c r="AF69" s="45"/>
      <c r="AG69" s="45"/>
      <c r="AH69" s="45"/>
      <c r="AI69" s="45"/>
      <c r="AJ69" s="45"/>
      <c r="AK69" s="45"/>
      <c r="AL69" s="134"/>
      <c r="AM69" s="74"/>
    </row>
    <row r="70" spans="1:39" ht="30" customHeight="1" x14ac:dyDescent="0.25">
      <c r="A70" s="424"/>
      <c r="B70" s="33" t="s">
        <v>987</v>
      </c>
      <c r="C70" s="45"/>
      <c r="D70" s="45"/>
      <c r="E70" s="45"/>
      <c r="F70" s="45"/>
      <c r="G70" s="45"/>
      <c r="H70" s="45"/>
      <c r="I70" s="45"/>
      <c r="J70" s="45"/>
      <c r="K70" s="45"/>
      <c r="L70" s="45"/>
      <c r="M70" s="45"/>
      <c r="N70" s="45"/>
      <c r="O70" s="45"/>
      <c r="P70" s="45"/>
      <c r="Q70" s="45"/>
      <c r="R70" s="45" t="s">
        <v>139</v>
      </c>
      <c r="S70" s="45"/>
      <c r="T70" s="47"/>
      <c r="U70" s="45"/>
      <c r="V70" s="45"/>
      <c r="W70" s="45"/>
      <c r="X70" s="45"/>
      <c r="Y70" s="45"/>
      <c r="Z70" s="45"/>
      <c r="AA70" s="45"/>
      <c r="AB70" s="45"/>
      <c r="AC70" s="45"/>
      <c r="AD70" s="45"/>
      <c r="AE70" s="45"/>
      <c r="AF70" s="45"/>
      <c r="AG70" s="45"/>
      <c r="AH70" s="45"/>
      <c r="AI70" s="45"/>
      <c r="AJ70" s="45"/>
      <c r="AK70" s="45"/>
      <c r="AL70" s="134"/>
      <c r="AM70" s="74"/>
    </row>
    <row r="71" spans="1:39" ht="30" customHeight="1" x14ac:dyDescent="0.25">
      <c r="A71" s="422" t="s">
        <v>988</v>
      </c>
      <c r="B71" s="33" t="s">
        <v>395</v>
      </c>
      <c r="C71" s="48" t="s">
        <v>989</v>
      </c>
      <c r="D71" s="48"/>
      <c r="E71" s="48"/>
      <c r="F71" s="48"/>
      <c r="G71" s="48"/>
      <c r="H71" s="48"/>
      <c r="I71" s="48"/>
      <c r="J71" s="48"/>
      <c r="K71" s="48"/>
      <c r="L71" s="48"/>
      <c r="M71" s="48"/>
      <c r="N71" s="45"/>
      <c r="O71" s="45"/>
      <c r="P71" s="45"/>
      <c r="Q71" s="45"/>
      <c r="R71" s="45"/>
      <c r="S71" s="45" t="s">
        <v>289</v>
      </c>
      <c r="T71" s="47"/>
      <c r="U71" s="48"/>
      <c r="V71" s="48"/>
      <c r="W71" s="48"/>
      <c r="X71" s="48"/>
      <c r="Y71" s="48"/>
      <c r="Z71" s="48"/>
      <c r="AA71" s="48"/>
      <c r="AB71" s="48"/>
      <c r="AC71" s="48"/>
      <c r="AD71" s="48"/>
      <c r="AE71" s="48"/>
      <c r="AF71" s="48"/>
      <c r="AG71" s="48"/>
      <c r="AH71" s="48"/>
      <c r="AI71" s="48"/>
      <c r="AJ71" s="48"/>
      <c r="AK71" s="45"/>
      <c r="AL71" s="134"/>
      <c r="AM71" s="74"/>
    </row>
    <row r="72" spans="1:39" ht="30" customHeight="1" x14ac:dyDescent="0.25">
      <c r="A72" s="423"/>
      <c r="B72" s="33" t="s">
        <v>407</v>
      </c>
      <c r="C72" s="48" t="s">
        <v>989</v>
      </c>
      <c r="D72" s="48"/>
      <c r="E72" s="48"/>
      <c r="F72" s="48"/>
      <c r="G72" s="48"/>
      <c r="H72" s="48"/>
      <c r="I72" s="48"/>
      <c r="J72" s="48"/>
      <c r="K72" s="48"/>
      <c r="L72" s="48"/>
      <c r="M72" s="48"/>
      <c r="N72" s="45"/>
      <c r="O72" s="45"/>
      <c r="P72" s="45"/>
      <c r="Q72" s="45"/>
      <c r="R72" s="45"/>
      <c r="S72" s="45" t="s">
        <v>289</v>
      </c>
      <c r="T72" s="47"/>
      <c r="U72" s="48"/>
      <c r="V72" s="48"/>
      <c r="W72" s="48"/>
      <c r="X72" s="48"/>
      <c r="Y72" s="48"/>
      <c r="Z72" s="48"/>
      <c r="AA72" s="48"/>
      <c r="AB72" s="48"/>
      <c r="AC72" s="48"/>
      <c r="AD72" s="48"/>
      <c r="AE72" s="48"/>
      <c r="AF72" s="48"/>
      <c r="AG72" s="48"/>
      <c r="AH72" s="48"/>
      <c r="AI72" s="48"/>
      <c r="AJ72" s="48"/>
      <c r="AK72" s="45"/>
      <c r="AL72" s="134"/>
      <c r="AM72" s="74"/>
    </row>
    <row r="73" spans="1:39" ht="30" customHeight="1" x14ac:dyDescent="0.25">
      <c r="A73" s="423"/>
      <c r="B73" s="33" t="s">
        <v>419</v>
      </c>
      <c r="C73" s="48" t="s">
        <v>989</v>
      </c>
      <c r="D73" s="48"/>
      <c r="E73" s="48"/>
      <c r="F73" s="48"/>
      <c r="G73" s="48"/>
      <c r="H73" s="48"/>
      <c r="I73" s="48"/>
      <c r="J73" s="48"/>
      <c r="K73" s="48"/>
      <c r="L73" s="48"/>
      <c r="M73" s="48"/>
      <c r="N73" s="45"/>
      <c r="O73" s="45"/>
      <c r="P73" s="45"/>
      <c r="Q73" s="45"/>
      <c r="R73" s="45"/>
      <c r="S73" s="45" t="s">
        <v>289</v>
      </c>
      <c r="T73" s="47"/>
      <c r="U73" s="48"/>
      <c r="V73" s="48"/>
      <c r="W73" s="48"/>
      <c r="X73" s="48"/>
      <c r="Y73" s="48"/>
      <c r="Z73" s="48"/>
      <c r="AA73" s="48"/>
      <c r="AB73" s="48"/>
      <c r="AC73" s="48"/>
      <c r="AD73" s="48"/>
      <c r="AE73" s="48"/>
      <c r="AF73" s="48"/>
      <c r="AG73" s="48"/>
      <c r="AH73" s="48"/>
      <c r="AI73" s="48"/>
      <c r="AJ73" s="48"/>
      <c r="AK73" s="45"/>
      <c r="AL73" s="134"/>
      <c r="AM73" s="74"/>
    </row>
    <row r="74" spans="1:39" ht="30" customHeight="1" x14ac:dyDescent="0.25">
      <c r="A74" s="423"/>
      <c r="B74" s="33" t="s">
        <v>427</v>
      </c>
      <c r="C74" s="48"/>
      <c r="D74" s="48"/>
      <c r="E74" s="48"/>
      <c r="F74" s="48"/>
      <c r="G74" s="48"/>
      <c r="H74" s="48"/>
      <c r="I74" s="48"/>
      <c r="J74" s="48"/>
      <c r="K74" s="48"/>
      <c r="L74" s="48"/>
      <c r="M74" s="48"/>
      <c r="N74" s="45"/>
      <c r="O74" s="45"/>
      <c r="P74" s="45"/>
      <c r="Q74" s="45" t="s">
        <v>139</v>
      </c>
      <c r="R74" s="45"/>
      <c r="S74" s="45"/>
      <c r="T74" s="47"/>
      <c r="U74" s="48"/>
      <c r="V74" s="48"/>
      <c r="W74" s="48"/>
      <c r="X74" s="48"/>
      <c r="Y74" s="48"/>
      <c r="Z74" s="48"/>
      <c r="AA74" s="48"/>
      <c r="AB74" s="48"/>
      <c r="AC74" s="48"/>
      <c r="AD74" s="48"/>
      <c r="AE74" s="48"/>
      <c r="AF74" s="48"/>
      <c r="AG74" s="48"/>
      <c r="AH74" s="48"/>
      <c r="AI74" s="48"/>
      <c r="AJ74" s="48"/>
      <c r="AK74" s="45"/>
      <c r="AL74" s="134"/>
      <c r="AM74" s="74"/>
    </row>
    <row r="75" spans="1:39" ht="30" customHeight="1" x14ac:dyDescent="0.25">
      <c r="A75" s="423"/>
      <c r="B75" s="33" t="s">
        <v>435</v>
      </c>
      <c r="C75" s="48"/>
      <c r="D75" s="48"/>
      <c r="E75" s="48"/>
      <c r="F75" s="48"/>
      <c r="G75" s="48"/>
      <c r="H75" s="48"/>
      <c r="I75" s="48"/>
      <c r="J75" s="48"/>
      <c r="K75" s="48"/>
      <c r="L75" s="48"/>
      <c r="M75" s="48"/>
      <c r="N75" s="45"/>
      <c r="O75" s="45"/>
      <c r="P75" s="45"/>
      <c r="Q75" s="45" t="s">
        <v>139</v>
      </c>
      <c r="R75" s="45"/>
      <c r="S75" s="45"/>
      <c r="T75" s="47"/>
      <c r="U75" s="48"/>
      <c r="V75" s="48"/>
      <c r="W75" s="48"/>
      <c r="X75" s="48"/>
      <c r="Y75" s="48"/>
      <c r="Z75" s="48"/>
      <c r="AA75" s="48"/>
      <c r="AB75" s="48"/>
      <c r="AC75" s="48"/>
      <c r="AD75" s="48"/>
      <c r="AE75" s="48"/>
      <c r="AF75" s="48"/>
      <c r="AG75" s="48"/>
      <c r="AH75" s="48"/>
      <c r="AI75" s="48"/>
      <c r="AJ75" s="48"/>
      <c r="AK75" s="45"/>
      <c r="AL75" s="134"/>
      <c r="AM75" s="74"/>
    </row>
    <row r="76" spans="1:39" ht="30" customHeight="1" x14ac:dyDescent="0.25">
      <c r="A76" s="423"/>
      <c r="B76" s="33" t="s">
        <v>925</v>
      </c>
      <c r="C76" s="48"/>
      <c r="D76" s="48"/>
      <c r="E76" s="48"/>
      <c r="F76" s="48"/>
      <c r="G76" s="48"/>
      <c r="H76" s="48"/>
      <c r="I76" s="48"/>
      <c r="J76" s="48"/>
      <c r="K76" s="48"/>
      <c r="L76" s="48"/>
      <c r="M76" s="48"/>
      <c r="N76" s="45"/>
      <c r="O76" s="45"/>
      <c r="P76" s="45"/>
      <c r="Q76" s="45" t="s">
        <v>139</v>
      </c>
      <c r="R76" s="45"/>
      <c r="S76" s="45"/>
      <c r="T76" s="47"/>
      <c r="U76" s="48"/>
      <c r="V76" s="48"/>
      <c r="W76" s="48"/>
      <c r="X76" s="48"/>
      <c r="Y76" s="48"/>
      <c r="Z76" s="48"/>
      <c r="AA76" s="48"/>
      <c r="AB76" s="48"/>
      <c r="AC76" s="48"/>
      <c r="AD76" s="48"/>
      <c r="AE76" s="48"/>
      <c r="AF76" s="48"/>
      <c r="AG76" s="48"/>
      <c r="AH76" s="48"/>
      <c r="AI76" s="48"/>
      <c r="AJ76" s="48"/>
      <c r="AK76" s="45"/>
      <c r="AL76" s="134"/>
      <c r="AM76" s="74"/>
    </row>
    <row r="77" spans="1:39" ht="30" customHeight="1" x14ac:dyDescent="0.25">
      <c r="A77" s="423"/>
      <c r="B77" s="33" t="s">
        <v>990</v>
      </c>
      <c r="C77" s="48"/>
      <c r="D77" s="48"/>
      <c r="E77" s="48"/>
      <c r="F77" s="48"/>
      <c r="G77" s="48"/>
      <c r="H77" s="48"/>
      <c r="I77" s="48"/>
      <c r="J77" s="48"/>
      <c r="K77" s="48"/>
      <c r="L77" s="48"/>
      <c r="M77" s="48"/>
      <c r="N77" s="45"/>
      <c r="O77" s="45"/>
      <c r="P77" s="45"/>
      <c r="Q77" s="45" t="s">
        <v>139</v>
      </c>
      <c r="R77" s="45"/>
      <c r="S77" s="45"/>
      <c r="T77" s="47"/>
      <c r="U77" s="48"/>
      <c r="V77" s="48"/>
      <c r="W77" s="48"/>
      <c r="X77" s="48"/>
      <c r="Y77" s="48"/>
      <c r="Z77" s="48"/>
      <c r="AA77" s="48"/>
      <c r="AB77" s="48"/>
      <c r="AC77" s="48"/>
      <c r="AD77" s="48"/>
      <c r="AE77" s="48"/>
      <c r="AF77" s="48"/>
      <c r="AG77" s="48"/>
      <c r="AH77" s="48"/>
      <c r="AI77" s="48"/>
      <c r="AJ77" s="48"/>
      <c r="AK77" s="45"/>
      <c r="AL77" s="134"/>
      <c r="AM77" s="74"/>
    </row>
    <row r="78" spans="1:39" ht="30" customHeight="1" x14ac:dyDescent="0.25">
      <c r="A78" s="423"/>
      <c r="B78" s="33" t="s">
        <v>991</v>
      </c>
      <c r="C78" s="48"/>
      <c r="D78" s="48"/>
      <c r="E78" s="48"/>
      <c r="F78" s="48"/>
      <c r="G78" s="48"/>
      <c r="H78" s="48"/>
      <c r="I78" s="48"/>
      <c r="J78" s="48"/>
      <c r="K78" s="48"/>
      <c r="L78" s="48"/>
      <c r="M78" s="48"/>
      <c r="N78" s="45"/>
      <c r="O78" s="45"/>
      <c r="P78" s="45"/>
      <c r="Q78" s="45" t="s">
        <v>139</v>
      </c>
      <c r="R78" s="45"/>
      <c r="S78" s="45"/>
      <c r="T78" s="47"/>
      <c r="U78" s="48"/>
      <c r="V78" s="48"/>
      <c r="W78" s="48"/>
      <c r="X78" s="48"/>
      <c r="Y78" s="48"/>
      <c r="Z78" s="48"/>
      <c r="AA78" s="48"/>
      <c r="AB78" s="48"/>
      <c r="AC78" s="48"/>
      <c r="AD78" s="48"/>
      <c r="AE78" s="48"/>
      <c r="AF78" s="48"/>
      <c r="AG78" s="48"/>
      <c r="AH78" s="48"/>
      <c r="AI78" s="48"/>
      <c r="AJ78" s="48"/>
      <c r="AK78" s="45"/>
      <c r="AL78" s="134"/>
      <c r="AM78" s="74"/>
    </row>
    <row r="79" spans="1:39" ht="30" customHeight="1" x14ac:dyDescent="0.25">
      <c r="A79" s="423"/>
      <c r="B79" s="33" t="s">
        <v>992</v>
      </c>
      <c r="C79" s="48"/>
      <c r="D79" s="48"/>
      <c r="E79" s="48"/>
      <c r="F79" s="48"/>
      <c r="G79" s="48"/>
      <c r="H79" s="48"/>
      <c r="I79" s="48"/>
      <c r="J79" s="48"/>
      <c r="K79" s="48"/>
      <c r="L79" s="48"/>
      <c r="M79" s="48"/>
      <c r="N79" s="45"/>
      <c r="O79" s="45"/>
      <c r="P79" s="45"/>
      <c r="Q79" s="45" t="s">
        <v>139</v>
      </c>
      <c r="R79" s="45"/>
      <c r="S79" s="45"/>
      <c r="T79" s="47"/>
      <c r="U79" s="48"/>
      <c r="V79" s="48"/>
      <c r="W79" s="48"/>
      <c r="X79" s="48"/>
      <c r="Y79" s="48"/>
      <c r="Z79" s="48"/>
      <c r="AA79" s="48"/>
      <c r="AB79" s="48"/>
      <c r="AC79" s="48"/>
      <c r="AD79" s="48"/>
      <c r="AE79" s="48"/>
      <c r="AF79" s="48"/>
      <c r="AG79" s="48"/>
      <c r="AH79" s="48"/>
      <c r="AI79" s="48"/>
      <c r="AJ79" s="48"/>
      <c r="AK79" s="45"/>
      <c r="AL79" s="134"/>
      <c r="AM79" s="74"/>
    </row>
    <row r="80" spans="1:39" ht="30" customHeight="1" x14ac:dyDescent="0.25">
      <c r="A80" s="423"/>
      <c r="B80" s="33" t="s">
        <v>993</v>
      </c>
      <c r="C80" s="48"/>
      <c r="D80" s="48"/>
      <c r="E80" s="48"/>
      <c r="F80" s="48"/>
      <c r="G80" s="48"/>
      <c r="H80" s="48"/>
      <c r="I80" s="48"/>
      <c r="J80" s="48"/>
      <c r="K80" s="48"/>
      <c r="L80" s="48"/>
      <c r="M80" s="48"/>
      <c r="N80" s="45"/>
      <c r="O80" s="45"/>
      <c r="P80" s="45"/>
      <c r="Q80" s="45" t="s">
        <v>139</v>
      </c>
      <c r="R80" s="45"/>
      <c r="S80" s="45"/>
      <c r="T80" s="47"/>
      <c r="U80" s="48"/>
      <c r="V80" s="48"/>
      <c r="W80" s="48"/>
      <c r="X80" s="48"/>
      <c r="Y80" s="48"/>
      <c r="Z80" s="48"/>
      <c r="AA80" s="48"/>
      <c r="AB80" s="48"/>
      <c r="AC80" s="48"/>
      <c r="AD80" s="48"/>
      <c r="AE80" s="48"/>
      <c r="AF80" s="48"/>
      <c r="AG80" s="48"/>
      <c r="AH80" s="48"/>
      <c r="AI80" s="48"/>
      <c r="AJ80" s="48"/>
      <c r="AK80" s="45"/>
      <c r="AL80" s="134"/>
      <c r="AM80" s="74"/>
    </row>
    <row r="81" spans="1:39" ht="30" customHeight="1" x14ac:dyDescent="0.25">
      <c r="A81" s="423"/>
      <c r="B81" s="33" t="s">
        <v>994</v>
      </c>
      <c r="C81" s="48"/>
      <c r="D81" s="48"/>
      <c r="E81" s="48"/>
      <c r="F81" s="48"/>
      <c r="G81" s="48"/>
      <c r="H81" s="48"/>
      <c r="I81" s="48"/>
      <c r="J81" s="48"/>
      <c r="K81" s="48"/>
      <c r="L81" s="48"/>
      <c r="M81" s="48"/>
      <c r="N81" s="45"/>
      <c r="O81" s="45"/>
      <c r="P81" s="45"/>
      <c r="Q81" s="45" t="s">
        <v>139</v>
      </c>
      <c r="R81" s="45"/>
      <c r="S81" s="45"/>
      <c r="T81" s="47"/>
      <c r="U81" s="48"/>
      <c r="V81" s="48"/>
      <c r="W81" s="48"/>
      <c r="X81" s="48"/>
      <c r="Y81" s="48"/>
      <c r="Z81" s="48"/>
      <c r="AA81" s="48"/>
      <c r="AB81" s="48"/>
      <c r="AC81" s="48"/>
      <c r="AD81" s="48"/>
      <c r="AE81" s="48"/>
      <c r="AF81" s="48"/>
      <c r="AG81" s="48"/>
      <c r="AH81" s="48"/>
      <c r="AI81" s="48"/>
      <c r="AJ81" s="48"/>
      <c r="AK81" s="45"/>
      <c r="AL81" s="134"/>
      <c r="AM81" s="74"/>
    </row>
    <row r="82" spans="1:39" ht="30" customHeight="1" x14ac:dyDescent="0.25">
      <c r="A82" s="423"/>
      <c r="B82" s="33" t="s">
        <v>995</v>
      </c>
      <c r="C82" s="48"/>
      <c r="D82" s="48"/>
      <c r="E82" s="48"/>
      <c r="F82" s="48"/>
      <c r="G82" s="48"/>
      <c r="H82" s="48"/>
      <c r="I82" s="48"/>
      <c r="J82" s="48"/>
      <c r="K82" s="48"/>
      <c r="L82" s="48"/>
      <c r="M82" s="48"/>
      <c r="N82" s="45"/>
      <c r="O82" s="45"/>
      <c r="P82" s="45"/>
      <c r="Q82" s="45" t="s">
        <v>139</v>
      </c>
      <c r="R82" s="45"/>
      <c r="S82" s="45"/>
      <c r="T82" s="47"/>
      <c r="U82" s="48"/>
      <c r="V82" s="48"/>
      <c r="W82" s="48"/>
      <c r="X82" s="48"/>
      <c r="Y82" s="48"/>
      <c r="Z82" s="48"/>
      <c r="AA82" s="48"/>
      <c r="AB82" s="48"/>
      <c r="AC82" s="48"/>
      <c r="AD82" s="48"/>
      <c r="AE82" s="48"/>
      <c r="AF82" s="48"/>
      <c r="AG82" s="48"/>
      <c r="AH82" s="48"/>
      <c r="AI82" s="48"/>
      <c r="AJ82" s="48"/>
      <c r="AK82" s="45"/>
      <c r="AL82" s="134"/>
      <c r="AM82" s="74"/>
    </row>
    <row r="83" spans="1:39" ht="30" customHeight="1" x14ac:dyDescent="0.25">
      <c r="A83" s="423"/>
      <c r="B83" s="33" t="s">
        <v>996</v>
      </c>
      <c r="C83" s="48"/>
      <c r="D83" s="48"/>
      <c r="E83" s="48"/>
      <c r="F83" s="48"/>
      <c r="G83" s="48"/>
      <c r="H83" s="48"/>
      <c r="I83" s="48"/>
      <c r="J83" s="48"/>
      <c r="K83" s="48"/>
      <c r="L83" s="48"/>
      <c r="M83" s="48"/>
      <c r="N83" s="45"/>
      <c r="O83" s="45"/>
      <c r="P83" s="45"/>
      <c r="Q83" s="45" t="s">
        <v>139</v>
      </c>
      <c r="R83" s="45"/>
      <c r="S83" s="45"/>
      <c r="T83" s="47"/>
      <c r="U83" s="48"/>
      <c r="V83" s="48"/>
      <c r="W83" s="48"/>
      <c r="X83" s="48"/>
      <c r="Y83" s="48"/>
      <c r="Z83" s="48"/>
      <c r="AA83" s="48"/>
      <c r="AB83" s="48"/>
      <c r="AC83" s="48"/>
      <c r="AD83" s="48"/>
      <c r="AE83" s="48"/>
      <c r="AF83" s="48"/>
      <c r="AG83" s="48"/>
      <c r="AH83" s="48"/>
      <c r="AI83" s="48"/>
      <c r="AJ83" s="48"/>
      <c r="AK83" s="45"/>
      <c r="AL83" s="134"/>
      <c r="AM83" s="74"/>
    </row>
    <row r="84" spans="1:39" ht="30" customHeight="1" x14ac:dyDescent="0.25">
      <c r="A84" s="423"/>
      <c r="B84" s="33" t="s">
        <v>997</v>
      </c>
      <c r="C84" s="48"/>
      <c r="D84" s="48"/>
      <c r="E84" s="48"/>
      <c r="F84" s="48"/>
      <c r="G84" s="48"/>
      <c r="H84" s="48"/>
      <c r="I84" s="48"/>
      <c r="J84" s="48"/>
      <c r="K84" s="48"/>
      <c r="L84" s="48"/>
      <c r="M84" s="48"/>
      <c r="N84" s="45"/>
      <c r="O84" s="45"/>
      <c r="P84" s="45"/>
      <c r="Q84" s="45" t="s">
        <v>139</v>
      </c>
      <c r="R84" s="45"/>
      <c r="S84" s="45"/>
      <c r="T84" s="47"/>
      <c r="U84" s="48"/>
      <c r="V84" s="48"/>
      <c r="W84" s="48"/>
      <c r="X84" s="48"/>
      <c r="Y84" s="48"/>
      <c r="Z84" s="48"/>
      <c r="AA84" s="48"/>
      <c r="AB84" s="48"/>
      <c r="AC84" s="48"/>
      <c r="AD84" s="48"/>
      <c r="AE84" s="48"/>
      <c r="AF84" s="48"/>
      <c r="AG84" s="48"/>
      <c r="AH84" s="48"/>
      <c r="AI84" s="48"/>
      <c r="AJ84" s="48"/>
      <c r="AK84" s="45"/>
      <c r="AL84" s="134"/>
      <c r="AM84" s="74"/>
    </row>
    <row r="85" spans="1:39" ht="30" customHeight="1" x14ac:dyDescent="0.25">
      <c r="A85" s="424"/>
      <c r="B85" s="33" t="s">
        <v>998</v>
      </c>
      <c r="C85" s="48"/>
      <c r="D85" s="48"/>
      <c r="E85" s="48"/>
      <c r="F85" s="48"/>
      <c r="G85" s="48"/>
      <c r="H85" s="48"/>
      <c r="I85" s="48"/>
      <c r="J85" s="48"/>
      <c r="K85" s="48"/>
      <c r="L85" s="48"/>
      <c r="M85" s="48"/>
      <c r="N85" s="45"/>
      <c r="O85" s="45"/>
      <c r="P85" s="45"/>
      <c r="Q85" s="45" t="s">
        <v>139</v>
      </c>
      <c r="R85" s="45"/>
      <c r="S85" s="45"/>
      <c r="T85" s="47"/>
      <c r="U85" s="48"/>
      <c r="V85" s="48"/>
      <c r="W85" s="48"/>
      <c r="X85" s="48"/>
      <c r="Y85" s="48"/>
      <c r="Z85" s="48"/>
      <c r="AA85" s="48"/>
      <c r="AB85" s="48"/>
      <c r="AC85" s="48"/>
      <c r="AD85" s="48"/>
      <c r="AE85" s="48"/>
      <c r="AF85" s="48"/>
      <c r="AG85" s="48"/>
      <c r="AH85" s="48"/>
      <c r="AI85" s="48"/>
      <c r="AJ85" s="48"/>
      <c r="AK85" s="45"/>
      <c r="AL85" s="134"/>
      <c r="AM85" s="74"/>
    </row>
    <row r="86" spans="1:39" ht="30" customHeight="1" x14ac:dyDescent="0.25">
      <c r="A86" s="422" t="s">
        <v>999</v>
      </c>
      <c r="B86" s="33" t="s">
        <v>445</v>
      </c>
      <c r="C86" s="48" t="s">
        <v>1000</v>
      </c>
      <c r="D86" s="48"/>
      <c r="E86" s="48"/>
      <c r="F86" s="48"/>
      <c r="G86" s="48"/>
      <c r="H86" s="48"/>
      <c r="I86" s="48"/>
      <c r="J86" s="48"/>
      <c r="K86" s="48"/>
      <c r="L86" s="48"/>
      <c r="M86" s="48"/>
      <c r="N86" s="45"/>
      <c r="O86" s="45"/>
      <c r="P86" s="45"/>
      <c r="Q86" s="45"/>
      <c r="R86" s="45"/>
      <c r="S86" s="45" t="s">
        <v>289</v>
      </c>
      <c r="T86" s="47"/>
      <c r="U86" s="48"/>
      <c r="V86" s="48"/>
      <c r="W86" s="48"/>
      <c r="X86" s="48"/>
      <c r="Y86" s="48"/>
      <c r="Z86" s="48"/>
      <c r="AA86" s="48"/>
      <c r="AB86" s="48"/>
      <c r="AC86" s="48"/>
      <c r="AD86" s="48"/>
      <c r="AE86" s="48"/>
      <c r="AF86" s="48"/>
      <c r="AG86" s="48"/>
      <c r="AH86" s="48"/>
      <c r="AI86" s="48"/>
      <c r="AJ86" s="48"/>
      <c r="AK86" s="45"/>
      <c r="AL86" s="134"/>
      <c r="AM86" s="74"/>
    </row>
    <row r="87" spans="1:39" ht="30" customHeight="1" x14ac:dyDescent="0.25">
      <c r="A87" s="423"/>
      <c r="B87" s="33" t="s">
        <v>455</v>
      </c>
      <c r="C87" s="48" t="s">
        <v>1000</v>
      </c>
      <c r="D87" s="48"/>
      <c r="E87" s="48"/>
      <c r="F87" s="48"/>
      <c r="G87" s="48"/>
      <c r="H87" s="48"/>
      <c r="I87" s="48"/>
      <c r="J87" s="48"/>
      <c r="K87" s="48"/>
      <c r="L87" s="48"/>
      <c r="M87" s="48"/>
      <c r="N87" s="45"/>
      <c r="O87" s="45"/>
      <c r="P87" s="45"/>
      <c r="Q87" s="45"/>
      <c r="R87" s="45"/>
      <c r="S87" s="45" t="s">
        <v>289</v>
      </c>
      <c r="T87" s="47"/>
      <c r="U87" s="48"/>
      <c r="V87" s="48"/>
      <c r="W87" s="48"/>
      <c r="X87" s="48"/>
      <c r="Y87" s="48"/>
      <c r="Z87" s="48"/>
      <c r="AA87" s="48"/>
      <c r="AB87" s="48"/>
      <c r="AC87" s="48"/>
      <c r="AD87" s="48"/>
      <c r="AE87" s="48"/>
      <c r="AF87" s="48"/>
      <c r="AG87" s="48"/>
      <c r="AH87" s="48"/>
      <c r="AI87" s="48"/>
      <c r="AJ87" s="48"/>
      <c r="AK87" s="45"/>
      <c r="AL87" s="134"/>
      <c r="AM87" s="74"/>
    </row>
    <row r="88" spans="1:39" ht="30" customHeight="1" x14ac:dyDescent="0.25">
      <c r="A88" s="423"/>
      <c r="B88" s="33" t="s">
        <v>466</v>
      </c>
      <c r="C88" s="48" t="s">
        <v>1000</v>
      </c>
      <c r="D88" s="48"/>
      <c r="E88" s="48"/>
      <c r="F88" s="48"/>
      <c r="G88" s="48"/>
      <c r="H88" s="48"/>
      <c r="I88" s="48"/>
      <c r="J88" s="48"/>
      <c r="K88" s="48"/>
      <c r="L88" s="48"/>
      <c r="M88" s="48"/>
      <c r="N88" s="45"/>
      <c r="O88" s="45"/>
      <c r="P88" s="45"/>
      <c r="Q88" s="45"/>
      <c r="R88" s="45"/>
      <c r="S88" s="45" t="s">
        <v>289</v>
      </c>
      <c r="T88" s="47"/>
      <c r="U88" s="48"/>
      <c r="V88" s="48"/>
      <c r="W88" s="48"/>
      <c r="X88" s="48"/>
      <c r="Y88" s="48"/>
      <c r="Z88" s="48"/>
      <c r="AA88" s="48"/>
      <c r="AB88" s="48"/>
      <c r="AC88" s="48"/>
      <c r="AD88" s="48"/>
      <c r="AE88" s="48"/>
      <c r="AF88" s="48"/>
      <c r="AG88" s="48"/>
      <c r="AH88" s="48"/>
      <c r="AI88" s="48"/>
      <c r="AJ88" s="48"/>
      <c r="AK88" s="45"/>
      <c r="AL88" s="134"/>
      <c r="AM88" s="74"/>
    </row>
    <row r="89" spans="1:39" ht="30" customHeight="1" x14ac:dyDescent="0.25">
      <c r="A89" s="423"/>
      <c r="B89" s="33" t="s">
        <v>473</v>
      </c>
      <c r="C89" s="48"/>
      <c r="D89" s="48"/>
      <c r="E89" s="48"/>
      <c r="F89" s="48"/>
      <c r="G89" s="48"/>
      <c r="H89" s="48"/>
      <c r="I89" s="48"/>
      <c r="J89" s="48"/>
      <c r="K89" s="48"/>
      <c r="L89" s="48"/>
      <c r="M89" s="48"/>
      <c r="N89" s="45"/>
      <c r="O89" s="45"/>
      <c r="P89" s="45"/>
      <c r="Q89" s="45"/>
      <c r="R89" s="45"/>
      <c r="S89" s="45" t="s">
        <v>139</v>
      </c>
      <c r="T89" s="47"/>
      <c r="U89" s="48"/>
      <c r="V89" s="48"/>
      <c r="W89" s="48"/>
      <c r="X89" s="48"/>
      <c r="Y89" s="48"/>
      <c r="Z89" s="48"/>
      <c r="AA89" s="48"/>
      <c r="AB89" s="48"/>
      <c r="AC89" s="48"/>
      <c r="AD89" s="48"/>
      <c r="AE89" s="48"/>
      <c r="AF89" s="48"/>
      <c r="AG89" s="48"/>
      <c r="AH89" s="48"/>
      <c r="AI89" s="48"/>
      <c r="AJ89" s="48"/>
      <c r="AK89" s="45"/>
      <c r="AL89" s="134"/>
      <c r="AM89" s="74"/>
    </row>
    <row r="90" spans="1:39" ht="30" customHeight="1" x14ac:dyDescent="0.25">
      <c r="A90" s="423"/>
      <c r="B90" s="33" t="s">
        <v>484</v>
      </c>
      <c r="C90" s="48"/>
      <c r="D90" s="48"/>
      <c r="E90" s="48"/>
      <c r="F90" s="48"/>
      <c r="G90" s="48"/>
      <c r="H90" s="48"/>
      <c r="I90" s="48"/>
      <c r="J90" s="48"/>
      <c r="K90" s="48"/>
      <c r="L90" s="48"/>
      <c r="M90" s="48"/>
      <c r="N90" s="45"/>
      <c r="O90" s="45"/>
      <c r="P90" s="45"/>
      <c r="Q90" s="45"/>
      <c r="R90" s="45"/>
      <c r="S90" s="45" t="s">
        <v>139</v>
      </c>
      <c r="T90" s="47"/>
      <c r="U90" s="48"/>
      <c r="V90" s="48"/>
      <c r="W90" s="48"/>
      <c r="X90" s="48"/>
      <c r="Y90" s="48"/>
      <c r="Z90" s="48"/>
      <c r="AA90" s="48"/>
      <c r="AB90" s="48"/>
      <c r="AC90" s="48"/>
      <c r="AD90" s="48"/>
      <c r="AE90" s="48"/>
      <c r="AF90" s="48"/>
      <c r="AG90" s="48"/>
      <c r="AH90" s="48"/>
      <c r="AI90" s="48"/>
      <c r="AJ90" s="48"/>
      <c r="AK90" s="45"/>
      <c r="AL90" s="134"/>
      <c r="AM90" s="74"/>
    </row>
    <row r="91" spans="1:39" ht="30" customHeight="1" x14ac:dyDescent="0.25">
      <c r="A91" s="423"/>
      <c r="B91" s="33" t="s">
        <v>495</v>
      </c>
      <c r="C91" s="48"/>
      <c r="D91" s="48"/>
      <c r="E91" s="48"/>
      <c r="F91" s="48"/>
      <c r="G91" s="48"/>
      <c r="H91" s="48"/>
      <c r="I91" s="48"/>
      <c r="J91" s="48"/>
      <c r="K91" s="48"/>
      <c r="L91" s="48"/>
      <c r="M91" s="48"/>
      <c r="N91" s="45"/>
      <c r="O91" s="45"/>
      <c r="P91" s="45"/>
      <c r="Q91" s="45"/>
      <c r="R91" s="45"/>
      <c r="S91" s="45" t="s">
        <v>139</v>
      </c>
      <c r="T91" s="47"/>
      <c r="U91" s="48"/>
      <c r="V91" s="48"/>
      <c r="W91" s="48"/>
      <c r="X91" s="48"/>
      <c r="Y91" s="48"/>
      <c r="Z91" s="48"/>
      <c r="AA91" s="48"/>
      <c r="AB91" s="48"/>
      <c r="AC91" s="48"/>
      <c r="AD91" s="48"/>
      <c r="AE91" s="48"/>
      <c r="AF91" s="48"/>
      <c r="AG91" s="48"/>
      <c r="AH91" s="48"/>
      <c r="AI91" s="48"/>
      <c r="AJ91" s="48"/>
      <c r="AK91" s="45"/>
      <c r="AL91" s="134"/>
      <c r="AM91" s="74"/>
    </row>
    <row r="92" spans="1:39" ht="30" customHeight="1" x14ac:dyDescent="0.25">
      <c r="A92" s="423"/>
      <c r="B92" s="33" t="s">
        <v>508</v>
      </c>
      <c r="C92" s="48"/>
      <c r="D92" s="48"/>
      <c r="E92" s="48"/>
      <c r="F92" s="48"/>
      <c r="G92" s="48"/>
      <c r="H92" s="48"/>
      <c r="I92" s="48"/>
      <c r="J92" s="48"/>
      <c r="K92" s="48"/>
      <c r="L92" s="48"/>
      <c r="M92" s="48"/>
      <c r="N92" s="45"/>
      <c r="O92" s="45"/>
      <c r="P92" s="45"/>
      <c r="Q92" s="45"/>
      <c r="R92" s="45"/>
      <c r="S92" s="45" t="s">
        <v>139</v>
      </c>
      <c r="T92" s="47"/>
      <c r="U92" s="48"/>
      <c r="V92" s="48"/>
      <c r="W92" s="48"/>
      <c r="X92" s="48"/>
      <c r="Y92" s="48"/>
      <c r="Z92" s="48"/>
      <c r="AA92" s="48"/>
      <c r="AB92" s="48"/>
      <c r="AC92" s="48"/>
      <c r="AD92" s="48"/>
      <c r="AE92" s="48"/>
      <c r="AF92" s="48"/>
      <c r="AG92" s="48"/>
      <c r="AH92" s="48"/>
      <c r="AI92" s="48"/>
      <c r="AJ92" s="48"/>
      <c r="AK92" s="45"/>
      <c r="AL92" s="134"/>
      <c r="AM92" s="74"/>
    </row>
    <row r="93" spans="1:39" ht="30" customHeight="1" x14ac:dyDescent="0.25">
      <c r="A93" s="423"/>
      <c r="B93" s="33" t="s">
        <v>516</v>
      </c>
      <c r="C93" s="48"/>
      <c r="D93" s="48"/>
      <c r="E93" s="48"/>
      <c r="F93" s="48"/>
      <c r="G93" s="48"/>
      <c r="H93" s="48"/>
      <c r="I93" s="48"/>
      <c r="J93" s="48"/>
      <c r="K93" s="48"/>
      <c r="L93" s="48"/>
      <c r="M93" s="48"/>
      <c r="N93" s="45"/>
      <c r="O93" s="45"/>
      <c r="P93" s="45"/>
      <c r="Q93" s="45"/>
      <c r="R93" s="45"/>
      <c r="S93" s="45" t="s">
        <v>139</v>
      </c>
      <c r="T93" s="47"/>
      <c r="U93" s="48"/>
      <c r="V93" s="48"/>
      <c r="W93" s="48"/>
      <c r="X93" s="48"/>
      <c r="Y93" s="48"/>
      <c r="Z93" s="48"/>
      <c r="AA93" s="48"/>
      <c r="AB93" s="48"/>
      <c r="AC93" s="48"/>
      <c r="AD93" s="48"/>
      <c r="AE93" s="48"/>
      <c r="AF93" s="48"/>
      <c r="AG93" s="48"/>
      <c r="AH93" s="48"/>
      <c r="AI93" s="48"/>
      <c r="AJ93" s="48"/>
      <c r="AK93" s="45"/>
      <c r="AL93" s="134"/>
      <c r="AM93" s="74"/>
    </row>
    <row r="94" spans="1:39" ht="30" customHeight="1" x14ac:dyDescent="0.25">
      <c r="A94" s="423"/>
      <c r="B94" s="33" t="s">
        <v>526</v>
      </c>
      <c r="C94" s="48"/>
      <c r="D94" s="48"/>
      <c r="E94" s="48"/>
      <c r="F94" s="48"/>
      <c r="G94" s="48"/>
      <c r="H94" s="48"/>
      <c r="I94" s="48"/>
      <c r="J94" s="48"/>
      <c r="K94" s="48"/>
      <c r="L94" s="48"/>
      <c r="M94" s="48"/>
      <c r="N94" s="45"/>
      <c r="O94" s="45"/>
      <c r="P94" s="45"/>
      <c r="Q94" s="45"/>
      <c r="R94" s="45"/>
      <c r="S94" s="45" t="s">
        <v>139</v>
      </c>
      <c r="T94" s="47"/>
      <c r="U94" s="48"/>
      <c r="V94" s="48"/>
      <c r="W94" s="48"/>
      <c r="X94" s="48"/>
      <c r="Y94" s="48"/>
      <c r="Z94" s="48"/>
      <c r="AA94" s="48"/>
      <c r="AB94" s="48"/>
      <c r="AC94" s="48"/>
      <c r="AD94" s="48"/>
      <c r="AE94" s="48"/>
      <c r="AF94" s="48"/>
      <c r="AG94" s="48"/>
      <c r="AH94" s="48"/>
      <c r="AI94" s="48"/>
      <c r="AJ94" s="48"/>
      <c r="AK94" s="45"/>
      <c r="AL94" s="134"/>
      <c r="AM94" s="74"/>
    </row>
    <row r="95" spans="1:39" ht="30" customHeight="1" x14ac:dyDescent="0.25">
      <c r="A95" s="423"/>
      <c r="B95" s="33" t="s">
        <v>537</v>
      </c>
      <c r="C95" s="48"/>
      <c r="D95" s="48"/>
      <c r="E95" s="48"/>
      <c r="F95" s="48"/>
      <c r="G95" s="48"/>
      <c r="H95" s="48"/>
      <c r="I95" s="48"/>
      <c r="J95" s="48"/>
      <c r="K95" s="48"/>
      <c r="L95" s="48"/>
      <c r="M95" s="48"/>
      <c r="N95" s="45"/>
      <c r="O95" s="45"/>
      <c r="P95" s="45"/>
      <c r="Q95" s="45"/>
      <c r="R95" s="45"/>
      <c r="S95" s="45" t="s">
        <v>139</v>
      </c>
      <c r="T95" s="47"/>
      <c r="U95" s="48"/>
      <c r="V95" s="48"/>
      <c r="W95" s="48"/>
      <c r="X95" s="48"/>
      <c r="Y95" s="48"/>
      <c r="Z95" s="48"/>
      <c r="AA95" s="48"/>
      <c r="AB95" s="48"/>
      <c r="AC95" s="48"/>
      <c r="AD95" s="48"/>
      <c r="AE95" s="48"/>
      <c r="AF95" s="48"/>
      <c r="AG95" s="48"/>
      <c r="AH95" s="48"/>
      <c r="AI95" s="48"/>
      <c r="AJ95" s="48"/>
      <c r="AK95" s="45"/>
      <c r="AL95" s="134"/>
      <c r="AM95" s="74"/>
    </row>
    <row r="96" spans="1:39" ht="30" customHeight="1" x14ac:dyDescent="0.25">
      <c r="A96" s="423"/>
      <c r="B96" s="33" t="s">
        <v>550</v>
      </c>
      <c r="C96" s="48"/>
      <c r="D96" s="48"/>
      <c r="E96" s="48"/>
      <c r="F96" s="48"/>
      <c r="G96" s="48"/>
      <c r="H96" s="48"/>
      <c r="I96" s="48"/>
      <c r="J96" s="48"/>
      <c r="K96" s="48"/>
      <c r="L96" s="48"/>
      <c r="M96" s="48"/>
      <c r="N96" s="45"/>
      <c r="O96" s="45"/>
      <c r="P96" s="45"/>
      <c r="Q96" s="45"/>
      <c r="R96" s="45"/>
      <c r="S96" s="45" t="s">
        <v>139</v>
      </c>
      <c r="T96" s="47"/>
      <c r="U96" s="48"/>
      <c r="V96" s="48"/>
      <c r="W96" s="48"/>
      <c r="X96" s="48"/>
      <c r="Y96" s="48"/>
      <c r="Z96" s="48"/>
      <c r="AA96" s="48"/>
      <c r="AB96" s="48"/>
      <c r="AC96" s="48"/>
      <c r="AD96" s="48"/>
      <c r="AE96" s="48"/>
      <c r="AF96" s="48"/>
      <c r="AG96" s="48"/>
      <c r="AH96" s="48"/>
      <c r="AI96" s="48"/>
      <c r="AJ96" s="48"/>
      <c r="AK96" s="45"/>
      <c r="AL96" s="134"/>
      <c r="AM96" s="74"/>
    </row>
    <row r="97" spans="1:39" ht="30" customHeight="1" x14ac:dyDescent="0.25">
      <c r="A97" s="423"/>
      <c r="B97" s="33" t="s">
        <v>930</v>
      </c>
      <c r="C97" s="48"/>
      <c r="D97" s="48"/>
      <c r="E97" s="48"/>
      <c r="F97" s="48"/>
      <c r="G97" s="48"/>
      <c r="H97" s="48"/>
      <c r="I97" s="48"/>
      <c r="J97" s="48"/>
      <c r="K97" s="48"/>
      <c r="L97" s="48"/>
      <c r="M97" s="48"/>
      <c r="N97" s="45"/>
      <c r="O97" s="45"/>
      <c r="P97" s="45"/>
      <c r="Q97" s="45"/>
      <c r="R97" s="45"/>
      <c r="S97" s="45" t="s">
        <v>139</v>
      </c>
      <c r="T97" s="47"/>
      <c r="U97" s="48"/>
      <c r="V97" s="48"/>
      <c r="W97" s="48"/>
      <c r="X97" s="48"/>
      <c r="Y97" s="48"/>
      <c r="Z97" s="48"/>
      <c r="AA97" s="48"/>
      <c r="AB97" s="48"/>
      <c r="AC97" s="48"/>
      <c r="AD97" s="48"/>
      <c r="AE97" s="48"/>
      <c r="AF97" s="48"/>
      <c r="AG97" s="48"/>
      <c r="AH97" s="48"/>
      <c r="AI97" s="48"/>
      <c r="AJ97" s="48"/>
      <c r="AK97" s="45"/>
      <c r="AL97" s="134"/>
      <c r="AM97" s="74"/>
    </row>
    <row r="98" spans="1:39" ht="30" customHeight="1" x14ac:dyDescent="0.25">
      <c r="A98" s="423"/>
      <c r="B98" s="33" t="s">
        <v>936</v>
      </c>
      <c r="C98" s="48"/>
      <c r="D98" s="48"/>
      <c r="E98" s="48"/>
      <c r="F98" s="48"/>
      <c r="G98" s="48"/>
      <c r="H98" s="48"/>
      <c r="I98" s="48"/>
      <c r="J98" s="48"/>
      <c r="K98" s="48"/>
      <c r="L98" s="48"/>
      <c r="M98" s="48"/>
      <c r="N98" s="45"/>
      <c r="O98" s="45"/>
      <c r="P98" s="45"/>
      <c r="Q98" s="45"/>
      <c r="R98" s="45"/>
      <c r="S98" s="45" t="s">
        <v>139</v>
      </c>
      <c r="T98" s="47"/>
      <c r="U98" s="48"/>
      <c r="V98" s="48"/>
      <c r="W98" s="48"/>
      <c r="X98" s="48"/>
      <c r="Y98" s="48"/>
      <c r="Z98" s="48"/>
      <c r="AA98" s="48"/>
      <c r="AB98" s="48"/>
      <c r="AC98" s="48"/>
      <c r="AD98" s="48"/>
      <c r="AE98" s="48"/>
      <c r="AF98" s="48"/>
      <c r="AG98" s="48"/>
      <c r="AH98" s="48"/>
      <c r="AI98" s="48"/>
      <c r="AJ98" s="48"/>
      <c r="AK98" s="45"/>
      <c r="AL98" s="134"/>
      <c r="AM98" s="74"/>
    </row>
    <row r="99" spans="1:39" ht="30" customHeight="1" x14ac:dyDescent="0.25">
      <c r="A99" s="423"/>
      <c r="B99" s="33" t="s">
        <v>1001</v>
      </c>
      <c r="C99" s="48"/>
      <c r="D99" s="48"/>
      <c r="E99" s="48"/>
      <c r="F99" s="48"/>
      <c r="G99" s="48"/>
      <c r="H99" s="48"/>
      <c r="I99" s="48"/>
      <c r="J99" s="48"/>
      <c r="K99" s="48"/>
      <c r="L99" s="48"/>
      <c r="M99" s="48"/>
      <c r="N99" s="45"/>
      <c r="O99" s="45"/>
      <c r="P99" s="45"/>
      <c r="Q99" s="45"/>
      <c r="R99" s="45"/>
      <c r="S99" s="45" t="s">
        <v>139</v>
      </c>
      <c r="T99" s="47"/>
      <c r="U99" s="48"/>
      <c r="V99" s="48"/>
      <c r="W99" s="48"/>
      <c r="X99" s="48"/>
      <c r="Y99" s="48"/>
      <c r="Z99" s="48"/>
      <c r="AA99" s="48"/>
      <c r="AB99" s="48"/>
      <c r="AC99" s="48"/>
      <c r="AD99" s="48"/>
      <c r="AE99" s="48"/>
      <c r="AF99" s="48"/>
      <c r="AG99" s="48"/>
      <c r="AH99" s="48"/>
      <c r="AI99" s="48"/>
      <c r="AJ99" s="48"/>
      <c r="AK99" s="45"/>
      <c r="AL99" s="134"/>
      <c r="AM99" s="74"/>
    </row>
    <row r="100" spans="1:39" ht="30" customHeight="1" x14ac:dyDescent="0.25">
      <c r="A100" s="424"/>
      <c r="B100" s="33" t="s">
        <v>1002</v>
      </c>
      <c r="C100" s="48"/>
      <c r="D100" s="48"/>
      <c r="E100" s="48"/>
      <c r="F100" s="48"/>
      <c r="G100" s="48"/>
      <c r="H100" s="48"/>
      <c r="I100" s="48"/>
      <c r="J100" s="48"/>
      <c r="K100" s="48"/>
      <c r="L100" s="48"/>
      <c r="M100" s="48"/>
      <c r="N100" s="45"/>
      <c r="O100" s="45"/>
      <c r="P100" s="45"/>
      <c r="Q100" s="45"/>
      <c r="R100" s="45"/>
      <c r="S100" s="45" t="s">
        <v>139</v>
      </c>
      <c r="T100" s="47"/>
      <c r="U100" s="48"/>
      <c r="V100" s="48"/>
      <c r="W100" s="48"/>
      <c r="X100" s="48"/>
      <c r="Y100" s="48"/>
      <c r="Z100" s="48"/>
      <c r="AA100" s="48"/>
      <c r="AB100" s="48"/>
      <c r="AC100" s="48"/>
      <c r="AD100" s="48"/>
      <c r="AE100" s="48"/>
      <c r="AF100" s="48"/>
      <c r="AG100" s="48"/>
      <c r="AH100" s="48"/>
      <c r="AI100" s="48"/>
      <c r="AJ100" s="48"/>
      <c r="AK100" s="45"/>
      <c r="AL100" s="134"/>
      <c r="AM100" s="74"/>
    </row>
    <row r="101" spans="1:39" ht="30" customHeight="1" x14ac:dyDescent="0.25">
      <c r="A101" s="422" t="s">
        <v>1003</v>
      </c>
      <c r="B101" s="33" t="s">
        <v>1004</v>
      </c>
      <c r="C101" s="48" t="s">
        <v>1005</v>
      </c>
      <c r="D101" s="48"/>
      <c r="E101" s="48"/>
      <c r="F101" s="48"/>
      <c r="G101" s="48"/>
      <c r="H101" s="48"/>
      <c r="I101" s="48"/>
      <c r="J101" s="48"/>
      <c r="K101" s="48"/>
      <c r="L101" s="48"/>
      <c r="M101" s="48"/>
      <c r="N101" s="45"/>
      <c r="O101" s="45"/>
      <c r="P101" s="45"/>
      <c r="Q101" s="45"/>
      <c r="R101" s="45"/>
      <c r="S101" s="45" t="s">
        <v>289</v>
      </c>
      <c r="T101" s="47"/>
      <c r="U101" s="48"/>
      <c r="V101" s="48"/>
      <c r="W101" s="48"/>
      <c r="X101" s="48"/>
      <c r="Y101" s="48"/>
      <c r="Z101" s="48"/>
      <c r="AA101" s="48"/>
      <c r="AB101" s="48"/>
      <c r="AC101" s="48"/>
      <c r="AD101" s="48"/>
      <c r="AE101" s="48"/>
      <c r="AF101" s="48"/>
      <c r="AG101" s="48"/>
      <c r="AH101" s="48"/>
      <c r="AI101" s="48"/>
      <c r="AJ101" s="48"/>
      <c r="AK101" s="45"/>
      <c r="AL101" s="134"/>
      <c r="AM101" s="74"/>
    </row>
    <row r="102" spans="1:39" ht="30" customHeight="1" x14ac:dyDescent="0.25">
      <c r="A102" s="423"/>
      <c r="B102" s="33" t="s">
        <v>1006</v>
      </c>
      <c r="C102" s="48" t="s">
        <v>1005</v>
      </c>
      <c r="D102" s="48"/>
      <c r="E102" s="48"/>
      <c r="F102" s="48"/>
      <c r="G102" s="48"/>
      <c r="H102" s="48"/>
      <c r="I102" s="48"/>
      <c r="J102" s="48"/>
      <c r="K102" s="48"/>
      <c r="L102" s="48"/>
      <c r="M102" s="48"/>
      <c r="N102" s="45"/>
      <c r="O102" s="45"/>
      <c r="P102" s="45"/>
      <c r="Q102" s="45"/>
      <c r="R102" s="45"/>
      <c r="S102" s="45" t="s">
        <v>289</v>
      </c>
      <c r="T102" s="47"/>
      <c r="U102" s="48"/>
      <c r="V102" s="48"/>
      <c r="W102" s="48"/>
      <c r="X102" s="48"/>
      <c r="Y102" s="48"/>
      <c r="Z102" s="48"/>
      <c r="AA102" s="48"/>
      <c r="AB102" s="48"/>
      <c r="AC102" s="48"/>
      <c r="AD102" s="48"/>
      <c r="AE102" s="48"/>
      <c r="AF102" s="48"/>
      <c r="AG102" s="48"/>
      <c r="AH102" s="48"/>
      <c r="AI102" s="48"/>
      <c r="AJ102" s="48"/>
      <c r="AK102" s="45"/>
      <c r="AL102" s="134"/>
      <c r="AM102" s="74"/>
    </row>
    <row r="103" spans="1:39" ht="30" customHeight="1" x14ac:dyDescent="0.25">
      <c r="A103" s="423"/>
      <c r="B103" s="33" t="s">
        <v>1007</v>
      </c>
      <c r="C103" s="48" t="s">
        <v>1005</v>
      </c>
      <c r="D103" s="48"/>
      <c r="E103" s="48"/>
      <c r="F103" s="48"/>
      <c r="G103" s="48"/>
      <c r="H103" s="48"/>
      <c r="I103" s="48"/>
      <c r="J103" s="48"/>
      <c r="K103" s="48"/>
      <c r="L103" s="48"/>
      <c r="M103" s="48"/>
      <c r="N103" s="45"/>
      <c r="O103" s="45"/>
      <c r="P103" s="45"/>
      <c r="Q103" s="45"/>
      <c r="R103" s="45"/>
      <c r="S103" s="45" t="s">
        <v>289</v>
      </c>
      <c r="T103" s="47"/>
      <c r="U103" s="48"/>
      <c r="V103" s="48"/>
      <c r="W103" s="48"/>
      <c r="X103" s="48"/>
      <c r="Y103" s="48"/>
      <c r="Z103" s="48"/>
      <c r="AA103" s="48"/>
      <c r="AB103" s="48"/>
      <c r="AC103" s="48"/>
      <c r="AD103" s="48"/>
      <c r="AE103" s="48"/>
      <c r="AF103" s="48"/>
      <c r="AG103" s="48"/>
      <c r="AH103" s="48"/>
      <c r="AI103" s="48"/>
      <c r="AJ103" s="48"/>
      <c r="AK103" s="45"/>
      <c r="AL103" s="134"/>
      <c r="AM103" s="74"/>
    </row>
    <row r="104" spans="1:39" ht="30" customHeight="1" x14ac:dyDescent="0.25">
      <c r="A104" s="423"/>
      <c r="B104" s="33" t="s">
        <v>1008</v>
      </c>
      <c r="C104" s="48"/>
      <c r="D104" s="48"/>
      <c r="E104" s="48"/>
      <c r="F104" s="48"/>
      <c r="G104" s="48"/>
      <c r="H104" s="48"/>
      <c r="I104" s="48"/>
      <c r="J104" s="48"/>
      <c r="K104" s="48"/>
      <c r="L104" s="48"/>
      <c r="M104" s="48"/>
      <c r="N104" s="45"/>
      <c r="O104" s="45"/>
      <c r="P104" s="45"/>
      <c r="Q104" s="45"/>
      <c r="R104" s="45" t="s">
        <v>139</v>
      </c>
      <c r="S104" s="45"/>
      <c r="T104" s="47"/>
      <c r="U104" s="48"/>
      <c r="V104" s="48"/>
      <c r="W104" s="48"/>
      <c r="X104" s="48"/>
      <c r="Y104" s="48"/>
      <c r="Z104" s="48"/>
      <c r="AA104" s="48"/>
      <c r="AB104" s="48"/>
      <c r="AC104" s="48"/>
      <c r="AD104" s="48"/>
      <c r="AE104" s="48"/>
      <c r="AF104" s="48"/>
      <c r="AG104" s="48"/>
      <c r="AH104" s="48"/>
      <c r="AI104" s="48"/>
      <c r="AJ104" s="48"/>
      <c r="AK104" s="45"/>
      <c r="AL104" s="134"/>
      <c r="AM104" s="74"/>
    </row>
    <row r="105" spans="1:39" ht="30" customHeight="1" x14ac:dyDescent="0.25">
      <c r="A105" s="423"/>
      <c r="B105" s="33" t="s">
        <v>1009</v>
      </c>
      <c r="C105" s="48"/>
      <c r="D105" s="48"/>
      <c r="E105" s="48"/>
      <c r="F105" s="48"/>
      <c r="G105" s="48"/>
      <c r="H105" s="48"/>
      <c r="I105" s="48"/>
      <c r="J105" s="48"/>
      <c r="K105" s="48"/>
      <c r="L105" s="48"/>
      <c r="M105" s="48"/>
      <c r="N105" s="45"/>
      <c r="O105" s="45"/>
      <c r="P105" s="45" t="s">
        <v>139</v>
      </c>
      <c r="Q105" s="45"/>
      <c r="R105" s="45"/>
      <c r="S105" s="45"/>
      <c r="T105" s="47"/>
      <c r="U105" s="48"/>
      <c r="V105" s="48"/>
      <c r="W105" s="48"/>
      <c r="X105" s="48"/>
      <c r="Y105" s="48"/>
      <c r="Z105" s="48"/>
      <c r="AA105" s="48"/>
      <c r="AB105" s="48"/>
      <c r="AC105" s="48"/>
      <c r="AD105" s="48"/>
      <c r="AE105" s="48"/>
      <c r="AF105" s="48"/>
      <c r="AG105" s="48"/>
      <c r="AH105" s="48"/>
      <c r="AI105" s="48"/>
      <c r="AJ105" s="48"/>
      <c r="AK105" s="45"/>
      <c r="AL105" s="134"/>
      <c r="AM105" s="74"/>
    </row>
    <row r="106" spans="1:39" ht="30" customHeight="1" x14ac:dyDescent="0.25">
      <c r="A106" s="423"/>
      <c r="B106" s="33" t="s">
        <v>1010</v>
      </c>
      <c r="C106" s="48"/>
      <c r="D106" s="48"/>
      <c r="E106" s="48"/>
      <c r="F106" s="48"/>
      <c r="G106" s="48"/>
      <c r="H106" s="48"/>
      <c r="I106" s="48"/>
      <c r="J106" s="48"/>
      <c r="K106" s="48"/>
      <c r="L106" s="48"/>
      <c r="M106" s="48"/>
      <c r="N106" s="45"/>
      <c r="O106" s="45"/>
      <c r="P106" s="45" t="s">
        <v>139</v>
      </c>
      <c r="Q106" s="45"/>
      <c r="R106" s="45"/>
      <c r="S106" s="45"/>
      <c r="T106" s="47"/>
      <c r="U106" s="48"/>
      <c r="V106" s="48"/>
      <c r="W106" s="48"/>
      <c r="X106" s="48"/>
      <c r="Y106" s="48"/>
      <c r="Z106" s="48"/>
      <c r="AA106" s="48"/>
      <c r="AB106" s="48"/>
      <c r="AC106" s="48"/>
      <c r="AD106" s="48"/>
      <c r="AE106" s="48"/>
      <c r="AF106" s="48"/>
      <c r="AG106" s="48"/>
      <c r="AH106" s="48"/>
      <c r="AI106" s="48"/>
      <c r="AJ106" s="48"/>
      <c r="AK106" s="45"/>
      <c r="AL106" s="134"/>
      <c r="AM106" s="74"/>
    </row>
    <row r="107" spans="1:39" ht="30" customHeight="1" x14ac:dyDescent="0.25">
      <c r="A107" s="423"/>
      <c r="B107" s="33" t="s">
        <v>1011</v>
      </c>
      <c r="C107" s="48"/>
      <c r="D107" s="48"/>
      <c r="E107" s="48"/>
      <c r="F107" s="48"/>
      <c r="G107" s="48"/>
      <c r="H107" s="48"/>
      <c r="I107" s="48"/>
      <c r="J107" s="48"/>
      <c r="K107" s="48"/>
      <c r="L107" s="48"/>
      <c r="M107" s="48"/>
      <c r="N107" s="45"/>
      <c r="O107" s="45"/>
      <c r="P107" s="45" t="s">
        <v>139</v>
      </c>
      <c r="Q107" s="45"/>
      <c r="R107" s="45"/>
      <c r="S107" s="45"/>
      <c r="T107" s="47"/>
      <c r="U107" s="48"/>
      <c r="V107" s="48"/>
      <c r="W107" s="48"/>
      <c r="X107" s="48"/>
      <c r="Y107" s="48"/>
      <c r="Z107" s="48"/>
      <c r="AA107" s="48"/>
      <c r="AB107" s="48"/>
      <c r="AC107" s="48"/>
      <c r="AD107" s="48"/>
      <c r="AE107" s="48"/>
      <c r="AF107" s="48"/>
      <c r="AG107" s="48"/>
      <c r="AH107" s="48"/>
      <c r="AI107" s="48"/>
      <c r="AJ107" s="48"/>
      <c r="AK107" s="45"/>
      <c r="AL107" s="134"/>
      <c r="AM107" s="74"/>
    </row>
    <row r="108" spans="1:39" ht="30" customHeight="1" x14ac:dyDescent="0.25">
      <c r="A108" s="423"/>
      <c r="B108" s="33" t="s">
        <v>1012</v>
      </c>
      <c r="C108" s="48"/>
      <c r="D108" s="48"/>
      <c r="E108" s="48"/>
      <c r="F108" s="48"/>
      <c r="G108" s="48"/>
      <c r="H108" s="48"/>
      <c r="I108" s="48"/>
      <c r="J108" s="48"/>
      <c r="K108" s="48"/>
      <c r="L108" s="48"/>
      <c r="M108" s="48"/>
      <c r="N108" s="45"/>
      <c r="O108" s="45"/>
      <c r="P108" s="45" t="s">
        <v>139</v>
      </c>
      <c r="Q108" s="45"/>
      <c r="R108" s="45"/>
      <c r="S108" s="45"/>
      <c r="T108" s="47"/>
      <c r="U108" s="48"/>
      <c r="V108" s="48"/>
      <c r="W108" s="48"/>
      <c r="X108" s="48"/>
      <c r="Y108" s="48"/>
      <c r="Z108" s="48"/>
      <c r="AA108" s="48"/>
      <c r="AB108" s="48"/>
      <c r="AC108" s="48"/>
      <c r="AD108" s="48"/>
      <c r="AE108" s="48"/>
      <c r="AF108" s="48"/>
      <c r="AG108" s="48"/>
      <c r="AH108" s="48"/>
      <c r="AI108" s="48"/>
      <c r="AJ108" s="48"/>
      <c r="AK108" s="45"/>
      <c r="AL108" s="134"/>
      <c r="AM108" s="74"/>
    </row>
    <row r="109" spans="1:39" ht="30" customHeight="1" x14ac:dyDescent="0.25">
      <c r="A109" s="423"/>
      <c r="B109" s="33" t="s">
        <v>1013</v>
      </c>
      <c r="C109" s="48"/>
      <c r="D109" s="48"/>
      <c r="E109" s="48"/>
      <c r="F109" s="48"/>
      <c r="G109" s="48"/>
      <c r="H109" s="48"/>
      <c r="I109" s="48"/>
      <c r="J109" s="48"/>
      <c r="K109" s="48"/>
      <c r="L109" s="48"/>
      <c r="M109" s="48"/>
      <c r="N109" s="45"/>
      <c r="O109" s="45"/>
      <c r="P109" s="45" t="s">
        <v>139</v>
      </c>
      <c r="Q109" s="45"/>
      <c r="R109" s="45"/>
      <c r="S109" s="45"/>
      <c r="T109" s="47"/>
      <c r="U109" s="48"/>
      <c r="V109" s="48"/>
      <c r="W109" s="48"/>
      <c r="X109" s="48"/>
      <c r="Y109" s="48"/>
      <c r="Z109" s="48"/>
      <c r="AA109" s="48"/>
      <c r="AB109" s="48"/>
      <c r="AC109" s="48"/>
      <c r="AD109" s="48"/>
      <c r="AE109" s="48"/>
      <c r="AF109" s="48"/>
      <c r="AG109" s="48"/>
      <c r="AH109" s="48"/>
      <c r="AI109" s="48"/>
      <c r="AJ109" s="48"/>
      <c r="AK109" s="45"/>
      <c r="AL109" s="134"/>
      <c r="AM109" s="74"/>
    </row>
    <row r="110" spans="1:39" ht="30" customHeight="1" x14ac:dyDescent="0.25">
      <c r="A110" s="423"/>
      <c r="B110" s="33" t="s">
        <v>1014</v>
      </c>
      <c r="C110" s="48"/>
      <c r="D110" s="48"/>
      <c r="E110" s="48"/>
      <c r="F110" s="48"/>
      <c r="G110" s="48"/>
      <c r="H110" s="48"/>
      <c r="I110" s="48"/>
      <c r="J110" s="48"/>
      <c r="K110" s="48"/>
      <c r="L110" s="48"/>
      <c r="M110" s="48"/>
      <c r="N110" s="45"/>
      <c r="O110" s="45"/>
      <c r="P110" s="45" t="s">
        <v>139</v>
      </c>
      <c r="Q110" s="45"/>
      <c r="R110" s="45"/>
      <c r="S110" s="45"/>
      <c r="T110" s="47"/>
      <c r="U110" s="48"/>
      <c r="V110" s="48"/>
      <c r="W110" s="48"/>
      <c r="X110" s="48"/>
      <c r="Y110" s="48"/>
      <c r="Z110" s="48"/>
      <c r="AA110" s="48"/>
      <c r="AB110" s="48"/>
      <c r="AC110" s="48"/>
      <c r="AD110" s="48"/>
      <c r="AE110" s="48"/>
      <c r="AF110" s="48"/>
      <c r="AG110" s="48"/>
      <c r="AH110" s="48"/>
      <c r="AI110" s="48"/>
      <c r="AJ110" s="48"/>
      <c r="AK110" s="45"/>
      <c r="AL110" s="134"/>
      <c r="AM110" s="74"/>
    </row>
    <row r="111" spans="1:39" ht="30" customHeight="1" x14ac:dyDescent="0.25">
      <c r="A111" s="423"/>
      <c r="B111" s="33" t="s">
        <v>1015</v>
      </c>
      <c r="C111" s="48"/>
      <c r="D111" s="48"/>
      <c r="E111" s="48"/>
      <c r="F111" s="48"/>
      <c r="G111" s="48"/>
      <c r="H111" s="48"/>
      <c r="I111" s="48"/>
      <c r="J111" s="48"/>
      <c r="K111" s="48"/>
      <c r="L111" s="48"/>
      <c r="M111" s="48"/>
      <c r="N111" s="45"/>
      <c r="O111" s="45"/>
      <c r="P111" s="45" t="s">
        <v>139</v>
      </c>
      <c r="Q111" s="45"/>
      <c r="R111" s="45"/>
      <c r="S111" s="45"/>
      <c r="T111" s="47"/>
      <c r="U111" s="48"/>
      <c r="V111" s="48"/>
      <c r="W111" s="48"/>
      <c r="X111" s="48"/>
      <c r="Y111" s="48"/>
      <c r="Z111" s="48"/>
      <c r="AA111" s="48"/>
      <c r="AB111" s="48"/>
      <c r="AC111" s="48"/>
      <c r="AD111" s="48"/>
      <c r="AE111" s="48"/>
      <c r="AF111" s="48"/>
      <c r="AG111" s="48"/>
      <c r="AH111" s="48"/>
      <c r="AI111" s="48"/>
      <c r="AJ111" s="48"/>
      <c r="AK111" s="45"/>
      <c r="AL111" s="134"/>
      <c r="AM111" s="74"/>
    </row>
    <row r="112" spans="1:39" ht="30" customHeight="1" x14ac:dyDescent="0.25">
      <c r="A112" s="423"/>
      <c r="B112" s="33" t="s">
        <v>1016</v>
      </c>
      <c r="C112" s="48"/>
      <c r="D112" s="48"/>
      <c r="E112" s="48"/>
      <c r="F112" s="48"/>
      <c r="G112" s="48"/>
      <c r="H112" s="48"/>
      <c r="I112" s="48"/>
      <c r="J112" s="48"/>
      <c r="K112" s="48"/>
      <c r="L112" s="48"/>
      <c r="M112" s="48"/>
      <c r="N112" s="45"/>
      <c r="O112" s="45"/>
      <c r="P112" s="45" t="s">
        <v>139</v>
      </c>
      <c r="Q112" s="45"/>
      <c r="R112" s="45"/>
      <c r="S112" s="45"/>
      <c r="T112" s="47"/>
      <c r="U112" s="48"/>
      <c r="V112" s="48"/>
      <c r="W112" s="48"/>
      <c r="X112" s="48"/>
      <c r="Y112" s="48"/>
      <c r="Z112" s="48"/>
      <c r="AA112" s="48"/>
      <c r="AB112" s="48"/>
      <c r="AC112" s="48"/>
      <c r="AD112" s="48"/>
      <c r="AE112" s="48"/>
      <c r="AF112" s="48"/>
      <c r="AG112" s="48"/>
      <c r="AH112" s="48"/>
      <c r="AI112" s="48"/>
      <c r="AJ112" s="48"/>
      <c r="AK112" s="45"/>
      <c r="AL112" s="134"/>
      <c r="AM112" s="74"/>
    </row>
    <row r="113" spans="1:39" ht="30" customHeight="1" x14ac:dyDescent="0.25">
      <c r="A113" s="423"/>
      <c r="B113" s="33" t="s">
        <v>1017</v>
      </c>
      <c r="C113" s="48"/>
      <c r="D113" s="48"/>
      <c r="E113" s="48"/>
      <c r="F113" s="48"/>
      <c r="G113" s="48"/>
      <c r="H113" s="48"/>
      <c r="I113" s="48"/>
      <c r="J113" s="48"/>
      <c r="K113" s="48"/>
      <c r="L113" s="48"/>
      <c r="M113" s="48"/>
      <c r="N113" s="45"/>
      <c r="O113" s="45"/>
      <c r="P113" s="45" t="s">
        <v>139</v>
      </c>
      <c r="Q113" s="45"/>
      <c r="R113" s="45"/>
      <c r="S113" s="45"/>
      <c r="T113" s="47"/>
      <c r="U113" s="48"/>
      <c r="V113" s="48"/>
      <c r="W113" s="48"/>
      <c r="X113" s="48"/>
      <c r="Y113" s="48"/>
      <c r="Z113" s="48"/>
      <c r="AA113" s="48"/>
      <c r="AB113" s="48"/>
      <c r="AC113" s="48"/>
      <c r="AD113" s="48"/>
      <c r="AE113" s="48"/>
      <c r="AF113" s="48"/>
      <c r="AG113" s="48"/>
      <c r="AH113" s="48"/>
      <c r="AI113" s="48"/>
      <c r="AJ113" s="48"/>
      <c r="AK113" s="45"/>
      <c r="AL113" s="134"/>
      <c r="AM113" s="74"/>
    </row>
    <row r="114" spans="1:39" ht="30" customHeight="1" x14ac:dyDescent="0.25">
      <c r="A114" s="423"/>
      <c r="B114" s="33" t="s">
        <v>1018</v>
      </c>
      <c r="C114" s="48"/>
      <c r="D114" s="48"/>
      <c r="E114" s="48"/>
      <c r="F114" s="48"/>
      <c r="G114" s="48"/>
      <c r="H114" s="48"/>
      <c r="I114" s="48"/>
      <c r="J114" s="48"/>
      <c r="K114" s="48"/>
      <c r="L114" s="48"/>
      <c r="M114" s="48"/>
      <c r="N114" s="45"/>
      <c r="O114" s="45"/>
      <c r="P114" s="45" t="s">
        <v>139</v>
      </c>
      <c r="Q114" s="45"/>
      <c r="R114" s="45"/>
      <c r="S114" s="45"/>
      <c r="T114" s="47"/>
      <c r="U114" s="48"/>
      <c r="V114" s="48"/>
      <c r="W114" s="48"/>
      <c r="X114" s="48"/>
      <c r="Y114" s="48"/>
      <c r="Z114" s="48"/>
      <c r="AA114" s="48"/>
      <c r="AB114" s="48"/>
      <c r="AC114" s="48"/>
      <c r="AD114" s="48"/>
      <c r="AE114" s="48"/>
      <c r="AF114" s="48"/>
      <c r="AG114" s="48"/>
      <c r="AH114" s="48"/>
      <c r="AI114" s="48"/>
      <c r="AJ114" s="48"/>
      <c r="AK114" s="45"/>
      <c r="AL114" s="134"/>
      <c r="AM114" s="74"/>
    </row>
    <row r="115" spans="1:39" ht="30" customHeight="1" x14ac:dyDescent="0.25">
      <c r="A115" s="424"/>
      <c r="B115" s="33" t="s">
        <v>1019</v>
      </c>
      <c r="C115" s="48"/>
      <c r="D115" s="48"/>
      <c r="E115" s="48"/>
      <c r="F115" s="48"/>
      <c r="G115" s="48"/>
      <c r="H115" s="48"/>
      <c r="I115" s="48"/>
      <c r="J115" s="48"/>
      <c r="K115" s="48"/>
      <c r="L115" s="48"/>
      <c r="M115" s="48"/>
      <c r="N115" s="45"/>
      <c r="O115" s="45"/>
      <c r="P115" s="45" t="s">
        <v>139</v>
      </c>
      <c r="Q115" s="45"/>
      <c r="R115" s="45"/>
      <c r="S115" s="45"/>
      <c r="T115" s="47"/>
      <c r="U115" s="48"/>
      <c r="V115" s="48"/>
      <c r="W115" s="48"/>
      <c r="X115" s="48"/>
      <c r="Y115" s="48"/>
      <c r="Z115" s="48"/>
      <c r="AA115" s="48"/>
      <c r="AB115" s="48"/>
      <c r="AC115" s="48"/>
      <c r="AD115" s="48"/>
      <c r="AE115" s="48"/>
      <c r="AF115" s="48"/>
      <c r="AG115" s="48"/>
      <c r="AH115" s="48"/>
      <c r="AI115" s="48"/>
      <c r="AJ115" s="48"/>
      <c r="AK115" s="45"/>
      <c r="AL115" s="134"/>
      <c r="AM115" s="74"/>
    </row>
    <row r="116" spans="1:39" ht="30" customHeight="1" x14ac:dyDescent="0.25">
      <c r="A116" s="422" t="s">
        <v>1020</v>
      </c>
      <c r="B116" s="33" t="s">
        <v>1021</v>
      </c>
      <c r="C116" s="48" t="s">
        <v>1022</v>
      </c>
      <c r="D116" s="48"/>
      <c r="E116" s="48"/>
      <c r="F116" s="48"/>
      <c r="G116" s="48"/>
      <c r="H116" s="48"/>
      <c r="I116" s="48"/>
      <c r="J116" s="48"/>
      <c r="K116" s="48"/>
      <c r="L116" s="48"/>
      <c r="M116" s="48"/>
      <c r="N116" s="45"/>
      <c r="O116" s="45"/>
      <c r="P116" s="45"/>
      <c r="Q116" s="45"/>
      <c r="R116" s="45"/>
      <c r="S116" s="45" t="s">
        <v>289</v>
      </c>
      <c r="T116" s="47"/>
      <c r="U116" s="48"/>
      <c r="V116" s="48"/>
      <c r="W116" s="48"/>
      <c r="X116" s="48"/>
      <c r="Y116" s="48"/>
      <c r="Z116" s="48"/>
      <c r="AA116" s="48"/>
      <c r="AB116" s="48"/>
      <c r="AC116" s="48"/>
      <c r="AD116" s="48"/>
      <c r="AE116" s="48"/>
      <c r="AF116" s="48"/>
      <c r="AG116" s="48"/>
      <c r="AH116" s="48"/>
      <c r="AI116" s="48"/>
      <c r="AJ116" s="48"/>
      <c r="AK116" s="45"/>
      <c r="AL116" s="134"/>
      <c r="AM116" s="74"/>
    </row>
    <row r="117" spans="1:39" ht="30" customHeight="1" x14ac:dyDescent="0.25">
      <c r="A117" s="423"/>
      <c r="B117" s="33" t="s">
        <v>1023</v>
      </c>
      <c r="C117" s="48" t="s">
        <v>1022</v>
      </c>
      <c r="D117" s="48"/>
      <c r="E117" s="48"/>
      <c r="F117" s="48"/>
      <c r="G117" s="48"/>
      <c r="H117" s="48"/>
      <c r="I117" s="48"/>
      <c r="J117" s="48"/>
      <c r="K117" s="48"/>
      <c r="L117" s="48"/>
      <c r="M117" s="48"/>
      <c r="N117" s="45"/>
      <c r="O117" s="45"/>
      <c r="P117" s="45"/>
      <c r="Q117" s="45"/>
      <c r="R117" s="45"/>
      <c r="S117" s="45" t="s">
        <v>289</v>
      </c>
      <c r="T117" s="47"/>
      <c r="U117" s="48"/>
      <c r="V117" s="48"/>
      <c r="W117" s="48"/>
      <c r="X117" s="48"/>
      <c r="Y117" s="48"/>
      <c r="Z117" s="48"/>
      <c r="AA117" s="48"/>
      <c r="AB117" s="48"/>
      <c r="AC117" s="48"/>
      <c r="AD117" s="48"/>
      <c r="AE117" s="48"/>
      <c r="AF117" s="48"/>
      <c r="AG117" s="48"/>
      <c r="AH117" s="48"/>
      <c r="AI117" s="48"/>
      <c r="AJ117" s="48"/>
      <c r="AK117" s="45"/>
      <c r="AL117" s="134"/>
      <c r="AM117" s="74"/>
    </row>
    <row r="118" spans="1:39" ht="30" customHeight="1" x14ac:dyDescent="0.25">
      <c r="A118" s="423"/>
      <c r="B118" s="33" t="s">
        <v>1024</v>
      </c>
      <c r="C118" s="48" t="s">
        <v>1022</v>
      </c>
      <c r="D118" s="48"/>
      <c r="E118" s="48"/>
      <c r="F118" s="48"/>
      <c r="G118" s="48"/>
      <c r="H118" s="48"/>
      <c r="I118" s="48"/>
      <c r="J118" s="48"/>
      <c r="K118" s="48"/>
      <c r="L118" s="48"/>
      <c r="M118" s="48"/>
      <c r="N118" s="45"/>
      <c r="O118" s="45"/>
      <c r="P118" s="45"/>
      <c r="Q118" s="45"/>
      <c r="R118" s="45"/>
      <c r="S118" s="45" t="s">
        <v>289</v>
      </c>
      <c r="T118" s="47"/>
      <c r="U118" s="48"/>
      <c r="V118" s="48"/>
      <c r="W118" s="48"/>
      <c r="X118" s="48"/>
      <c r="Y118" s="48"/>
      <c r="Z118" s="48"/>
      <c r="AA118" s="48"/>
      <c r="AB118" s="48"/>
      <c r="AC118" s="48"/>
      <c r="AD118" s="48"/>
      <c r="AE118" s="48"/>
      <c r="AF118" s="48"/>
      <c r="AG118" s="48"/>
      <c r="AH118" s="48"/>
      <c r="AI118" s="48"/>
      <c r="AJ118" s="48"/>
      <c r="AK118" s="45"/>
      <c r="AL118" s="134"/>
      <c r="AM118" s="74"/>
    </row>
    <row r="119" spans="1:39" ht="30" customHeight="1" x14ac:dyDescent="0.25">
      <c r="A119" s="423"/>
      <c r="B119" s="33" t="s">
        <v>1025</v>
      </c>
      <c r="C119" s="48"/>
      <c r="D119" s="48"/>
      <c r="E119" s="48"/>
      <c r="F119" s="48"/>
      <c r="G119" s="48"/>
      <c r="H119" s="48"/>
      <c r="I119" s="48"/>
      <c r="J119" s="48"/>
      <c r="K119" s="48"/>
      <c r="L119" s="48"/>
      <c r="M119" s="48"/>
      <c r="N119" s="45"/>
      <c r="O119" s="45"/>
      <c r="P119" s="45"/>
      <c r="Q119" s="45"/>
      <c r="R119" s="45" t="s">
        <v>139</v>
      </c>
      <c r="S119" s="45"/>
      <c r="T119" s="47"/>
      <c r="U119" s="48"/>
      <c r="V119" s="48"/>
      <c r="W119" s="48"/>
      <c r="X119" s="48"/>
      <c r="Y119" s="48"/>
      <c r="Z119" s="48"/>
      <c r="AA119" s="48"/>
      <c r="AB119" s="48"/>
      <c r="AC119" s="48"/>
      <c r="AD119" s="48"/>
      <c r="AE119" s="48"/>
      <c r="AF119" s="48"/>
      <c r="AG119" s="48"/>
      <c r="AH119" s="48"/>
      <c r="AI119" s="48"/>
      <c r="AJ119" s="48"/>
      <c r="AK119" s="45"/>
      <c r="AL119" s="134"/>
      <c r="AM119" s="74"/>
    </row>
    <row r="120" spans="1:39" ht="30" customHeight="1" x14ac:dyDescent="0.25">
      <c r="A120" s="423"/>
      <c r="B120" s="33" t="s">
        <v>1026</v>
      </c>
      <c r="C120" s="48"/>
      <c r="D120" s="48"/>
      <c r="E120" s="48"/>
      <c r="F120" s="48"/>
      <c r="G120" s="48"/>
      <c r="H120" s="48"/>
      <c r="I120" s="48"/>
      <c r="J120" s="48"/>
      <c r="K120" s="48"/>
      <c r="L120" s="48"/>
      <c r="M120" s="48"/>
      <c r="N120" s="45"/>
      <c r="O120" s="45"/>
      <c r="P120" s="45"/>
      <c r="Q120" s="45" t="s">
        <v>139</v>
      </c>
      <c r="R120" s="45"/>
      <c r="S120" s="45"/>
      <c r="T120" s="47"/>
      <c r="U120" s="48"/>
      <c r="V120" s="48"/>
      <c r="W120" s="48"/>
      <c r="X120" s="48"/>
      <c r="Y120" s="48"/>
      <c r="Z120" s="48"/>
      <c r="AA120" s="48"/>
      <c r="AB120" s="48"/>
      <c r="AC120" s="48"/>
      <c r="AD120" s="48"/>
      <c r="AE120" s="48"/>
      <c r="AF120" s="48"/>
      <c r="AG120" s="48"/>
      <c r="AH120" s="48"/>
      <c r="AI120" s="48"/>
      <c r="AJ120" s="48"/>
      <c r="AK120" s="45"/>
      <c r="AL120" s="134"/>
      <c r="AM120" s="74"/>
    </row>
    <row r="121" spans="1:39" ht="30" customHeight="1" x14ac:dyDescent="0.25">
      <c r="A121" s="423"/>
      <c r="B121" s="33" t="s">
        <v>1027</v>
      </c>
      <c r="C121" s="48"/>
      <c r="D121" s="48"/>
      <c r="E121" s="48"/>
      <c r="F121" s="48"/>
      <c r="G121" s="48"/>
      <c r="H121" s="48"/>
      <c r="I121" s="48"/>
      <c r="J121" s="48"/>
      <c r="K121" s="48"/>
      <c r="L121" s="48"/>
      <c r="M121" s="48"/>
      <c r="N121" s="45"/>
      <c r="O121" s="45"/>
      <c r="P121" s="45"/>
      <c r="Q121" s="45"/>
      <c r="R121" s="45" t="s">
        <v>139</v>
      </c>
      <c r="S121" s="45"/>
      <c r="T121" s="47"/>
      <c r="U121" s="48"/>
      <c r="V121" s="48"/>
      <c r="W121" s="48"/>
      <c r="X121" s="48"/>
      <c r="Y121" s="48"/>
      <c r="Z121" s="48"/>
      <c r="AA121" s="48"/>
      <c r="AB121" s="48"/>
      <c r="AC121" s="48"/>
      <c r="AD121" s="48"/>
      <c r="AE121" s="48"/>
      <c r="AF121" s="48"/>
      <c r="AG121" s="48"/>
      <c r="AH121" s="48"/>
      <c r="AI121" s="48"/>
      <c r="AJ121" s="48"/>
      <c r="AK121" s="45"/>
      <c r="AL121" s="134"/>
      <c r="AM121" s="74"/>
    </row>
    <row r="122" spans="1:39" ht="30" customHeight="1" x14ac:dyDescent="0.25">
      <c r="A122" s="423"/>
      <c r="B122" s="33" t="s">
        <v>1028</v>
      </c>
      <c r="C122" s="48"/>
      <c r="D122" s="48"/>
      <c r="E122" s="48"/>
      <c r="F122" s="48"/>
      <c r="G122" s="48"/>
      <c r="H122" s="48"/>
      <c r="I122" s="48"/>
      <c r="J122" s="48"/>
      <c r="K122" s="48"/>
      <c r="L122" s="48"/>
      <c r="M122" s="48"/>
      <c r="N122" s="45"/>
      <c r="O122" s="45"/>
      <c r="P122" s="45"/>
      <c r="Q122" s="45" t="s">
        <v>139</v>
      </c>
      <c r="R122" s="45"/>
      <c r="S122" s="45"/>
      <c r="T122" s="47"/>
      <c r="U122" s="48"/>
      <c r="V122" s="48"/>
      <c r="W122" s="48"/>
      <c r="X122" s="48"/>
      <c r="Y122" s="48"/>
      <c r="Z122" s="48"/>
      <c r="AA122" s="48"/>
      <c r="AB122" s="48"/>
      <c r="AC122" s="48"/>
      <c r="AD122" s="48"/>
      <c r="AE122" s="48"/>
      <c r="AF122" s="48"/>
      <c r="AG122" s="48"/>
      <c r="AH122" s="48"/>
      <c r="AI122" s="48"/>
      <c r="AJ122" s="48"/>
      <c r="AK122" s="45"/>
      <c r="AL122" s="134"/>
      <c r="AM122" s="74"/>
    </row>
    <row r="123" spans="1:39" ht="30" customHeight="1" x14ac:dyDescent="0.25">
      <c r="A123" s="423"/>
      <c r="B123" s="33" t="s">
        <v>1029</v>
      </c>
      <c r="C123" s="48"/>
      <c r="D123" s="48"/>
      <c r="E123" s="48"/>
      <c r="F123" s="48"/>
      <c r="G123" s="48"/>
      <c r="H123" s="48"/>
      <c r="I123" s="48"/>
      <c r="J123" s="48"/>
      <c r="K123" s="48"/>
      <c r="L123" s="48"/>
      <c r="M123" s="48"/>
      <c r="N123" s="45"/>
      <c r="O123" s="45"/>
      <c r="P123" s="45"/>
      <c r="Q123" s="45"/>
      <c r="R123" s="45" t="s">
        <v>139</v>
      </c>
      <c r="S123" s="45"/>
      <c r="T123" s="47"/>
      <c r="U123" s="48"/>
      <c r="V123" s="48"/>
      <c r="W123" s="48"/>
      <c r="X123" s="48"/>
      <c r="Y123" s="48"/>
      <c r="Z123" s="48"/>
      <c r="AA123" s="48"/>
      <c r="AB123" s="48"/>
      <c r="AC123" s="48"/>
      <c r="AD123" s="48"/>
      <c r="AE123" s="48"/>
      <c r="AF123" s="48"/>
      <c r="AG123" s="48"/>
      <c r="AH123" s="48"/>
      <c r="AI123" s="48"/>
      <c r="AJ123" s="48"/>
      <c r="AK123" s="45"/>
      <c r="AL123" s="134"/>
      <c r="AM123" s="74"/>
    </row>
    <row r="124" spans="1:39" ht="30" customHeight="1" x14ac:dyDescent="0.25">
      <c r="A124" s="423"/>
      <c r="B124" s="33" t="s">
        <v>1030</v>
      </c>
      <c r="C124" s="48"/>
      <c r="D124" s="48"/>
      <c r="E124" s="48"/>
      <c r="F124" s="48"/>
      <c r="G124" s="48"/>
      <c r="H124" s="48"/>
      <c r="I124" s="48"/>
      <c r="J124" s="48"/>
      <c r="K124" s="48"/>
      <c r="L124" s="48"/>
      <c r="M124" s="48"/>
      <c r="N124" s="45"/>
      <c r="O124" s="45"/>
      <c r="P124" s="45"/>
      <c r="Q124" s="45" t="s">
        <v>139</v>
      </c>
      <c r="R124" s="45"/>
      <c r="S124" s="45"/>
      <c r="T124" s="47"/>
      <c r="U124" s="48"/>
      <c r="V124" s="48"/>
      <c r="W124" s="48"/>
      <c r="X124" s="48"/>
      <c r="Y124" s="48"/>
      <c r="Z124" s="48"/>
      <c r="AA124" s="48"/>
      <c r="AB124" s="48"/>
      <c r="AC124" s="48"/>
      <c r="AD124" s="48"/>
      <c r="AE124" s="48"/>
      <c r="AF124" s="48"/>
      <c r="AG124" s="48"/>
      <c r="AH124" s="48"/>
      <c r="AI124" s="48"/>
      <c r="AJ124" s="48"/>
      <c r="AK124" s="45"/>
      <c r="AL124" s="134"/>
      <c r="AM124" s="74"/>
    </row>
    <row r="125" spans="1:39" ht="30" customHeight="1" x14ac:dyDescent="0.25">
      <c r="A125" s="423"/>
      <c r="B125" s="33" t="s">
        <v>1031</v>
      </c>
      <c r="C125" s="48"/>
      <c r="D125" s="48"/>
      <c r="E125" s="48"/>
      <c r="F125" s="48"/>
      <c r="G125" s="48"/>
      <c r="H125" s="48"/>
      <c r="I125" s="48"/>
      <c r="J125" s="48"/>
      <c r="K125" s="48"/>
      <c r="L125" s="48"/>
      <c r="M125" s="48"/>
      <c r="N125" s="45"/>
      <c r="O125" s="45"/>
      <c r="P125" s="45"/>
      <c r="Q125" s="45"/>
      <c r="R125" s="45" t="s">
        <v>139</v>
      </c>
      <c r="S125" s="45"/>
      <c r="T125" s="47"/>
      <c r="U125" s="48"/>
      <c r="V125" s="48"/>
      <c r="W125" s="48"/>
      <c r="X125" s="48"/>
      <c r="Y125" s="48"/>
      <c r="Z125" s="48"/>
      <c r="AA125" s="48"/>
      <c r="AB125" s="48"/>
      <c r="AC125" s="48"/>
      <c r="AD125" s="48"/>
      <c r="AE125" s="48"/>
      <c r="AF125" s="48"/>
      <c r="AG125" s="48"/>
      <c r="AH125" s="48"/>
      <c r="AI125" s="48"/>
      <c r="AJ125" s="48"/>
      <c r="AK125" s="45"/>
      <c r="AL125" s="134"/>
      <c r="AM125" s="74"/>
    </row>
    <row r="126" spans="1:39" ht="30" customHeight="1" x14ac:dyDescent="0.25">
      <c r="A126" s="423"/>
      <c r="B126" s="33" t="s">
        <v>1032</v>
      </c>
      <c r="C126" s="48"/>
      <c r="D126" s="48"/>
      <c r="E126" s="48"/>
      <c r="F126" s="48"/>
      <c r="G126" s="48"/>
      <c r="H126" s="48"/>
      <c r="I126" s="48"/>
      <c r="J126" s="48"/>
      <c r="K126" s="48"/>
      <c r="L126" s="48"/>
      <c r="M126" s="48"/>
      <c r="N126" s="45"/>
      <c r="O126" s="45"/>
      <c r="P126" s="45"/>
      <c r="Q126" s="45" t="s">
        <v>139</v>
      </c>
      <c r="R126" s="45"/>
      <c r="S126" s="45"/>
      <c r="T126" s="47"/>
      <c r="U126" s="48"/>
      <c r="V126" s="48"/>
      <c r="W126" s="48"/>
      <c r="X126" s="48"/>
      <c r="Y126" s="48"/>
      <c r="Z126" s="48"/>
      <c r="AA126" s="48"/>
      <c r="AB126" s="48"/>
      <c r="AC126" s="48"/>
      <c r="AD126" s="48"/>
      <c r="AE126" s="48"/>
      <c r="AF126" s="48"/>
      <c r="AG126" s="48"/>
      <c r="AH126" s="48"/>
      <c r="AI126" s="48"/>
      <c r="AJ126" s="48"/>
      <c r="AK126" s="45"/>
      <c r="AL126" s="134"/>
      <c r="AM126" s="74"/>
    </row>
    <row r="127" spans="1:39" ht="30" customHeight="1" x14ac:dyDescent="0.25">
      <c r="A127" s="423"/>
      <c r="B127" s="33" t="s">
        <v>1033</v>
      </c>
      <c r="C127" s="48"/>
      <c r="D127" s="48"/>
      <c r="E127" s="48"/>
      <c r="F127" s="48"/>
      <c r="G127" s="48"/>
      <c r="H127" s="48"/>
      <c r="I127" s="48"/>
      <c r="J127" s="48"/>
      <c r="K127" s="48"/>
      <c r="L127" s="48"/>
      <c r="M127" s="48"/>
      <c r="N127" s="45"/>
      <c r="O127" s="45"/>
      <c r="P127" s="45"/>
      <c r="Q127" s="45"/>
      <c r="R127" s="45" t="s">
        <v>139</v>
      </c>
      <c r="S127" s="45"/>
      <c r="T127" s="47"/>
      <c r="U127" s="48"/>
      <c r="V127" s="48"/>
      <c r="W127" s="48"/>
      <c r="X127" s="48"/>
      <c r="Y127" s="48"/>
      <c r="Z127" s="48"/>
      <c r="AA127" s="48"/>
      <c r="AB127" s="48"/>
      <c r="AC127" s="48"/>
      <c r="AD127" s="48"/>
      <c r="AE127" s="48"/>
      <c r="AF127" s="48"/>
      <c r="AG127" s="48"/>
      <c r="AH127" s="48"/>
      <c r="AI127" s="48"/>
      <c r="AJ127" s="48"/>
      <c r="AK127" s="45"/>
      <c r="AL127" s="134"/>
      <c r="AM127" s="74"/>
    </row>
    <row r="128" spans="1:39" ht="30" customHeight="1" x14ac:dyDescent="0.25">
      <c r="A128" s="423"/>
      <c r="B128" s="33" t="s">
        <v>1034</v>
      </c>
      <c r="C128" s="48"/>
      <c r="D128" s="48"/>
      <c r="E128" s="48"/>
      <c r="F128" s="48"/>
      <c r="G128" s="48"/>
      <c r="H128" s="48"/>
      <c r="I128" s="48"/>
      <c r="J128" s="48"/>
      <c r="K128" s="48"/>
      <c r="L128" s="48"/>
      <c r="M128" s="48"/>
      <c r="N128" s="45"/>
      <c r="O128" s="45"/>
      <c r="P128" s="45"/>
      <c r="Q128" s="45" t="s">
        <v>139</v>
      </c>
      <c r="R128" s="45"/>
      <c r="S128" s="45"/>
      <c r="T128" s="47"/>
      <c r="U128" s="48"/>
      <c r="V128" s="48"/>
      <c r="W128" s="48"/>
      <c r="X128" s="48"/>
      <c r="Y128" s="48"/>
      <c r="Z128" s="48"/>
      <c r="AA128" s="48"/>
      <c r="AB128" s="48"/>
      <c r="AC128" s="48"/>
      <c r="AD128" s="48"/>
      <c r="AE128" s="48"/>
      <c r="AF128" s="48"/>
      <c r="AG128" s="48"/>
      <c r="AH128" s="48"/>
      <c r="AI128" s="48"/>
      <c r="AJ128" s="48"/>
      <c r="AK128" s="45"/>
      <c r="AL128" s="134"/>
      <c r="AM128" s="74"/>
    </row>
    <row r="129" spans="1:39" ht="30" customHeight="1" x14ac:dyDescent="0.25">
      <c r="A129" s="423"/>
      <c r="B129" s="33" t="s">
        <v>1035</v>
      </c>
      <c r="C129" s="48"/>
      <c r="D129" s="48"/>
      <c r="E129" s="48"/>
      <c r="F129" s="48"/>
      <c r="G129" s="48"/>
      <c r="H129" s="48"/>
      <c r="I129" s="48"/>
      <c r="J129" s="48"/>
      <c r="K129" s="48"/>
      <c r="L129" s="48"/>
      <c r="M129" s="48"/>
      <c r="N129" s="45"/>
      <c r="O129" s="45"/>
      <c r="P129" s="45"/>
      <c r="Q129" s="45"/>
      <c r="R129" s="45" t="s">
        <v>139</v>
      </c>
      <c r="S129" s="45"/>
      <c r="T129" s="47"/>
      <c r="U129" s="48"/>
      <c r="V129" s="48"/>
      <c r="W129" s="48"/>
      <c r="X129" s="48"/>
      <c r="Y129" s="48"/>
      <c r="Z129" s="48"/>
      <c r="AA129" s="48"/>
      <c r="AB129" s="48"/>
      <c r="AC129" s="48"/>
      <c r="AD129" s="48"/>
      <c r="AE129" s="48"/>
      <c r="AF129" s="48"/>
      <c r="AG129" s="48"/>
      <c r="AH129" s="48"/>
      <c r="AI129" s="48"/>
      <c r="AJ129" s="48"/>
      <c r="AK129" s="45"/>
      <c r="AL129" s="134"/>
      <c r="AM129" s="74"/>
    </row>
    <row r="130" spans="1:39" ht="30" customHeight="1" x14ac:dyDescent="0.25">
      <c r="A130" s="424"/>
      <c r="B130" s="33" t="s">
        <v>1036</v>
      </c>
      <c r="C130" s="48"/>
      <c r="D130" s="48"/>
      <c r="E130" s="48"/>
      <c r="F130" s="48"/>
      <c r="G130" s="48"/>
      <c r="H130" s="48"/>
      <c r="I130" s="48"/>
      <c r="J130" s="48"/>
      <c r="K130" s="48"/>
      <c r="L130" s="48"/>
      <c r="M130" s="48"/>
      <c r="N130" s="45"/>
      <c r="O130" s="45"/>
      <c r="P130" s="45"/>
      <c r="Q130" s="45"/>
      <c r="R130" s="45" t="s">
        <v>139</v>
      </c>
      <c r="S130" s="45"/>
      <c r="T130" s="47"/>
      <c r="U130" s="48"/>
      <c r="V130" s="48"/>
      <c r="W130" s="48"/>
      <c r="X130" s="48"/>
      <c r="Y130" s="48"/>
      <c r="Z130" s="48"/>
      <c r="AA130" s="48"/>
      <c r="AB130" s="48"/>
      <c r="AC130" s="48"/>
      <c r="AD130" s="48"/>
      <c r="AE130" s="48"/>
      <c r="AF130" s="48"/>
      <c r="AG130" s="48"/>
      <c r="AH130" s="48"/>
      <c r="AI130" s="48"/>
      <c r="AJ130" s="48"/>
      <c r="AK130" s="45"/>
      <c r="AL130" s="134"/>
      <c r="AM130" s="74"/>
    </row>
    <row r="131" spans="1:39" ht="30" customHeight="1" x14ac:dyDescent="0.25">
      <c r="A131" s="422" t="s">
        <v>1037</v>
      </c>
      <c r="B131" s="33" t="s">
        <v>1038</v>
      </c>
      <c r="C131" s="48" t="s">
        <v>1039</v>
      </c>
      <c r="D131" s="48"/>
      <c r="E131" s="48"/>
      <c r="F131" s="48"/>
      <c r="G131" s="48"/>
      <c r="H131" s="48"/>
      <c r="I131" s="48"/>
      <c r="J131" s="48"/>
      <c r="K131" s="48"/>
      <c r="L131" s="48"/>
      <c r="M131" s="48"/>
      <c r="N131" s="45"/>
      <c r="O131" s="45"/>
      <c r="P131" s="45"/>
      <c r="Q131" s="45"/>
      <c r="R131" s="45"/>
      <c r="S131" s="45" t="s">
        <v>289</v>
      </c>
      <c r="T131" s="47"/>
      <c r="U131" s="48"/>
      <c r="V131" s="48"/>
      <c r="W131" s="48"/>
      <c r="X131" s="48"/>
      <c r="Y131" s="48"/>
      <c r="Z131" s="48"/>
      <c r="AA131" s="48"/>
      <c r="AB131" s="48"/>
      <c r="AC131" s="48"/>
      <c r="AD131" s="48"/>
      <c r="AE131" s="48"/>
      <c r="AF131" s="48"/>
      <c r="AG131" s="48"/>
      <c r="AH131" s="48"/>
      <c r="AI131" s="48"/>
      <c r="AJ131" s="48"/>
      <c r="AK131" s="45"/>
      <c r="AL131" s="134"/>
      <c r="AM131" s="74"/>
    </row>
    <row r="132" spans="1:39" ht="30" customHeight="1" x14ac:dyDescent="0.25">
      <c r="A132" s="423"/>
      <c r="B132" s="33" t="s">
        <v>1040</v>
      </c>
      <c r="C132" s="48" t="s">
        <v>1039</v>
      </c>
      <c r="D132" s="48"/>
      <c r="E132" s="48"/>
      <c r="F132" s="48"/>
      <c r="G132" s="48"/>
      <c r="H132" s="48"/>
      <c r="I132" s="48"/>
      <c r="J132" s="48"/>
      <c r="K132" s="48"/>
      <c r="L132" s="48"/>
      <c r="M132" s="48"/>
      <c r="N132" s="45"/>
      <c r="O132" s="45"/>
      <c r="P132" s="45"/>
      <c r="Q132" s="45"/>
      <c r="R132" s="45"/>
      <c r="S132" s="45" t="s">
        <v>289</v>
      </c>
      <c r="T132" s="47"/>
      <c r="U132" s="48"/>
      <c r="V132" s="48"/>
      <c r="W132" s="48"/>
      <c r="X132" s="48"/>
      <c r="Y132" s="48"/>
      <c r="Z132" s="48"/>
      <c r="AA132" s="48"/>
      <c r="AB132" s="48"/>
      <c r="AC132" s="48"/>
      <c r="AD132" s="48"/>
      <c r="AE132" s="48"/>
      <c r="AF132" s="48"/>
      <c r="AG132" s="48"/>
      <c r="AH132" s="48"/>
      <c r="AI132" s="48"/>
      <c r="AJ132" s="48"/>
      <c r="AK132" s="45"/>
      <c r="AL132" s="134"/>
      <c r="AM132" s="74"/>
    </row>
    <row r="133" spans="1:39" ht="30" customHeight="1" x14ac:dyDescent="0.25">
      <c r="A133" s="423"/>
      <c r="B133" s="33" t="s">
        <v>1041</v>
      </c>
      <c r="C133" s="48" t="s">
        <v>1039</v>
      </c>
      <c r="D133" s="48"/>
      <c r="E133" s="48"/>
      <c r="F133" s="48"/>
      <c r="G133" s="48"/>
      <c r="H133" s="48"/>
      <c r="I133" s="48"/>
      <c r="J133" s="48"/>
      <c r="K133" s="48"/>
      <c r="L133" s="48"/>
      <c r="M133" s="48"/>
      <c r="N133" s="45"/>
      <c r="O133" s="45"/>
      <c r="P133" s="45"/>
      <c r="Q133" s="45"/>
      <c r="R133" s="45"/>
      <c r="S133" s="45" t="s">
        <v>289</v>
      </c>
      <c r="T133" s="47"/>
      <c r="U133" s="48"/>
      <c r="V133" s="48"/>
      <c r="W133" s="48"/>
      <c r="X133" s="48"/>
      <c r="Y133" s="48"/>
      <c r="Z133" s="48"/>
      <c r="AA133" s="48"/>
      <c r="AB133" s="48"/>
      <c r="AC133" s="48"/>
      <c r="AD133" s="48"/>
      <c r="AE133" s="48"/>
      <c r="AF133" s="48"/>
      <c r="AG133" s="48"/>
      <c r="AH133" s="48"/>
      <c r="AI133" s="48"/>
      <c r="AJ133" s="48"/>
      <c r="AK133" s="45"/>
      <c r="AL133" s="134"/>
      <c r="AM133" s="74"/>
    </row>
    <row r="134" spans="1:39" ht="30" customHeight="1" x14ac:dyDescent="0.25">
      <c r="A134" s="423"/>
      <c r="B134" s="33" t="s">
        <v>1042</v>
      </c>
      <c r="C134" s="48"/>
      <c r="D134" s="48"/>
      <c r="E134" s="48"/>
      <c r="F134" s="48"/>
      <c r="G134" s="48"/>
      <c r="H134" s="48"/>
      <c r="I134" s="48"/>
      <c r="J134" s="48"/>
      <c r="K134" s="48"/>
      <c r="L134" s="48"/>
      <c r="M134" s="48"/>
      <c r="N134" s="45"/>
      <c r="O134" s="45"/>
      <c r="P134" s="45"/>
      <c r="Q134" s="45" t="s">
        <v>139</v>
      </c>
      <c r="R134" s="45"/>
      <c r="S134" s="45"/>
      <c r="T134" s="47"/>
      <c r="U134" s="48"/>
      <c r="V134" s="48"/>
      <c r="W134" s="48"/>
      <c r="X134" s="48"/>
      <c r="Y134" s="48"/>
      <c r="Z134" s="48"/>
      <c r="AA134" s="48"/>
      <c r="AB134" s="48"/>
      <c r="AC134" s="48"/>
      <c r="AD134" s="48"/>
      <c r="AE134" s="48"/>
      <c r="AF134" s="48"/>
      <c r="AG134" s="48"/>
      <c r="AH134" s="48"/>
      <c r="AI134" s="48"/>
      <c r="AJ134" s="48"/>
      <c r="AK134" s="45"/>
      <c r="AL134" s="134"/>
      <c r="AM134" s="74"/>
    </row>
    <row r="135" spans="1:39" ht="30" customHeight="1" x14ac:dyDescent="0.25">
      <c r="A135" s="423"/>
      <c r="B135" s="33" t="s">
        <v>1043</v>
      </c>
      <c r="C135" s="48"/>
      <c r="D135" s="48"/>
      <c r="E135" s="48"/>
      <c r="F135" s="48"/>
      <c r="G135" s="48"/>
      <c r="H135" s="48"/>
      <c r="I135" s="48"/>
      <c r="J135" s="48"/>
      <c r="K135" s="48"/>
      <c r="L135" s="48"/>
      <c r="M135" s="48"/>
      <c r="N135" s="45"/>
      <c r="O135" s="45"/>
      <c r="P135" s="45"/>
      <c r="Q135" s="45"/>
      <c r="R135" s="45" t="s">
        <v>139</v>
      </c>
      <c r="S135" s="45"/>
      <c r="T135" s="47"/>
      <c r="U135" s="48"/>
      <c r="V135" s="48"/>
      <c r="W135" s="48"/>
      <c r="X135" s="48"/>
      <c r="Y135" s="48"/>
      <c r="Z135" s="48"/>
      <c r="AA135" s="48"/>
      <c r="AB135" s="48"/>
      <c r="AC135" s="48"/>
      <c r="AD135" s="48"/>
      <c r="AE135" s="48"/>
      <c r="AF135" s="48"/>
      <c r="AG135" s="48"/>
      <c r="AH135" s="48"/>
      <c r="AI135" s="48"/>
      <c r="AJ135" s="48"/>
      <c r="AK135" s="45"/>
      <c r="AL135" s="134"/>
      <c r="AM135" s="74"/>
    </row>
    <row r="136" spans="1:39" ht="30" customHeight="1" x14ac:dyDescent="0.25">
      <c r="A136" s="423"/>
      <c r="B136" s="33" t="s">
        <v>1044</v>
      </c>
      <c r="C136" s="48"/>
      <c r="D136" s="48"/>
      <c r="E136" s="48"/>
      <c r="F136" s="48"/>
      <c r="G136" s="48"/>
      <c r="H136" s="48"/>
      <c r="I136" s="48"/>
      <c r="J136" s="48"/>
      <c r="K136" s="48"/>
      <c r="L136" s="48"/>
      <c r="M136" s="48"/>
      <c r="N136" s="45"/>
      <c r="O136" s="45"/>
      <c r="P136" s="45"/>
      <c r="Q136" s="45" t="s">
        <v>139</v>
      </c>
      <c r="R136" s="45"/>
      <c r="S136" s="45"/>
      <c r="T136" s="47"/>
      <c r="U136" s="48"/>
      <c r="V136" s="48"/>
      <c r="W136" s="48"/>
      <c r="X136" s="48"/>
      <c r="Y136" s="48"/>
      <c r="Z136" s="48"/>
      <c r="AA136" s="48"/>
      <c r="AB136" s="48"/>
      <c r="AC136" s="48"/>
      <c r="AD136" s="48"/>
      <c r="AE136" s="48"/>
      <c r="AF136" s="48"/>
      <c r="AG136" s="48"/>
      <c r="AH136" s="48"/>
      <c r="AI136" s="48"/>
      <c r="AJ136" s="48"/>
      <c r="AK136" s="45"/>
      <c r="AL136" s="134"/>
      <c r="AM136" s="74"/>
    </row>
    <row r="137" spans="1:39" ht="30" customHeight="1" x14ac:dyDescent="0.25">
      <c r="A137" s="423"/>
      <c r="B137" s="33" t="s">
        <v>1045</v>
      </c>
      <c r="C137" s="48"/>
      <c r="D137" s="48"/>
      <c r="E137" s="48"/>
      <c r="F137" s="48"/>
      <c r="G137" s="48"/>
      <c r="H137" s="48"/>
      <c r="I137" s="48"/>
      <c r="J137" s="48"/>
      <c r="K137" s="48"/>
      <c r="L137" s="48"/>
      <c r="M137" s="48"/>
      <c r="N137" s="45"/>
      <c r="O137" s="45"/>
      <c r="P137" s="45"/>
      <c r="Q137" s="45"/>
      <c r="R137" s="45" t="s">
        <v>139</v>
      </c>
      <c r="S137" s="45"/>
      <c r="T137" s="47"/>
      <c r="U137" s="48"/>
      <c r="V137" s="48"/>
      <c r="W137" s="48"/>
      <c r="X137" s="48"/>
      <c r="Y137" s="48"/>
      <c r="Z137" s="48"/>
      <c r="AA137" s="48"/>
      <c r="AB137" s="48"/>
      <c r="AC137" s="48"/>
      <c r="AD137" s="48"/>
      <c r="AE137" s="48"/>
      <c r="AF137" s="48"/>
      <c r="AG137" s="48"/>
      <c r="AH137" s="48"/>
      <c r="AI137" s="48"/>
      <c r="AJ137" s="48"/>
      <c r="AK137" s="45"/>
      <c r="AL137" s="134"/>
      <c r="AM137" s="74"/>
    </row>
    <row r="138" spans="1:39" ht="30" customHeight="1" x14ac:dyDescent="0.25">
      <c r="A138" s="423"/>
      <c r="B138" s="33" t="s">
        <v>1046</v>
      </c>
      <c r="C138" s="48"/>
      <c r="D138" s="48"/>
      <c r="E138" s="48"/>
      <c r="F138" s="48"/>
      <c r="G138" s="48"/>
      <c r="H138" s="48"/>
      <c r="I138" s="48"/>
      <c r="J138" s="48"/>
      <c r="K138" s="48"/>
      <c r="L138" s="48"/>
      <c r="M138" s="48"/>
      <c r="N138" s="45"/>
      <c r="O138" s="45"/>
      <c r="P138" s="45"/>
      <c r="Q138" s="45" t="s">
        <v>139</v>
      </c>
      <c r="R138" s="45"/>
      <c r="S138" s="45"/>
      <c r="T138" s="47"/>
      <c r="U138" s="48"/>
      <c r="V138" s="48"/>
      <c r="W138" s="48"/>
      <c r="X138" s="48"/>
      <c r="Y138" s="48"/>
      <c r="Z138" s="48"/>
      <c r="AA138" s="48"/>
      <c r="AB138" s="48"/>
      <c r="AC138" s="48"/>
      <c r="AD138" s="48"/>
      <c r="AE138" s="48"/>
      <c r="AF138" s="48"/>
      <c r="AG138" s="48"/>
      <c r="AH138" s="48"/>
      <c r="AI138" s="48"/>
      <c r="AJ138" s="48"/>
      <c r="AK138" s="45"/>
      <c r="AL138" s="134"/>
      <c r="AM138" s="74"/>
    </row>
    <row r="139" spans="1:39" ht="30" customHeight="1" x14ac:dyDescent="0.25">
      <c r="A139" s="423"/>
      <c r="B139" s="33" t="s">
        <v>1047</v>
      </c>
      <c r="C139" s="48"/>
      <c r="D139" s="48"/>
      <c r="E139" s="48"/>
      <c r="F139" s="48"/>
      <c r="G139" s="48"/>
      <c r="H139" s="48"/>
      <c r="I139" s="48"/>
      <c r="J139" s="48"/>
      <c r="K139" s="48"/>
      <c r="L139" s="48"/>
      <c r="M139" s="48"/>
      <c r="N139" s="45"/>
      <c r="O139" s="45"/>
      <c r="P139" s="45"/>
      <c r="Q139" s="45"/>
      <c r="R139" s="45" t="s">
        <v>139</v>
      </c>
      <c r="S139" s="45"/>
      <c r="T139" s="47"/>
      <c r="U139" s="48"/>
      <c r="V139" s="48"/>
      <c r="W139" s="48"/>
      <c r="X139" s="48"/>
      <c r="Y139" s="48"/>
      <c r="Z139" s="48"/>
      <c r="AA139" s="48"/>
      <c r="AB139" s="48"/>
      <c r="AC139" s="48"/>
      <c r="AD139" s="48"/>
      <c r="AE139" s="48"/>
      <c r="AF139" s="48"/>
      <c r="AG139" s="48"/>
      <c r="AH139" s="48"/>
      <c r="AI139" s="48"/>
      <c r="AJ139" s="48"/>
      <c r="AK139" s="45"/>
      <c r="AL139" s="134"/>
      <c r="AM139" s="74"/>
    </row>
    <row r="140" spans="1:39" ht="30" customHeight="1" x14ac:dyDescent="0.25">
      <c r="A140" s="423"/>
      <c r="B140" s="33" t="s">
        <v>1048</v>
      </c>
      <c r="C140" s="48"/>
      <c r="D140" s="48"/>
      <c r="E140" s="48"/>
      <c r="F140" s="48"/>
      <c r="G140" s="48"/>
      <c r="H140" s="48"/>
      <c r="I140" s="48"/>
      <c r="J140" s="48"/>
      <c r="K140" s="48"/>
      <c r="L140" s="48"/>
      <c r="M140" s="48"/>
      <c r="N140" s="45"/>
      <c r="O140" s="45"/>
      <c r="P140" s="45"/>
      <c r="Q140" s="45" t="s">
        <v>139</v>
      </c>
      <c r="R140" s="45"/>
      <c r="S140" s="45"/>
      <c r="T140" s="47"/>
      <c r="U140" s="48"/>
      <c r="V140" s="48"/>
      <c r="W140" s="48"/>
      <c r="X140" s="48"/>
      <c r="Y140" s="48"/>
      <c r="Z140" s="48"/>
      <c r="AA140" s="48"/>
      <c r="AB140" s="48"/>
      <c r="AC140" s="48"/>
      <c r="AD140" s="48"/>
      <c r="AE140" s="48"/>
      <c r="AF140" s="48"/>
      <c r="AG140" s="48"/>
      <c r="AH140" s="48"/>
      <c r="AI140" s="48"/>
      <c r="AJ140" s="48"/>
      <c r="AK140" s="45"/>
      <c r="AL140" s="134"/>
      <c r="AM140" s="74"/>
    </row>
    <row r="141" spans="1:39" ht="30" customHeight="1" x14ac:dyDescent="0.25">
      <c r="A141" s="423"/>
      <c r="B141" s="33" t="s">
        <v>1049</v>
      </c>
      <c r="C141" s="48"/>
      <c r="D141" s="48"/>
      <c r="E141" s="48"/>
      <c r="F141" s="48"/>
      <c r="G141" s="48"/>
      <c r="H141" s="48"/>
      <c r="I141" s="48"/>
      <c r="J141" s="48"/>
      <c r="K141" s="48"/>
      <c r="L141" s="48"/>
      <c r="M141" s="48"/>
      <c r="N141" s="45"/>
      <c r="O141" s="45"/>
      <c r="P141" s="45"/>
      <c r="Q141" s="45"/>
      <c r="R141" s="45" t="s">
        <v>139</v>
      </c>
      <c r="S141" s="45"/>
      <c r="T141" s="47"/>
      <c r="U141" s="48"/>
      <c r="V141" s="48"/>
      <c r="W141" s="48"/>
      <c r="X141" s="48"/>
      <c r="Y141" s="48"/>
      <c r="Z141" s="48"/>
      <c r="AA141" s="48"/>
      <c r="AB141" s="48"/>
      <c r="AC141" s="48"/>
      <c r="AD141" s="48"/>
      <c r="AE141" s="48"/>
      <c r="AF141" s="48"/>
      <c r="AG141" s="48"/>
      <c r="AH141" s="48"/>
      <c r="AI141" s="48"/>
      <c r="AJ141" s="48"/>
      <c r="AK141" s="45"/>
      <c r="AL141" s="134"/>
      <c r="AM141" s="74"/>
    </row>
    <row r="142" spans="1:39" ht="30" customHeight="1" x14ac:dyDescent="0.25">
      <c r="A142" s="423"/>
      <c r="B142" s="33" t="s">
        <v>1050</v>
      </c>
      <c r="C142" s="48"/>
      <c r="D142" s="48"/>
      <c r="E142" s="48"/>
      <c r="F142" s="48"/>
      <c r="G142" s="48"/>
      <c r="H142" s="48"/>
      <c r="I142" s="48"/>
      <c r="J142" s="48"/>
      <c r="K142" s="48"/>
      <c r="L142" s="48"/>
      <c r="M142" s="48"/>
      <c r="N142" s="45"/>
      <c r="O142" s="45"/>
      <c r="P142" s="45" t="s">
        <v>139</v>
      </c>
      <c r="Q142" s="45"/>
      <c r="R142" s="45"/>
      <c r="S142" s="45"/>
      <c r="T142" s="47"/>
      <c r="U142" s="48"/>
      <c r="V142" s="48"/>
      <c r="W142" s="48"/>
      <c r="X142" s="48"/>
      <c r="Y142" s="48"/>
      <c r="Z142" s="48"/>
      <c r="AA142" s="48"/>
      <c r="AB142" s="48"/>
      <c r="AC142" s="48"/>
      <c r="AD142" s="48"/>
      <c r="AE142" s="48"/>
      <c r="AF142" s="48"/>
      <c r="AG142" s="48"/>
      <c r="AH142" s="48"/>
      <c r="AI142" s="48"/>
      <c r="AJ142" s="48"/>
      <c r="AK142" s="45"/>
      <c r="AL142" s="134"/>
      <c r="AM142" s="74"/>
    </row>
    <row r="143" spans="1:39" ht="30" customHeight="1" x14ac:dyDescent="0.25">
      <c r="A143" s="423"/>
      <c r="B143" s="33" t="s">
        <v>1051</v>
      </c>
      <c r="C143" s="48"/>
      <c r="D143" s="48"/>
      <c r="E143" s="48"/>
      <c r="F143" s="48"/>
      <c r="G143" s="48"/>
      <c r="H143" s="48"/>
      <c r="I143" s="48"/>
      <c r="J143" s="48"/>
      <c r="K143" s="48"/>
      <c r="L143" s="48"/>
      <c r="M143" s="48"/>
      <c r="N143" s="45"/>
      <c r="O143" s="45"/>
      <c r="P143" s="45" t="s">
        <v>139</v>
      </c>
      <c r="Q143" s="45"/>
      <c r="R143" s="45"/>
      <c r="S143" s="45"/>
      <c r="T143" s="47"/>
      <c r="U143" s="48"/>
      <c r="V143" s="48"/>
      <c r="W143" s="48"/>
      <c r="X143" s="48"/>
      <c r="Y143" s="48"/>
      <c r="Z143" s="48"/>
      <c r="AA143" s="48"/>
      <c r="AB143" s="48"/>
      <c r="AC143" s="48"/>
      <c r="AD143" s="48"/>
      <c r="AE143" s="48"/>
      <c r="AF143" s="48"/>
      <c r="AG143" s="48"/>
      <c r="AH143" s="48"/>
      <c r="AI143" s="48"/>
      <c r="AJ143" s="48"/>
      <c r="AK143" s="45"/>
      <c r="AL143" s="134"/>
      <c r="AM143" s="74"/>
    </row>
    <row r="144" spans="1:39" ht="30" customHeight="1" x14ac:dyDescent="0.25">
      <c r="A144" s="423"/>
      <c r="B144" s="33" t="s">
        <v>1052</v>
      </c>
      <c r="C144" s="48"/>
      <c r="D144" s="48"/>
      <c r="E144" s="48"/>
      <c r="F144" s="48"/>
      <c r="G144" s="48"/>
      <c r="H144" s="48"/>
      <c r="I144" s="48"/>
      <c r="J144" s="48"/>
      <c r="K144" s="48"/>
      <c r="L144" s="48"/>
      <c r="M144" s="48"/>
      <c r="N144" s="45"/>
      <c r="O144" s="45"/>
      <c r="P144" s="45" t="s">
        <v>139</v>
      </c>
      <c r="Q144" s="45"/>
      <c r="R144" s="45"/>
      <c r="S144" s="45"/>
      <c r="T144" s="47"/>
      <c r="U144" s="48"/>
      <c r="V144" s="48"/>
      <c r="W144" s="48"/>
      <c r="X144" s="48"/>
      <c r="Y144" s="48"/>
      <c r="Z144" s="48"/>
      <c r="AA144" s="48"/>
      <c r="AB144" s="48"/>
      <c r="AC144" s="48"/>
      <c r="AD144" s="48"/>
      <c r="AE144" s="48"/>
      <c r="AF144" s="48"/>
      <c r="AG144" s="48"/>
      <c r="AH144" s="48"/>
      <c r="AI144" s="48"/>
      <c r="AJ144" s="48"/>
      <c r="AK144" s="45"/>
      <c r="AL144" s="134"/>
      <c r="AM144" s="74"/>
    </row>
    <row r="145" spans="1:39" ht="30" customHeight="1" x14ac:dyDescent="0.25">
      <c r="A145" s="424"/>
      <c r="B145" s="33" t="s">
        <v>1053</v>
      </c>
      <c r="C145" s="48"/>
      <c r="D145" s="48"/>
      <c r="E145" s="48"/>
      <c r="F145" s="48"/>
      <c r="G145" s="48"/>
      <c r="H145" s="48"/>
      <c r="I145" s="48"/>
      <c r="J145" s="48"/>
      <c r="K145" s="48"/>
      <c r="L145" s="48"/>
      <c r="M145" s="48"/>
      <c r="N145" s="45"/>
      <c r="O145" s="45"/>
      <c r="P145" s="45" t="s">
        <v>139</v>
      </c>
      <c r="Q145" s="45"/>
      <c r="R145" s="45"/>
      <c r="S145" s="45"/>
      <c r="T145" s="47"/>
      <c r="U145" s="48"/>
      <c r="V145" s="48"/>
      <c r="W145" s="48"/>
      <c r="X145" s="48"/>
      <c r="Y145" s="48"/>
      <c r="Z145" s="48"/>
      <c r="AA145" s="48"/>
      <c r="AB145" s="48"/>
      <c r="AC145" s="48"/>
      <c r="AD145" s="48"/>
      <c r="AE145" s="48"/>
      <c r="AF145" s="48"/>
      <c r="AG145" s="48"/>
      <c r="AH145" s="48"/>
      <c r="AI145" s="48"/>
      <c r="AJ145" s="48"/>
      <c r="AK145" s="45"/>
      <c r="AL145" s="134"/>
      <c r="AM145" s="74"/>
    </row>
    <row r="146" spans="1:39" ht="30" customHeight="1" x14ac:dyDescent="0.25">
      <c r="A146" s="422" t="s">
        <v>1054</v>
      </c>
      <c r="B146" s="33" t="s">
        <v>1055</v>
      </c>
      <c r="C146" s="48" t="s">
        <v>1056</v>
      </c>
      <c r="D146" s="48"/>
      <c r="E146" s="48"/>
      <c r="F146" s="48"/>
      <c r="G146" s="48"/>
      <c r="H146" s="48"/>
      <c r="I146" s="48"/>
      <c r="J146" s="48"/>
      <c r="K146" s="48"/>
      <c r="L146" s="48"/>
      <c r="M146" s="48"/>
      <c r="N146" s="45"/>
      <c r="O146" s="45"/>
      <c r="P146" s="45"/>
      <c r="Q146" s="45"/>
      <c r="R146" s="45"/>
      <c r="S146" s="45" t="s">
        <v>289</v>
      </c>
      <c r="T146" s="47"/>
      <c r="U146" s="48"/>
      <c r="V146" s="48"/>
      <c r="W146" s="48"/>
      <c r="X146" s="48"/>
      <c r="Y146" s="48"/>
      <c r="Z146" s="48"/>
      <c r="AA146" s="48"/>
      <c r="AB146" s="48"/>
      <c r="AC146" s="48"/>
      <c r="AD146" s="48"/>
      <c r="AE146" s="48"/>
      <c r="AF146" s="48"/>
      <c r="AG146" s="48"/>
      <c r="AH146" s="48"/>
      <c r="AI146" s="48"/>
      <c r="AJ146" s="48"/>
      <c r="AK146" s="45"/>
      <c r="AL146" s="134"/>
      <c r="AM146" s="74"/>
    </row>
    <row r="147" spans="1:39" ht="30" customHeight="1" x14ac:dyDescent="0.25">
      <c r="A147" s="423"/>
      <c r="B147" s="33" t="s">
        <v>1057</v>
      </c>
      <c r="C147" s="48" t="s">
        <v>1056</v>
      </c>
      <c r="D147" s="48"/>
      <c r="E147" s="48"/>
      <c r="F147" s="48"/>
      <c r="G147" s="48"/>
      <c r="H147" s="48"/>
      <c r="I147" s="48"/>
      <c r="J147" s="48"/>
      <c r="K147" s="48"/>
      <c r="L147" s="48"/>
      <c r="M147" s="48"/>
      <c r="N147" s="45"/>
      <c r="O147" s="45"/>
      <c r="P147" s="45"/>
      <c r="Q147" s="45"/>
      <c r="R147" s="45"/>
      <c r="S147" s="45" t="s">
        <v>289</v>
      </c>
      <c r="T147" s="47"/>
      <c r="U147" s="48"/>
      <c r="V147" s="48"/>
      <c r="W147" s="48"/>
      <c r="X147" s="48"/>
      <c r="Y147" s="48"/>
      <c r="Z147" s="48"/>
      <c r="AA147" s="48"/>
      <c r="AB147" s="48"/>
      <c r="AC147" s="48"/>
      <c r="AD147" s="48"/>
      <c r="AE147" s="48"/>
      <c r="AF147" s="48"/>
      <c r="AG147" s="48"/>
      <c r="AH147" s="48"/>
      <c r="AI147" s="48"/>
      <c r="AJ147" s="48"/>
      <c r="AK147" s="45"/>
      <c r="AL147" s="134"/>
      <c r="AM147" s="74"/>
    </row>
    <row r="148" spans="1:39" ht="30" customHeight="1" x14ac:dyDescent="0.25">
      <c r="A148" s="423"/>
      <c r="B148" s="33" t="s">
        <v>1058</v>
      </c>
      <c r="C148" s="48" t="s">
        <v>1056</v>
      </c>
      <c r="D148" s="48"/>
      <c r="E148" s="48"/>
      <c r="F148" s="48"/>
      <c r="G148" s="48"/>
      <c r="H148" s="48"/>
      <c r="I148" s="48"/>
      <c r="J148" s="48"/>
      <c r="K148" s="48"/>
      <c r="L148" s="48"/>
      <c r="M148" s="48"/>
      <c r="N148" s="45"/>
      <c r="O148" s="45"/>
      <c r="P148" s="45"/>
      <c r="Q148" s="45"/>
      <c r="R148" s="45"/>
      <c r="S148" s="45" t="s">
        <v>289</v>
      </c>
      <c r="T148" s="47" t="s">
        <v>116</v>
      </c>
      <c r="U148" s="48"/>
      <c r="V148" s="48"/>
      <c r="W148" s="48"/>
      <c r="X148" s="48"/>
      <c r="Y148" s="48"/>
      <c r="Z148" s="48"/>
      <c r="AA148" s="48"/>
      <c r="AB148" s="48"/>
      <c r="AC148" s="48"/>
      <c r="AD148" s="48"/>
      <c r="AE148" s="48"/>
      <c r="AF148" s="48"/>
      <c r="AG148" s="48"/>
      <c r="AH148" s="48"/>
      <c r="AI148" s="48"/>
      <c r="AJ148" s="48"/>
      <c r="AK148" s="45"/>
      <c r="AL148" s="134"/>
      <c r="AM148" s="74"/>
    </row>
    <row r="149" spans="1:39" ht="30" customHeight="1" x14ac:dyDescent="0.25">
      <c r="A149" s="423"/>
      <c r="B149" s="33" t="s">
        <v>1059</v>
      </c>
      <c r="C149" s="48"/>
      <c r="D149" s="48"/>
      <c r="E149" s="48"/>
      <c r="F149" s="48"/>
      <c r="G149" s="48"/>
      <c r="H149" s="48"/>
      <c r="I149" s="48"/>
      <c r="J149" s="48"/>
      <c r="K149" s="48"/>
      <c r="L149" s="48"/>
      <c r="M149" s="48"/>
      <c r="N149" s="45"/>
      <c r="O149" s="45"/>
      <c r="P149" s="45"/>
      <c r="Q149" s="45"/>
      <c r="R149" s="45" t="s">
        <v>139</v>
      </c>
      <c r="S149" s="45"/>
      <c r="T149" s="47"/>
      <c r="U149" s="48"/>
      <c r="V149" s="48"/>
      <c r="W149" s="48"/>
      <c r="X149" s="48"/>
      <c r="Y149" s="48"/>
      <c r="Z149" s="48"/>
      <c r="AA149" s="48"/>
      <c r="AB149" s="48"/>
      <c r="AC149" s="48"/>
      <c r="AD149" s="48"/>
      <c r="AE149" s="48"/>
      <c r="AF149" s="48"/>
      <c r="AG149" s="48"/>
      <c r="AH149" s="48"/>
      <c r="AI149" s="48"/>
      <c r="AJ149" s="48"/>
      <c r="AK149" s="45"/>
      <c r="AL149" s="134"/>
      <c r="AM149" s="74"/>
    </row>
    <row r="150" spans="1:39" ht="30" customHeight="1" x14ac:dyDescent="0.25">
      <c r="A150" s="423"/>
      <c r="B150" s="33" t="s">
        <v>1060</v>
      </c>
      <c r="C150" s="48"/>
      <c r="D150" s="48"/>
      <c r="E150" s="48"/>
      <c r="F150" s="48"/>
      <c r="G150" s="48"/>
      <c r="H150" s="48"/>
      <c r="I150" s="48"/>
      <c r="J150" s="48"/>
      <c r="K150" s="48"/>
      <c r="L150" s="48"/>
      <c r="M150" s="48"/>
      <c r="N150" s="45"/>
      <c r="O150" s="45"/>
      <c r="P150" s="45"/>
      <c r="Q150" s="45"/>
      <c r="R150" s="45" t="s">
        <v>139</v>
      </c>
      <c r="S150" s="45"/>
      <c r="T150" s="47"/>
      <c r="U150" s="48"/>
      <c r="V150" s="48"/>
      <c r="W150" s="48"/>
      <c r="X150" s="48"/>
      <c r="Y150" s="48"/>
      <c r="Z150" s="48"/>
      <c r="AA150" s="48"/>
      <c r="AB150" s="48"/>
      <c r="AC150" s="48"/>
      <c r="AD150" s="48"/>
      <c r="AE150" s="48"/>
      <c r="AF150" s="48"/>
      <c r="AG150" s="48"/>
      <c r="AH150" s="48"/>
      <c r="AI150" s="48"/>
      <c r="AJ150" s="48"/>
      <c r="AK150" s="45"/>
      <c r="AL150" s="134"/>
      <c r="AM150" s="74"/>
    </row>
    <row r="151" spans="1:39" ht="30" customHeight="1" x14ac:dyDescent="0.25">
      <c r="A151" s="423"/>
      <c r="B151" s="33" t="s">
        <v>1061</v>
      </c>
      <c r="C151" s="48"/>
      <c r="D151" s="48"/>
      <c r="E151" s="48"/>
      <c r="F151" s="48"/>
      <c r="G151" s="48"/>
      <c r="H151" s="48"/>
      <c r="I151" s="48"/>
      <c r="J151" s="48"/>
      <c r="K151" s="48"/>
      <c r="L151" s="48"/>
      <c r="M151" s="48"/>
      <c r="N151" s="45"/>
      <c r="O151" s="45"/>
      <c r="P151" s="45"/>
      <c r="Q151" s="45"/>
      <c r="R151" s="45" t="s">
        <v>139</v>
      </c>
      <c r="S151" s="45"/>
      <c r="T151" s="47"/>
      <c r="U151" s="48"/>
      <c r="V151" s="48"/>
      <c r="W151" s="48"/>
      <c r="X151" s="48"/>
      <c r="Y151" s="48"/>
      <c r="Z151" s="48"/>
      <c r="AA151" s="48"/>
      <c r="AB151" s="48"/>
      <c r="AC151" s="48"/>
      <c r="AD151" s="48"/>
      <c r="AE151" s="48"/>
      <c r="AF151" s="48"/>
      <c r="AG151" s="48"/>
      <c r="AH151" s="48"/>
      <c r="AI151" s="48"/>
      <c r="AJ151" s="48"/>
      <c r="AK151" s="45"/>
      <c r="AL151" s="134"/>
      <c r="AM151" s="74"/>
    </row>
    <row r="152" spans="1:39" ht="30" customHeight="1" x14ac:dyDescent="0.25">
      <c r="A152" s="423"/>
      <c r="B152" s="33" t="s">
        <v>1062</v>
      </c>
      <c r="C152" s="48"/>
      <c r="D152" s="48"/>
      <c r="E152" s="48"/>
      <c r="F152" s="48"/>
      <c r="G152" s="48"/>
      <c r="H152" s="48"/>
      <c r="I152" s="48"/>
      <c r="J152" s="48"/>
      <c r="K152" s="48"/>
      <c r="L152" s="48"/>
      <c r="M152" s="48"/>
      <c r="N152" s="45"/>
      <c r="O152" s="45"/>
      <c r="P152" s="45"/>
      <c r="Q152" s="45"/>
      <c r="R152" s="45" t="s">
        <v>139</v>
      </c>
      <c r="S152" s="45"/>
      <c r="T152" s="47"/>
      <c r="U152" s="48"/>
      <c r="V152" s="48"/>
      <c r="W152" s="48"/>
      <c r="X152" s="48"/>
      <c r="Y152" s="48"/>
      <c r="Z152" s="48"/>
      <c r="AA152" s="48"/>
      <c r="AB152" s="48"/>
      <c r="AC152" s="48"/>
      <c r="AD152" s="48"/>
      <c r="AE152" s="48"/>
      <c r="AF152" s="48"/>
      <c r="AG152" s="48"/>
      <c r="AH152" s="48"/>
      <c r="AI152" s="48"/>
      <c r="AJ152" s="48"/>
      <c r="AK152" s="45"/>
      <c r="AL152" s="134"/>
      <c r="AM152" s="74"/>
    </row>
    <row r="153" spans="1:39" ht="30" customHeight="1" x14ac:dyDescent="0.25">
      <c r="A153" s="423"/>
      <c r="B153" s="33" t="s">
        <v>1063</v>
      </c>
      <c r="C153" s="48"/>
      <c r="D153" s="48"/>
      <c r="E153" s="48"/>
      <c r="F153" s="48"/>
      <c r="G153" s="48"/>
      <c r="H153" s="48"/>
      <c r="I153" s="48"/>
      <c r="J153" s="48"/>
      <c r="K153" s="48"/>
      <c r="L153" s="48"/>
      <c r="M153" s="48"/>
      <c r="N153" s="45"/>
      <c r="O153" s="45"/>
      <c r="P153" s="45"/>
      <c r="Q153" s="45"/>
      <c r="R153" s="45" t="s">
        <v>139</v>
      </c>
      <c r="S153" s="45"/>
      <c r="T153" s="47"/>
      <c r="U153" s="48"/>
      <c r="V153" s="48"/>
      <c r="W153" s="48"/>
      <c r="X153" s="48"/>
      <c r="Y153" s="48"/>
      <c r="Z153" s="48"/>
      <c r="AA153" s="48"/>
      <c r="AB153" s="48"/>
      <c r="AC153" s="48"/>
      <c r="AD153" s="48"/>
      <c r="AE153" s="48"/>
      <c r="AF153" s="48"/>
      <c r="AG153" s="48"/>
      <c r="AH153" s="48"/>
      <c r="AI153" s="48"/>
      <c r="AJ153" s="48"/>
      <c r="AK153" s="45"/>
      <c r="AL153" s="134"/>
      <c r="AM153" s="74"/>
    </row>
    <row r="154" spans="1:39" ht="30" customHeight="1" x14ac:dyDescent="0.25">
      <c r="A154" s="423"/>
      <c r="B154" s="33" t="s">
        <v>1064</v>
      </c>
      <c r="C154" s="48"/>
      <c r="D154" s="48"/>
      <c r="E154" s="48"/>
      <c r="F154" s="48"/>
      <c r="G154" s="48"/>
      <c r="H154" s="48"/>
      <c r="I154" s="48"/>
      <c r="J154" s="48"/>
      <c r="K154" s="48"/>
      <c r="L154" s="48"/>
      <c r="M154" s="48"/>
      <c r="N154" s="45"/>
      <c r="O154" s="45"/>
      <c r="P154" s="45"/>
      <c r="Q154" s="45"/>
      <c r="R154" s="45" t="s">
        <v>139</v>
      </c>
      <c r="S154" s="45"/>
      <c r="T154" s="47"/>
      <c r="U154" s="48"/>
      <c r="V154" s="48"/>
      <c r="W154" s="48"/>
      <c r="X154" s="48"/>
      <c r="Y154" s="48"/>
      <c r="Z154" s="48"/>
      <c r="AA154" s="48"/>
      <c r="AB154" s="48"/>
      <c r="AC154" s="48"/>
      <c r="AD154" s="48"/>
      <c r="AE154" s="48"/>
      <c r="AF154" s="48"/>
      <c r="AG154" s="48"/>
      <c r="AH154" s="48"/>
      <c r="AI154" s="48"/>
      <c r="AJ154" s="48"/>
      <c r="AK154" s="45"/>
      <c r="AL154" s="134"/>
      <c r="AM154" s="74"/>
    </row>
    <row r="155" spans="1:39" ht="30" customHeight="1" x14ac:dyDescent="0.25">
      <c r="A155" s="423"/>
      <c r="B155" s="33" t="s">
        <v>1065</v>
      </c>
      <c r="C155" s="48"/>
      <c r="D155" s="48"/>
      <c r="E155" s="48"/>
      <c r="F155" s="48"/>
      <c r="G155" s="48"/>
      <c r="H155" s="48"/>
      <c r="I155" s="48"/>
      <c r="J155" s="48"/>
      <c r="K155" s="48"/>
      <c r="L155" s="48"/>
      <c r="M155" s="48"/>
      <c r="N155" s="45"/>
      <c r="O155" s="45"/>
      <c r="P155" s="45"/>
      <c r="Q155" s="45"/>
      <c r="R155" s="45" t="s">
        <v>139</v>
      </c>
      <c r="S155" s="45"/>
      <c r="T155" s="47" t="s">
        <v>115</v>
      </c>
      <c r="U155" s="48"/>
      <c r="V155" s="48"/>
      <c r="W155" s="48"/>
      <c r="X155" s="48"/>
      <c r="Y155" s="48"/>
      <c r="Z155" s="48"/>
      <c r="AA155" s="48"/>
      <c r="AB155" s="48"/>
      <c r="AC155" s="48"/>
      <c r="AD155" s="48"/>
      <c r="AE155" s="48"/>
      <c r="AF155" s="48"/>
      <c r="AG155" s="48"/>
      <c r="AH155" s="48"/>
      <c r="AI155" s="48"/>
      <c r="AJ155" s="48"/>
      <c r="AK155" s="45"/>
      <c r="AL155" s="134"/>
      <c r="AM155" s="74"/>
    </row>
    <row r="156" spans="1:39" ht="30" customHeight="1" x14ac:dyDescent="0.25">
      <c r="A156" s="423"/>
      <c r="B156" s="33" t="s">
        <v>1066</v>
      </c>
      <c r="C156" s="48"/>
      <c r="D156" s="48"/>
      <c r="E156" s="48"/>
      <c r="F156" s="48"/>
      <c r="G156" s="48"/>
      <c r="H156" s="48"/>
      <c r="I156" s="48"/>
      <c r="J156" s="48"/>
      <c r="K156" s="48"/>
      <c r="L156" s="48"/>
      <c r="M156" s="48"/>
      <c r="N156" s="45"/>
      <c r="O156" s="45"/>
      <c r="P156" s="45"/>
      <c r="Q156" s="45"/>
      <c r="R156" s="45" t="s">
        <v>139</v>
      </c>
      <c r="S156" s="45"/>
      <c r="T156" s="47"/>
      <c r="U156" s="48"/>
      <c r="V156" s="48"/>
      <c r="W156" s="48"/>
      <c r="X156" s="48"/>
      <c r="Y156" s="48"/>
      <c r="Z156" s="48"/>
      <c r="AA156" s="48"/>
      <c r="AB156" s="48"/>
      <c r="AC156" s="48"/>
      <c r="AD156" s="48"/>
      <c r="AE156" s="48"/>
      <c r="AF156" s="48"/>
      <c r="AG156" s="48"/>
      <c r="AH156" s="48"/>
      <c r="AI156" s="48"/>
      <c r="AJ156" s="48"/>
      <c r="AK156" s="45"/>
      <c r="AL156" s="134"/>
      <c r="AM156" s="74"/>
    </row>
    <row r="157" spans="1:39" ht="30" customHeight="1" x14ac:dyDescent="0.25">
      <c r="A157" s="423"/>
      <c r="B157" s="33" t="s">
        <v>1067</v>
      </c>
      <c r="C157" s="48"/>
      <c r="D157" s="48"/>
      <c r="E157" s="48"/>
      <c r="F157" s="48"/>
      <c r="G157" s="48"/>
      <c r="H157" s="48"/>
      <c r="I157" s="48"/>
      <c r="J157" s="48"/>
      <c r="K157" s="48"/>
      <c r="L157" s="48"/>
      <c r="M157" s="48"/>
      <c r="N157" s="45"/>
      <c r="O157" s="45"/>
      <c r="P157" s="45"/>
      <c r="Q157" s="45"/>
      <c r="R157" s="45" t="s">
        <v>139</v>
      </c>
      <c r="S157" s="45"/>
      <c r="T157" s="47"/>
      <c r="U157" s="48"/>
      <c r="V157" s="48"/>
      <c r="W157" s="48"/>
      <c r="X157" s="48"/>
      <c r="Y157" s="48"/>
      <c r="Z157" s="48"/>
      <c r="AA157" s="48"/>
      <c r="AB157" s="48"/>
      <c r="AC157" s="48"/>
      <c r="AD157" s="48"/>
      <c r="AE157" s="48"/>
      <c r="AF157" s="48"/>
      <c r="AG157" s="48"/>
      <c r="AH157" s="48"/>
      <c r="AI157" s="48"/>
      <c r="AJ157" s="48"/>
      <c r="AK157" s="45"/>
      <c r="AL157" s="134"/>
      <c r="AM157" s="74"/>
    </row>
    <row r="158" spans="1:39" ht="30" customHeight="1" x14ac:dyDescent="0.25">
      <c r="A158" s="423"/>
      <c r="B158" s="33" t="s">
        <v>1068</v>
      </c>
      <c r="C158" s="48"/>
      <c r="D158" s="48"/>
      <c r="E158" s="48"/>
      <c r="F158" s="48"/>
      <c r="G158" s="48"/>
      <c r="H158" s="48"/>
      <c r="I158" s="48"/>
      <c r="J158" s="48"/>
      <c r="K158" s="48"/>
      <c r="L158" s="48"/>
      <c r="M158" s="48"/>
      <c r="N158" s="45"/>
      <c r="O158" s="45"/>
      <c r="P158" s="45"/>
      <c r="Q158" s="45"/>
      <c r="R158" s="45" t="s">
        <v>139</v>
      </c>
      <c r="S158" s="45"/>
      <c r="T158" s="47"/>
      <c r="U158" s="48"/>
      <c r="V158" s="48"/>
      <c r="W158" s="48"/>
      <c r="X158" s="48"/>
      <c r="Y158" s="48"/>
      <c r="Z158" s="48"/>
      <c r="AA158" s="48"/>
      <c r="AB158" s="48"/>
      <c r="AC158" s="48"/>
      <c r="AD158" s="48"/>
      <c r="AE158" s="48"/>
      <c r="AF158" s="48"/>
      <c r="AG158" s="48"/>
      <c r="AH158" s="48"/>
      <c r="AI158" s="48"/>
      <c r="AJ158" s="48"/>
      <c r="AK158" s="45"/>
      <c r="AL158" s="134"/>
      <c r="AM158" s="74"/>
    </row>
    <row r="159" spans="1:39" ht="30" customHeight="1" x14ac:dyDescent="0.25">
      <c r="A159" s="423"/>
      <c r="B159" s="33" t="s">
        <v>1069</v>
      </c>
      <c r="C159" s="48"/>
      <c r="D159" s="48"/>
      <c r="E159" s="48"/>
      <c r="F159" s="48"/>
      <c r="G159" s="48"/>
      <c r="H159" s="48"/>
      <c r="I159" s="48"/>
      <c r="J159" s="48"/>
      <c r="K159" s="48"/>
      <c r="L159" s="48"/>
      <c r="M159" s="48"/>
      <c r="N159" s="45"/>
      <c r="O159" s="45"/>
      <c r="P159" s="45"/>
      <c r="Q159" s="45"/>
      <c r="R159" s="45" t="s">
        <v>139</v>
      </c>
      <c r="S159" s="45"/>
      <c r="T159" s="47"/>
      <c r="U159" s="48"/>
      <c r="V159" s="48"/>
      <c r="W159" s="48"/>
      <c r="X159" s="48"/>
      <c r="Y159" s="48"/>
      <c r="Z159" s="48"/>
      <c r="AA159" s="48"/>
      <c r="AB159" s="48"/>
      <c r="AC159" s="48"/>
      <c r="AD159" s="48"/>
      <c r="AE159" s="48"/>
      <c r="AF159" s="48"/>
      <c r="AG159" s="48"/>
      <c r="AH159" s="48"/>
      <c r="AI159" s="48"/>
      <c r="AJ159" s="48"/>
      <c r="AK159" s="45"/>
      <c r="AL159" s="134"/>
      <c r="AM159" s="74"/>
    </row>
    <row r="160" spans="1:39" ht="30" customHeight="1" x14ac:dyDescent="0.25">
      <c r="A160" s="424"/>
      <c r="B160" s="33" t="s">
        <v>1070</v>
      </c>
      <c r="C160" s="48"/>
      <c r="D160" s="48"/>
      <c r="E160" s="48"/>
      <c r="F160" s="48"/>
      <c r="G160" s="48"/>
      <c r="H160" s="48"/>
      <c r="I160" s="48"/>
      <c r="J160" s="48"/>
      <c r="K160" s="48"/>
      <c r="L160" s="48"/>
      <c r="M160" s="48"/>
      <c r="N160" s="45"/>
      <c r="O160" s="45"/>
      <c r="P160" s="45"/>
      <c r="Q160" s="45"/>
      <c r="R160" s="45" t="s">
        <v>139</v>
      </c>
      <c r="S160" s="45"/>
      <c r="T160" s="47"/>
      <c r="U160" s="48"/>
      <c r="V160" s="48"/>
      <c r="W160" s="48"/>
      <c r="X160" s="48"/>
      <c r="Y160" s="48"/>
      <c r="Z160" s="48"/>
      <c r="AA160" s="48"/>
      <c r="AB160" s="48"/>
      <c r="AC160" s="48"/>
      <c r="AD160" s="48"/>
      <c r="AE160" s="48"/>
      <c r="AF160" s="48"/>
      <c r="AG160" s="48"/>
      <c r="AH160" s="48"/>
      <c r="AI160" s="48"/>
      <c r="AJ160" s="48"/>
      <c r="AK160" s="45"/>
      <c r="AL160" s="134"/>
      <c r="AM160" s="74"/>
    </row>
    <row r="161" spans="1:39" x14ac:dyDescent="0.25">
      <c r="AM161" s="74"/>
    </row>
    <row r="162" spans="1:39" x14ac:dyDescent="0.25">
      <c r="B162" s="49"/>
      <c r="AL162" s="137"/>
      <c r="AM162" s="74"/>
    </row>
    <row r="163" spans="1:39" ht="15.75" thickBot="1" x14ac:dyDescent="0.3">
      <c r="AL163" s="137"/>
      <c r="AM163" s="74"/>
    </row>
    <row r="164" spans="1:39" ht="26.25" customHeight="1" thickBot="1" x14ac:dyDescent="0.3">
      <c r="A164" s="382" t="s">
        <v>546</v>
      </c>
      <c r="B164" s="383"/>
      <c r="C164" s="383"/>
      <c r="D164" s="383"/>
      <c r="E164" s="383"/>
      <c r="F164" s="383"/>
      <c r="G164" s="383"/>
      <c r="H164" s="383"/>
      <c r="I164" s="383"/>
      <c r="J164" s="383"/>
      <c r="K164" s="383"/>
      <c r="L164" s="383"/>
      <c r="M164" s="383"/>
      <c r="N164" s="384"/>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547</v>
      </c>
      <c r="B166" s="41"/>
      <c r="C166" s="42">
        <f>COUNTA(C170:C178,C182:C190,C194:C202,C206:C214)</f>
        <v>3</v>
      </c>
      <c r="AM166" s="74"/>
    </row>
    <row r="167" spans="1:39" x14ac:dyDescent="0.25">
      <c r="AM167" s="74"/>
    </row>
    <row r="168" spans="1:39" ht="15.75" customHeight="1" x14ac:dyDescent="0.25">
      <c r="A168" s="335" t="s">
        <v>548</v>
      </c>
      <c r="B168" s="327" t="s">
        <v>121</v>
      </c>
      <c r="C168" s="327" t="s">
        <v>2</v>
      </c>
      <c r="D168" s="327" t="s">
        <v>4</v>
      </c>
      <c r="E168" s="329" t="s">
        <v>6</v>
      </c>
      <c r="F168" s="325" t="s">
        <v>8</v>
      </c>
      <c r="G168" s="326"/>
      <c r="H168" s="327" t="s">
        <v>10</v>
      </c>
      <c r="I168" s="327" t="s">
        <v>14</v>
      </c>
      <c r="J168" s="342" t="s">
        <v>12</v>
      </c>
      <c r="K168" s="331" t="s">
        <v>122</v>
      </c>
      <c r="L168" s="332"/>
      <c r="M168" s="342" t="s">
        <v>20</v>
      </c>
      <c r="N168" s="342" t="s">
        <v>22</v>
      </c>
      <c r="O168" s="34"/>
      <c r="AM168" s="74"/>
    </row>
    <row r="169" spans="1:39" ht="15.75" x14ac:dyDescent="0.25">
      <c r="A169" s="336"/>
      <c r="B169" s="328"/>
      <c r="C169" s="328"/>
      <c r="D169" s="328"/>
      <c r="E169" s="330"/>
      <c r="F169" s="38" t="s">
        <v>124</v>
      </c>
      <c r="G169" s="38" t="s">
        <v>125</v>
      </c>
      <c r="H169" s="328"/>
      <c r="I169" s="328"/>
      <c r="J169" s="343"/>
      <c r="K169" s="59" t="s">
        <v>126</v>
      </c>
      <c r="L169" s="59" t="s">
        <v>549</v>
      </c>
      <c r="M169" s="343"/>
      <c r="N169" s="343"/>
      <c r="O169" s="2"/>
      <c r="AM169" s="74"/>
    </row>
    <row r="170" spans="1:39" x14ac:dyDescent="0.25">
      <c r="A170" s="33" t="s">
        <v>557</v>
      </c>
      <c r="B170" s="33"/>
      <c r="C170" s="48" t="s">
        <v>1071</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335" t="s">
        <v>548</v>
      </c>
      <c r="B180" s="327" t="s">
        <v>121</v>
      </c>
      <c r="C180" s="327" t="s">
        <v>2</v>
      </c>
      <c r="D180" s="327" t="s">
        <v>4</v>
      </c>
      <c r="E180" s="329" t="s">
        <v>6</v>
      </c>
      <c r="F180" s="325" t="s">
        <v>8</v>
      </c>
      <c r="G180" s="326"/>
      <c r="H180" s="327" t="s">
        <v>10</v>
      </c>
      <c r="I180" s="327" t="s">
        <v>14</v>
      </c>
      <c r="J180" s="327" t="s">
        <v>12</v>
      </c>
      <c r="K180" s="331" t="s">
        <v>122</v>
      </c>
      <c r="L180" s="332"/>
      <c r="M180" s="327" t="s">
        <v>20</v>
      </c>
      <c r="N180" s="342" t="s">
        <v>22</v>
      </c>
      <c r="O180" s="34"/>
      <c r="AM180" s="74"/>
    </row>
    <row r="181" spans="1:39" ht="15" customHeight="1" x14ac:dyDescent="0.25">
      <c r="A181" s="336"/>
      <c r="B181" s="328"/>
      <c r="C181" s="328"/>
      <c r="D181" s="328"/>
      <c r="E181" s="330"/>
      <c r="F181" s="38" t="s">
        <v>124</v>
      </c>
      <c r="G181" s="38" t="s">
        <v>125</v>
      </c>
      <c r="H181" s="328"/>
      <c r="I181" s="328"/>
      <c r="J181" s="328"/>
      <c r="K181" s="59" t="s">
        <v>126</v>
      </c>
      <c r="L181" s="59" t="s">
        <v>549</v>
      </c>
      <c r="M181" s="328"/>
      <c r="N181" s="343"/>
      <c r="O181" s="2"/>
      <c r="AM181" s="74"/>
    </row>
    <row r="182" spans="1:39" x14ac:dyDescent="0.25">
      <c r="A182" s="33" t="s">
        <v>557</v>
      </c>
      <c r="B182" s="33"/>
      <c r="C182" s="48" t="s">
        <v>1071</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335" t="s">
        <v>548</v>
      </c>
      <c r="B192" s="327" t="s">
        <v>121</v>
      </c>
      <c r="C192" s="327" t="s">
        <v>2</v>
      </c>
      <c r="D192" s="327" t="s">
        <v>4</v>
      </c>
      <c r="E192" s="329" t="s">
        <v>6</v>
      </c>
      <c r="F192" s="325" t="s">
        <v>8</v>
      </c>
      <c r="G192" s="326"/>
      <c r="H192" s="327" t="s">
        <v>10</v>
      </c>
      <c r="I192" s="327" t="s">
        <v>14</v>
      </c>
      <c r="J192" s="327" t="s">
        <v>12</v>
      </c>
      <c r="K192" s="331" t="s">
        <v>122</v>
      </c>
      <c r="L192" s="332"/>
      <c r="M192" s="327" t="s">
        <v>20</v>
      </c>
      <c r="N192" s="342" t="s">
        <v>22</v>
      </c>
      <c r="O192" s="34"/>
      <c r="AM192" s="74"/>
    </row>
    <row r="193" spans="1:39" ht="15" customHeight="1" x14ac:dyDescent="0.25">
      <c r="A193" s="336"/>
      <c r="B193" s="328"/>
      <c r="C193" s="328"/>
      <c r="D193" s="328"/>
      <c r="E193" s="330"/>
      <c r="F193" s="38" t="s">
        <v>124</v>
      </c>
      <c r="G193" s="38" t="s">
        <v>125</v>
      </c>
      <c r="H193" s="328"/>
      <c r="I193" s="328"/>
      <c r="J193" s="328"/>
      <c r="K193" s="59" t="s">
        <v>126</v>
      </c>
      <c r="L193" s="59" t="s">
        <v>549</v>
      </c>
      <c r="M193" s="328"/>
      <c r="N193" s="343"/>
      <c r="O193" s="2"/>
      <c r="AM193" s="74"/>
    </row>
    <row r="194" spans="1:39" ht="15" customHeight="1" x14ac:dyDescent="0.25">
      <c r="A194" s="33"/>
      <c r="B194" s="33"/>
      <c r="C194" s="48" t="s">
        <v>1071</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335" t="s">
        <v>558</v>
      </c>
      <c r="B204" s="327" t="s">
        <v>121</v>
      </c>
      <c r="C204" s="327" t="s">
        <v>2</v>
      </c>
      <c r="D204" s="327" t="s">
        <v>4</v>
      </c>
      <c r="E204" s="329" t="s">
        <v>6</v>
      </c>
      <c r="F204" s="325" t="s">
        <v>8</v>
      </c>
      <c r="G204" s="326"/>
      <c r="H204" s="327" t="s">
        <v>10</v>
      </c>
      <c r="I204" s="327" t="s">
        <v>14</v>
      </c>
      <c r="J204" s="327" t="s">
        <v>12</v>
      </c>
      <c r="K204" s="331" t="s">
        <v>122</v>
      </c>
      <c r="L204" s="332"/>
      <c r="M204" s="327" t="s">
        <v>20</v>
      </c>
      <c r="N204" s="342" t="s">
        <v>22</v>
      </c>
      <c r="O204" s="34"/>
      <c r="AM204" s="74"/>
    </row>
    <row r="205" spans="1:39" ht="15.75" x14ac:dyDescent="0.25">
      <c r="A205" s="336"/>
      <c r="B205" s="328"/>
      <c r="C205" s="328"/>
      <c r="D205" s="328"/>
      <c r="E205" s="330"/>
      <c r="F205" s="38" t="s">
        <v>124</v>
      </c>
      <c r="G205" s="38" t="s">
        <v>125</v>
      </c>
      <c r="H205" s="328"/>
      <c r="I205" s="328"/>
      <c r="J205" s="328"/>
      <c r="K205" s="59" t="s">
        <v>126</v>
      </c>
      <c r="L205" s="59" t="s">
        <v>549</v>
      </c>
      <c r="M205" s="328"/>
      <c r="N205" s="343"/>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14" priority="8" stopIfTrue="1" operator="equal">
      <formula>"x"</formula>
    </cfRule>
  </conditionalFormatting>
  <conditionalFormatting sqref="P11:P160">
    <cfRule type="cellIs" dxfId="13" priority="7" operator="equal">
      <formula>"x"</formula>
    </cfRule>
  </conditionalFormatting>
  <conditionalFormatting sqref="Q11:Q160">
    <cfRule type="cellIs" dxfId="12" priority="6" operator="equal">
      <formula>"x"</formula>
    </cfRule>
  </conditionalFormatting>
  <conditionalFormatting sqref="R11:R160">
    <cfRule type="cellIs" dxfId="11" priority="5" stopIfTrue="1" operator="equal">
      <formula>"x"</formula>
    </cfRule>
  </conditionalFormatting>
  <conditionalFormatting sqref="S11:S160">
    <cfRule type="cellIs" dxfId="10" priority="4" operator="equal">
      <formula>"x"</formula>
    </cfRule>
  </conditionalFormatting>
  <conditionalFormatting sqref="T11:T160">
    <cfRule type="cellIs" dxfId="9" priority="1" stopIfTrue="1" operator="equal">
      <formula>$AQ$7</formula>
    </cfRule>
    <cfRule type="cellIs" dxfId="8" priority="2" stopIfTrue="1" operator="equal">
      <formula>$AQ$6</formula>
    </cfRule>
  </conditionalFormatting>
  <conditionalFormatting sqref="T149:T160">
    <cfRule type="cellIs" dxfId="7" priority="3" stopIfTrue="1" operator="equal">
      <formula>"x"</formula>
    </cfRule>
  </conditionalFormatting>
  <conditionalFormatting sqref="AQ6:AQ7">
    <cfRule type="cellIs" dxfId="6" priority="9" stopIfTrue="1" operator="equal">
      <formula>$AQ$6</formula>
    </cfRule>
  </conditionalFormatting>
  <dataValidations count="1">
    <dataValidation type="list" allowBlank="1" showInputMessage="1" showErrorMessage="1" sqref="T11:T160" xr:uid="{31345B39-6011-407A-A4ED-FFABC13C2913}">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27441-5C88-4103-A116-F5F6F89C3575}">
          <x14:formula1>
            <xm:f>LEGENDA!$A$46:$A$61</xm:f>
          </x14:formula1>
          <xm:sqref>N11:N160 AK11:AK160 N182:N190 N194:N202 N206:N215 N170:N178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topLeftCell="A11" zoomScale="80" zoomScaleNormal="80" zoomScalePageLayoutView="70" workbookViewId="0">
      <selection activeCell="F18" sqref="F18"/>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405" t="s">
        <v>109</v>
      </c>
      <c r="C1" s="405"/>
      <c r="D1" s="405"/>
      <c r="E1" s="405"/>
      <c r="F1" s="405"/>
      <c r="G1" s="405"/>
      <c r="H1" s="405"/>
      <c r="I1" s="405"/>
      <c r="J1" s="405"/>
      <c r="K1" s="405"/>
      <c r="L1" s="405"/>
      <c r="M1" s="405"/>
      <c r="N1" s="405"/>
      <c r="O1" s="405"/>
      <c r="P1" s="405"/>
      <c r="Q1" s="405"/>
      <c r="R1" s="405"/>
      <c r="S1" s="405"/>
      <c r="T1" s="405"/>
      <c r="U1" s="405"/>
      <c r="V1" s="405"/>
      <c r="W1" s="405"/>
      <c r="X1" s="76"/>
    </row>
    <row r="2" spans="1:28" s="11" customFormat="1" ht="21" customHeight="1" x14ac:dyDescent="0.25">
      <c r="A2" s="77"/>
      <c r="B2" s="405"/>
      <c r="C2" s="405"/>
      <c r="D2" s="405"/>
      <c r="E2" s="405"/>
      <c r="F2" s="405"/>
      <c r="G2" s="405"/>
      <c r="H2" s="405"/>
      <c r="I2" s="405"/>
      <c r="J2" s="405"/>
      <c r="K2" s="405"/>
      <c r="L2" s="405"/>
      <c r="M2" s="405"/>
      <c r="N2" s="405"/>
      <c r="O2" s="405"/>
      <c r="P2" s="405"/>
      <c r="Q2" s="405"/>
      <c r="R2" s="405"/>
      <c r="S2" s="405"/>
      <c r="T2" s="405"/>
      <c r="U2" s="405"/>
      <c r="V2" s="405"/>
      <c r="W2" s="405"/>
      <c r="X2" s="77"/>
    </row>
    <row r="3" spans="1:28" ht="33.75" customHeight="1" x14ac:dyDescent="0.35">
      <c r="A3" s="76"/>
      <c r="B3" s="412" t="str">
        <f>'Monitoria Anual - 1'!A2</f>
        <v>Plano de Ação Nacional para a Conservação dos Pequenos Felinos - 2 ciclo</v>
      </c>
      <c r="C3" s="412"/>
      <c r="D3" s="412"/>
      <c r="E3" s="412"/>
      <c r="F3" s="412"/>
      <c r="G3" s="412"/>
      <c r="H3" s="412"/>
      <c r="I3" s="412"/>
      <c r="J3" s="412"/>
      <c r="K3" s="412"/>
      <c r="L3" s="412"/>
      <c r="M3" s="412"/>
      <c r="N3" s="412"/>
      <c r="O3" s="412"/>
      <c r="P3" s="412"/>
      <c r="Q3" s="412"/>
      <c r="R3" s="412"/>
      <c r="S3" s="412"/>
      <c r="T3" s="412"/>
      <c r="U3" s="412"/>
      <c r="V3" s="412"/>
      <c r="W3" s="412"/>
      <c r="X3" s="76"/>
    </row>
    <row r="4" spans="1:28" x14ac:dyDescent="0.25">
      <c r="A4" s="76"/>
      <c r="J4" s="8"/>
      <c r="K4" s="8"/>
      <c r="L4" s="8"/>
      <c r="M4" s="8"/>
      <c r="N4" s="8"/>
      <c r="O4" s="8"/>
      <c r="X4" s="76"/>
    </row>
    <row r="5" spans="1:28" s="2" customFormat="1" ht="45" customHeight="1" x14ac:dyDescent="0.25">
      <c r="A5" s="74"/>
      <c r="B5" s="417" t="s">
        <v>559</v>
      </c>
      <c r="C5" s="417"/>
      <c r="D5" s="418" t="str">
        <f>'Monitoria Anual - 1'!B4</f>
        <v>Promover e integrar ações para mitigar as ameaças e ampliar o conhecimento sobre as populações de pequenos felinos, visando reduzir o risco de extinção em cinco anos.</v>
      </c>
      <c r="E5" s="418"/>
      <c r="F5" s="418"/>
      <c r="G5" s="418"/>
      <c r="H5" s="418"/>
      <c r="I5" s="418"/>
      <c r="J5" s="418"/>
      <c r="K5" s="418"/>
      <c r="L5" s="418"/>
      <c r="M5" s="419"/>
      <c r="N5" s="9"/>
      <c r="O5" s="9"/>
      <c r="P5" s="9"/>
      <c r="Q5" s="9"/>
      <c r="R5" s="9"/>
      <c r="X5" s="74"/>
    </row>
    <row r="6" spans="1:28" x14ac:dyDescent="0.25">
      <c r="A6" s="76"/>
      <c r="J6" s="8"/>
      <c r="K6" s="8"/>
      <c r="L6" s="8"/>
      <c r="M6" s="8"/>
      <c r="N6" s="8"/>
      <c r="O6" s="8"/>
      <c r="X6" s="76"/>
    </row>
    <row r="7" spans="1:28" ht="26.25" customHeight="1" x14ac:dyDescent="0.25">
      <c r="A7" s="76"/>
      <c r="B7" s="417" t="s">
        <v>113</v>
      </c>
      <c r="C7" s="417"/>
      <c r="D7" s="406" t="str">
        <f>'Monitoria Anual - 1'!B6</f>
        <v>18/12/2023 a 22/12/2023 (presencial)</v>
      </c>
      <c r="E7" s="406"/>
      <c r="F7" s="406"/>
      <c r="G7" s="407"/>
      <c r="H7" s="2"/>
      <c r="I7" s="10"/>
      <c r="J7" s="8"/>
      <c r="K7" s="8"/>
      <c r="L7" s="8"/>
      <c r="M7" s="8"/>
      <c r="N7" s="8"/>
      <c r="O7" s="8"/>
      <c r="X7" s="76"/>
    </row>
    <row r="8" spans="1:28" x14ac:dyDescent="0.25">
      <c r="A8" s="76"/>
      <c r="X8" s="76"/>
    </row>
    <row r="9" spans="1:28" ht="31.5" customHeight="1" x14ac:dyDescent="0.25">
      <c r="A9" s="76"/>
      <c r="B9" s="405" t="s">
        <v>560</v>
      </c>
      <c r="C9" s="405"/>
      <c r="D9" s="405"/>
      <c r="E9" s="405"/>
      <c r="F9" s="405"/>
      <c r="G9" s="405"/>
      <c r="H9" s="405"/>
      <c r="I9" s="405"/>
      <c r="J9" s="405"/>
      <c r="K9" s="405"/>
      <c r="L9" s="405"/>
      <c r="M9" s="405"/>
      <c r="N9" s="405"/>
      <c r="O9" s="405"/>
      <c r="P9" s="405"/>
      <c r="Q9" s="405"/>
      <c r="R9" s="405"/>
      <c r="S9" s="405"/>
      <c r="T9" s="405"/>
      <c r="U9" s="405"/>
      <c r="V9" s="405"/>
      <c r="W9" s="405"/>
      <c r="X9" s="76"/>
    </row>
    <row r="10" spans="1:28" x14ac:dyDescent="0.25">
      <c r="A10" s="76"/>
      <c r="G10" s="7"/>
      <c r="H10" s="7"/>
      <c r="I10" s="7"/>
      <c r="X10" s="76"/>
    </row>
    <row r="11" spans="1:28" ht="15.75" x14ac:dyDescent="0.25">
      <c r="A11" s="76"/>
      <c r="B11" s="406" t="s">
        <v>561</v>
      </c>
      <c r="C11" s="407"/>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13"/>
      <c r="G12" s="413"/>
      <c r="H12" s="69"/>
      <c r="X12" s="76"/>
    </row>
    <row r="13" spans="1:28" ht="33.75" customHeight="1" x14ac:dyDescent="0.25">
      <c r="A13" s="76"/>
      <c r="C13" s="414" t="s">
        <v>1072</v>
      </c>
      <c r="D13" s="415"/>
      <c r="E13" s="415"/>
      <c r="F13" s="415"/>
      <c r="G13" s="416"/>
      <c r="H13" s="3"/>
      <c r="X13" s="76"/>
    </row>
    <row r="14" spans="1:28" s="2" customFormat="1" ht="34.5" customHeight="1" x14ac:dyDescent="0.25">
      <c r="A14" s="74"/>
      <c r="C14" s="82" t="s">
        <v>563</v>
      </c>
      <c r="D14" s="78" t="s">
        <v>564</v>
      </c>
      <c r="E14" s="79" t="s">
        <v>565</v>
      </c>
      <c r="F14" s="80" t="s">
        <v>566</v>
      </c>
      <c r="G14" s="81" t="s">
        <v>565</v>
      </c>
      <c r="H14" s="6"/>
      <c r="X14" s="74"/>
    </row>
    <row r="15" spans="1:28" ht="15.75" x14ac:dyDescent="0.25">
      <c r="A15" s="76"/>
      <c r="C15" s="83" t="s">
        <v>567</v>
      </c>
      <c r="D15" s="56"/>
      <c r="E15" s="64"/>
      <c r="F15" s="56">
        <f>COUNTA('Monitoria Anual - 4'!T11:T1000)</f>
        <v>10</v>
      </c>
      <c r="G15" s="64">
        <f t="shared" ref="G15:G21" si="0">F15/$F$22</f>
        <v>6.6666666666666666E-2</v>
      </c>
      <c r="H15" s="65"/>
      <c r="X15" s="76"/>
    </row>
    <row r="16" spans="1:28" ht="15.75" x14ac:dyDescent="0.25">
      <c r="A16" s="76"/>
      <c r="C16" s="84" t="s">
        <v>568</v>
      </c>
      <c r="D16" s="57">
        <f>COUNTA('Monitoria Anual - 4'!O11:O1000)</f>
        <v>2</v>
      </c>
      <c r="E16" s="66">
        <f>D16/$D$22</f>
        <v>1.3333333333333334E-2</v>
      </c>
      <c r="F16" s="57">
        <f>D16-AB16</f>
        <v>2</v>
      </c>
      <c r="G16" s="66">
        <f t="shared" si="0"/>
        <v>1.3333333333333334E-2</v>
      </c>
      <c r="H16" s="65"/>
      <c r="X16" s="76"/>
      <c r="Z16">
        <f>COUNTIFS('Monitoria Anual - 1'!O:O,"x",'Monitoria Anual - 1'!T:T,"Excluída")</f>
        <v>0</v>
      </c>
      <c r="AA16">
        <f>COUNTIFS('Monitoria Anual - 1'!O:O,"x",'Monitoria Anual - 1'!T:T,"Agrupada")</f>
        <v>0</v>
      </c>
      <c r="AB16">
        <f>Z16+AA16</f>
        <v>0</v>
      </c>
    </row>
    <row r="17" spans="1:28" ht="15.75" x14ac:dyDescent="0.25">
      <c r="A17" s="76"/>
      <c r="C17" s="85" t="s">
        <v>569</v>
      </c>
      <c r="D17" s="57">
        <f>COUNTA('Monitoria Anual - 4'!P11:P1000)</f>
        <v>39</v>
      </c>
      <c r="E17" s="66">
        <f>D17/$D$22</f>
        <v>0.26</v>
      </c>
      <c r="F17" s="57">
        <f>D17-AB17</f>
        <v>36</v>
      </c>
      <c r="G17" s="66">
        <f t="shared" si="0"/>
        <v>0.24</v>
      </c>
      <c r="H17" s="65"/>
      <c r="X17" s="76"/>
      <c r="Z17">
        <f t="array" ref="Z17">COUNTIFS('Monitoria Anual - 1'!P:P,"x",'Monitoria Anual - 1'!T:T,"Excluída")</f>
        <v>3</v>
      </c>
      <c r="AA17">
        <f t="array" ref="AA17">COUNTIFS('Monitoria Anual - 1'!P:P,"x",'Monitoria Anual - 1'!T:T,"Agrupada")</f>
        <v>0</v>
      </c>
      <c r="AB17">
        <f>Z17+AA17</f>
        <v>3</v>
      </c>
    </row>
    <row r="18" spans="1:28" ht="15.75" x14ac:dyDescent="0.25">
      <c r="A18" s="76"/>
      <c r="C18" s="86" t="s">
        <v>570</v>
      </c>
      <c r="D18" s="57">
        <f>COUNTA('Monitoria Anual - 4'!Q11:Q1000)</f>
        <v>29</v>
      </c>
      <c r="E18" s="66">
        <f>D18/$D$22</f>
        <v>0.19333333333333333</v>
      </c>
      <c r="F18" s="57">
        <f>D18-AB18</f>
        <v>29</v>
      </c>
      <c r="G18" s="66">
        <f t="shared" si="0"/>
        <v>0.19333333333333333</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571</v>
      </c>
      <c r="D19" s="57">
        <f>COUNTA('Monitoria Anual - 4'!R11:R1000)</f>
        <v>38</v>
      </c>
      <c r="E19" s="66">
        <f>D19/$D$22</f>
        <v>0.25333333333333335</v>
      </c>
      <c r="F19" s="57">
        <f t="shared" ref="F19:F20" si="1">D19-AB19</f>
        <v>38</v>
      </c>
      <c r="G19" s="66">
        <f t="shared" si="0"/>
        <v>0.25333333333333335</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572</v>
      </c>
      <c r="D20" s="57">
        <f>COUNTA('Monitoria Anual - 4'!S11:S1000)</f>
        <v>42</v>
      </c>
      <c r="E20" s="66">
        <f>D20/$D$22</f>
        <v>0.28000000000000003</v>
      </c>
      <c r="F20" s="57">
        <f t="shared" si="1"/>
        <v>42</v>
      </c>
      <c r="G20" s="66">
        <f t="shared" si="0"/>
        <v>0.28000000000000003</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573</v>
      </c>
      <c r="D21" s="58"/>
      <c r="E21" s="67"/>
      <c r="F21" s="58">
        <f>'Monitoria Anual - 4'!C166</f>
        <v>3</v>
      </c>
      <c r="G21" s="67">
        <f t="shared" si="0"/>
        <v>0.02</v>
      </c>
      <c r="H21" s="65"/>
      <c r="X21" s="76"/>
    </row>
    <row r="22" spans="1:28" ht="16.5" thickBot="1" x14ac:dyDescent="0.3">
      <c r="A22" s="76"/>
      <c r="C22" s="90" t="s">
        <v>574</v>
      </c>
      <c r="D22" s="91">
        <f>SUM(D16:D20)</f>
        <v>150</v>
      </c>
      <c r="E22" s="92">
        <f>SUM(E15:E21)</f>
        <v>1</v>
      </c>
      <c r="F22" s="93">
        <f>SUM(F16:F21)</f>
        <v>150</v>
      </c>
      <c r="G22" s="94">
        <f>SUM(G16:G21)</f>
        <v>1</v>
      </c>
      <c r="H22" s="65"/>
      <c r="X22" s="76"/>
    </row>
    <row r="23" spans="1:28" x14ac:dyDescent="0.25">
      <c r="A23" s="76"/>
      <c r="C23" s="96" t="s">
        <v>575</v>
      </c>
      <c r="D23" s="408">
        <f>COUNTIF('Monitoria Anual - 4'!T11:T1000,"Agrupada")</f>
        <v>5</v>
      </c>
      <c r="E23" s="408"/>
      <c r="F23" s="408"/>
      <c r="G23" s="409"/>
      <c r="H23" s="5"/>
      <c r="X23" s="76"/>
    </row>
    <row r="24" spans="1:28" ht="15.75" thickBot="1" x14ac:dyDescent="0.3">
      <c r="A24" s="76"/>
      <c r="C24" s="95" t="s">
        <v>576</v>
      </c>
      <c r="D24" s="410">
        <f>COUNTIF('Monitoria Anual - 4'!T11:T161,"Excluída")</f>
        <v>5</v>
      </c>
      <c r="E24" s="410"/>
      <c r="F24" s="410"/>
      <c r="G24" s="411"/>
      <c r="X24" s="76"/>
    </row>
    <row r="25" spans="1:28" x14ac:dyDescent="0.25">
      <c r="A25" s="76"/>
      <c r="X25" s="76"/>
    </row>
    <row r="26" spans="1:28" x14ac:dyDescent="0.25">
      <c r="A26" s="76"/>
      <c r="X26" s="76"/>
    </row>
    <row r="27" spans="1:28" ht="15.75" x14ac:dyDescent="0.25">
      <c r="A27" s="76"/>
      <c r="B27" s="406" t="s">
        <v>577</v>
      </c>
      <c r="C27" s="407"/>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578</v>
      </c>
      <c r="D29" s="52">
        <f>COUNTA('Monitoria Anual - 4'!A11:A160)</f>
        <v>10</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579</v>
      </c>
      <c r="D31" s="110" t="s">
        <v>580</v>
      </c>
      <c r="E31" s="13"/>
      <c r="F31" s="14"/>
      <c r="G31" s="15"/>
      <c r="H31" s="17"/>
      <c r="I31" s="18"/>
      <c r="J31" s="19"/>
      <c r="W31" s="1"/>
      <c r="X31" s="76"/>
    </row>
    <row r="32" spans="1:28" x14ac:dyDescent="0.25">
      <c r="A32" s="76"/>
      <c r="C32" s="53" t="s">
        <v>581</v>
      </c>
      <c r="D32" s="61">
        <f>SUM(F32:J32)</f>
        <v>15</v>
      </c>
      <c r="E32" s="23">
        <f>COUNTA('Monitoria Anual - 4'!T11:T25)</f>
        <v>5</v>
      </c>
      <c r="F32" s="50">
        <f>COUNTA('Monitoria Anual - 4'!O11:O25)</f>
        <v>1</v>
      </c>
      <c r="G32" s="50">
        <f>COUNTA('Monitoria Anual - 4'!P11:P25)</f>
        <v>6</v>
      </c>
      <c r="H32" s="50">
        <f>COUNTA('Monitoria Anual - 4'!Q11:Q25)</f>
        <v>3</v>
      </c>
      <c r="I32" s="50">
        <f>COUNTA('Monitoria Anual - 4'!R11:R25)</f>
        <v>1</v>
      </c>
      <c r="J32" s="51">
        <f>COUNTA('Monitoria Anual - 4'!S11:S25)</f>
        <v>4</v>
      </c>
      <c r="W32" s="1"/>
      <c r="X32" s="76"/>
    </row>
    <row r="33" spans="1:30" x14ac:dyDescent="0.25">
      <c r="A33" s="76"/>
      <c r="C33" s="54" t="s">
        <v>582</v>
      </c>
      <c r="D33" s="53">
        <f>SUM(F33:J33)</f>
        <v>15</v>
      </c>
      <c r="E33" s="24">
        <f>COUNTA('Monitoria Anual - 4'!T26:T40)</f>
        <v>2</v>
      </c>
      <c r="F33" s="25">
        <f>COUNTA('Monitoria Anual - 4'!O26:O40)</f>
        <v>0</v>
      </c>
      <c r="G33" s="25">
        <f>COUNTA('Monitoria Anual - 4'!P26:P40)</f>
        <v>6</v>
      </c>
      <c r="H33" s="25">
        <f>COUNTA('Monitoria Anual - 4'!Q26:Q40)</f>
        <v>2</v>
      </c>
      <c r="I33" s="25">
        <f>COUNTA('Monitoria Anual - 4'!R26:R40)</f>
        <v>3</v>
      </c>
      <c r="J33" s="26">
        <f>COUNTA('Monitoria Anual - 4'!S26:S40)</f>
        <v>4</v>
      </c>
      <c r="W33" s="1"/>
      <c r="X33" s="76"/>
    </row>
    <row r="34" spans="1:30" x14ac:dyDescent="0.25">
      <c r="A34" s="76"/>
      <c r="C34" s="54" t="s">
        <v>583</v>
      </c>
      <c r="D34" s="53">
        <f t="shared" ref="D34:D41" si="2">SUM(F34:J34)</f>
        <v>15</v>
      </c>
      <c r="E34" s="24">
        <f>COUNTA('Monitoria Anual - 4'!T41:T55)</f>
        <v>0</v>
      </c>
      <c r="F34" s="25">
        <f>COUNTA('Monitoria Anual - 4'!O41:O55)</f>
        <v>1</v>
      </c>
      <c r="G34" s="25">
        <f>COUNTA('Monitoria Anual - 4'!P41:P55)</f>
        <v>6</v>
      </c>
      <c r="H34" s="25">
        <f>COUNTA('Monitoria Anual - 4'!Q41:Q55)</f>
        <v>1</v>
      </c>
      <c r="I34" s="25">
        <f>COUNTA('Monitoria Anual - 4'!R41:R55)</f>
        <v>5</v>
      </c>
      <c r="J34" s="26">
        <f>COUNTA('Monitoria Anual - 4'!S41:S55)</f>
        <v>2</v>
      </c>
      <c r="W34" s="1"/>
      <c r="X34" s="76"/>
    </row>
    <row r="35" spans="1:30" x14ac:dyDescent="0.25">
      <c r="A35" s="76"/>
      <c r="C35" s="54" t="s">
        <v>584</v>
      </c>
      <c r="D35" s="53">
        <f t="shared" si="2"/>
        <v>15</v>
      </c>
      <c r="E35" s="24">
        <f>COUNTA('Monitoria Anual - 4'!T56:T70)</f>
        <v>1</v>
      </c>
      <c r="F35" s="25">
        <f>COUNTA('Monitoria Anual - 4'!O56:O70)</f>
        <v>0</v>
      </c>
      <c r="G35" s="25">
        <f>COUNTA('Monitoria Anual - 4'!P56:P70)</f>
        <v>6</v>
      </c>
      <c r="H35" s="25">
        <f>COUNTA('Monitoria Anual - 4'!Q56:Q70)</f>
        <v>2</v>
      </c>
      <c r="I35" s="25">
        <f>COUNTA('Monitoria Anual - 4'!R56:R70)</f>
        <v>5</v>
      </c>
      <c r="J35" s="26">
        <f>COUNTA('Monitoria Anual - 4'!S56:S70)</f>
        <v>2</v>
      </c>
      <c r="W35" s="1"/>
      <c r="X35" s="76"/>
    </row>
    <row r="36" spans="1:30" x14ac:dyDescent="0.25">
      <c r="A36" s="76"/>
      <c r="C36" s="54" t="s">
        <v>585</v>
      </c>
      <c r="D36" s="53">
        <f t="shared" si="2"/>
        <v>15</v>
      </c>
      <c r="E36" s="24">
        <f>COUNTA('Monitoria Anual - 4'!T71:T85)</f>
        <v>0</v>
      </c>
      <c r="F36" s="25">
        <f>COUNTA('Monitoria Anual - 4'!O71:O85)</f>
        <v>0</v>
      </c>
      <c r="G36" s="25">
        <f>COUNTA('Monitoria Anual - 4'!P71:P85)</f>
        <v>0</v>
      </c>
      <c r="H36" s="25">
        <f>COUNTA('Monitoria Anual - 4'!Q71:Q85)</f>
        <v>12</v>
      </c>
      <c r="I36" s="25">
        <f>COUNTA('Monitoria Anual - 4'!R71:R85)</f>
        <v>0</v>
      </c>
      <c r="J36" s="26">
        <f>COUNTA('Monitoria Anual - 4'!S71:S85)</f>
        <v>3</v>
      </c>
      <c r="W36" s="1"/>
      <c r="X36" s="76"/>
    </row>
    <row r="37" spans="1:30" x14ac:dyDescent="0.25">
      <c r="A37" s="76"/>
      <c r="C37" s="54" t="s">
        <v>586</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0</v>
      </c>
      <c r="J37" s="26">
        <f>COUNTA('Monitoria Anual - 4'!S86:S100)</f>
        <v>15</v>
      </c>
      <c r="W37" s="1"/>
      <c r="X37" s="76"/>
    </row>
    <row r="38" spans="1:30" x14ac:dyDescent="0.25">
      <c r="A38" s="76"/>
      <c r="C38" s="54" t="s">
        <v>1073</v>
      </c>
      <c r="D38" s="53">
        <f t="shared" si="2"/>
        <v>15</v>
      </c>
      <c r="E38" s="24">
        <f>COUNTA('Monitoria Anual - 4'!T101:T115)</f>
        <v>0</v>
      </c>
      <c r="F38" s="25">
        <f>COUNTA('Monitoria Anual - 4'!O101:O115)</f>
        <v>0</v>
      </c>
      <c r="G38" s="25">
        <f>COUNTA('Monitoria Anual - 4'!P101:P115)</f>
        <v>11</v>
      </c>
      <c r="H38" s="25">
        <f>COUNTA('Monitoria Anual - 4'!Q101:Q115)</f>
        <v>0</v>
      </c>
      <c r="I38" s="25">
        <f>COUNTA('Monitoria Anual - 4'!R101:R115)</f>
        <v>1</v>
      </c>
      <c r="J38" s="26">
        <f>COUNTA('Monitoria Anual - 4'!S101:S115)</f>
        <v>3</v>
      </c>
      <c r="W38" s="1"/>
      <c r="X38" s="76"/>
    </row>
    <row r="39" spans="1:30" x14ac:dyDescent="0.25">
      <c r="A39" s="76"/>
      <c r="C39" s="54" t="s">
        <v>1074</v>
      </c>
      <c r="D39" s="53">
        <f t="shared" si="2"/>
        <v>15</v>
      </c>
      <c r="E39" s="24">
        <f>COUNTA('Monitoria Anual - 4'!T116:T130)</f>
        <v>0</v>
      </c>
      <c r="F39" s="25">
        <f>COUNTA('Monitoria Anual - 4'!O116:O130)</f>
        <v>0</v>
      </c>
      <c r="G39" s="25">
        <f>COUNTA('Monitoria Anual - 4'!P116:P130)</f>
        <v>0</v>
      </c>
      <c r="H39" s="25">
        <f>COUNTA('Monitoria Anual - 4'!Q116:Q130)</f>
        <v>5</v>
      </c>
      <c r="I39" s="25">
        <f>COUNTA('Monitoria Anual - 4'!R116:R130)</f>
        <v>7</v>
      </c>
      <c r="J39" s="26">
        <f>COUNTA('Monitoria Anual - 4'!S116:S130)</f>
        <v>3</v>
      </c>
      <c r="W39" s="1"/>
      <c r="X39" s="76"/>
    </row>
    <row r="40" spans="1:30" x14ac:dyDescent="0.25">
      <c r="A40" s="76"/>
      <c r="C40" s="54" t="s">
        <v>1075</v>
      </c>
      <c r="D40" s="53">
        <f t="shared" si="2"/>
        <v>15</v>
      </c>
      <c r="E40" s="24">
        <f>COUNTA('Monitoria Anual - 4'!T131:T145)</f>
        <v>0</v>
      </c>
      <c r="F40" s="25">
        <f>COUNTA('Monitoria Anual - 4'!O131:O145)</f>
        <v>0</v>
      </c>
      <c r="G40" s="25">
        <f>COUNTA('Monitoria Anual - 4'!P131:P145)</f>
        <v>4</v>
      </c>
      <c r="H40" s="25">
        <f>COUNTA('Monitoria Anual - 4'!Q131:Q145)</f>
        <v>4</v>
      </c>
      <c r="I40" s="25">
        <f>COUNTA('Monitoria Anual - 4'!R131:R145)</f>
        <v>4</v>
      </c>
      <c r="J40" s="26">
        <f>COUNTA('Monitoria Anual - 4'!S131:S145)</f>
        <v>3</v>
      </c>
      <c r="W40" s="1"/>
      <c r="X40" s="76"/>
    </row>
    <row r="41" spans="1:30" ht="15.75" thickBot="1" x14ac:dyDescent="0.3">
      <c r="A41" s="76"/>
      <c r="C41" s="55" t="s">
        <v>1076</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3" ma:contentTypeDescription="Crie um novo documento." ma:contentTypeScope="" ma:versionID="5894b96cd985d1e1cf3017a7b0a45b71">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eff0671635d3cd48f2feedf06177b97b"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http://schemas.microsoft.com/sharepoint/v3"/>
    <ds:schemaRef ds:uri="d48891a3-fa21-4480-9dcb-202080cb6d5b"/>
    <ds:schemaRef ds:uri="1262c583-ff64-4db5-95f7-0975d010bab7"/>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2F7A0468-5878-4929-8D91-B62799E136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48891a3-fa21-4480-9dcb-202080cb6d5b"/>
    <ds:schemaRef ds:uri="1262c583-ff64-4db5-95f7-0975d010b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Bárbara Carvalho</cp:lastModifiedBy>
  <cp:revision/>
  <dcterms:created xsi:type="dcterms:W3CDTF">2012-07-30T00:05:19Z</dcterms:created>
  <dcterms:modified xsi:type="dcterms:W3CDTF">2026-04-10T14:00:26Z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y fmtid="{D5CDD505-2E9C-101B-9397-08002B2CF9AE}" pid="10" name="MediaServiceImageTags">
    <vt:lpwstr/>
  </property>
  <property fmtid="{D5CDD505-2E9C-101B-9397-08002B2CF9AE}" pid="11" name="Tags">
    <vt:lpwstr/>
  </property>
</Properties>
</file>