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528"/>
  <workbookPr codeName="EstaPastaDeTrabalho" defaultThemeVersion="124226"/>
  <mc:AlternateContent xmlns:mc="http://schemas.openxmlformats.org/markup-compatibility/2006">
    <mc:Choice Requires="x15">
      <x15ac:absPath xmlns:x15ac="http://schemas.microsoft.com/office/spreadsheetml/2010/11/ac" url="C:\Users\35494129837\Desktop\"/>
    </mc:Choice>
  </mc:AlternateContent>
  <bookViews>
    <workbookView xWindow="0" yWindow="0" windowWidth="28800" windowHeight="12225" tabRatio="704" activeTab="7"/>
  </bookViews>
  <sheets>
    <sheet name="Monitoria Anual 1" sheetId="36" r:id="rId1"/>
    <sheet name="Painel de Gestão - 1" sheetId="37" r:id="rId2"/>
    <sheet name="Monitoria Anual 2" sheetId="1" r:id="rId3"/>
    <sheet name="Painel de Gestão - 2" sheetId="2" r:id="rId4"/>
    <sheet name="Monitoria Anual 3" sheetId="34" r:id="rId5"/>
    <sheet name="Painel de Gestão - 3" sheetId="35" r:id="rId6"/>
    <sheet name="Monitoria Final" sheetId="41" r:id="rId7"/>
    <sheet name="Painel de Gestão Final" sheetId="42" r:id="rId8"/>
  </sheets>
  <definedNames>
    <definedName name="_xlnm._FilterDatabase" localSheetId="0" hidden="1">'Monitoria Anual 1'!$A$10:$AA$10</definedName>
    <definedName name="_xlnm._FilterDatabase" localSheetId="6" hidden="1">'Monitoria Final'!$A$1:$U$79</definedName>
  </definedNames>
  <calcPr calcId="171027"/>
  <fileRecoveryPr autoRecover="0"/>
</workbook>
</file>

<file path=xl/calcChain.xml><?xml version="1.0" encoding="utf-8"?>
<calcChain xmlns="http://schemas.openxmlformats.org/spreadsheetml/2006/main">
  <c r="C5" i="2" l="1"/>
  <c r="D19" i="42" l="1"/>
  <c r="E28" i="42"/>
  <c r="F28" i="42"/>
  <c r="F27" i="42"/>
  <c r="F26" i="42"/>
  <c r="F25" i="42"/>
  <c r="F24" i="42"/>
  <c r="F23" i="42"/>
  <c r="F22" i="42"/>
  <c r="E27" i="42"/>
  <c r="D27" i="42" s="1"/>
  <c r="E25" i="42"/>
  <c r="E24" i="42"/>
  <c r="E23" i="42"/>
  <c r="D22" i="42"/>
  <c r="D26" i="42" l="1"/>
  <c r="D24" i="42"/>
  <c r="D23" i="42"/>
  <c r="D25" i="42"/>
  <c r="D28" i="42"/>
  <c r="D15" i="42"/>
  <c r="E13" i="42" s="1"/>
  <c r="E16" i="37"/>
  <c r="C5" i="35"/>
  <c r="F31" i="37"/>
  <c r="G31" i="37"/>
  <c r="H31" i="37"/>
  <c r="I31" i="37"/>
  <c r="F32" i="37"/>
  <c r="G32" i="37"/>
  <c r="H32" i="37"/>
  <c r="I32" i="37"/>
  <c r="F33" i="37"/>
  <c r="G33" i="37"/>
  <c r="H33" i="37"/>
  <c r="I33" i="37"/>
  <c r="F34" i="37"/>
  <c r="G34" i="37"/>
  <c r="H34" i="37"/>
  <c r="I34" i="37"/>
  <c r="F35" i="37"/>
  <c r="G35" i="37"/>
  <c r="H35" i="37"/>
  <c r="I35" i="37"/>
  <c r="F36" i="37"/>
  <c r="G36" i="37"/>
  <c r="H36" i="37"/>
  <c r="I36" i="37"/>
  <c r="F37" i="37"/>
  <c r="G37" i="37"/>
  <c r="H37" i="37"/>
  <c r="I37" i="37"/>
  <c r="E37" i="37"/>
  <c r="E36" i="37"/>
  <c r="E35" i="37"/>
  <c r="E34" i="37"/>
  <c r="E33" i="37"/>
  <c r="E32" i="37"/>
  <c r="E31" i="37"/>
  <c r="D37" i="37"/>
  <c r="D36" i="37"/>
  <c r="D35" i="37"/>
  <c r="D34" i="37"/>
  <c r="D33" i="37"/>
  <c r="D32" i="37"/>
  <c r="D31" i="37"/>
  <c r="C37" i="37"/>
  <c r="C36" i="37"/>
  <c r="C35" i="37"/>
  <c r="C34" i="37"/>
  <c r="C33" i="37"/>
  <c r="C32" i="37"/>
  <c r="C31" i="37"/>
  <c r="C28" i="37"/>
  <c r="E23" i="37"/>
  <c r="E15" i="37"/>
  <c r="C20" i="37"/>
  <c r="E20" i="37"/>
  <c r="C19" i="37"/>
  <c r="E19" i="37" s="1"/>
  <c r="C18" i="37"/>
  <c r="E18" i="37"/>
  <c r="C17" i="37"/>
  <c r="E17" i="37" s="1"/>
  <c r="C5" i="37"/>
  <c r="A3" i="37"/>
  <c r="D31" i="2"/>
  <c r="D31" i="35"/>
  <c r="F31" i="35"/>
  <c r="G31" i="35"/>
  <c r="H31" i="35"/>
  <c r="I31" i="35"/>
  <c r="F32" i="35"/>
  <c r="G32" i="35"/>
  <c r="H32" i="35"/>
  <c r="I32" i="35"/>
  <c r="F33" i="35"/>
  <c r="G33" i="35"/>
  <c r="H33" i="35"/>
  <c r="I33" i="35"/>
  <c r="F34" i="35"/>
  <c r="G34" i="35"/>
  <c r="H34" i="35"/>
  <c r="I34" i="35"/>
  <c r="F35" i="35"/>
  <c r="G35" i="35"/>
  <c r="H35" i="35"/>
  <c r="I35" i="35"/>
  <c r="F36" i="35"/>
  <c r="G36" i="35"/>
  <c r="H36" i="35"/>
  <c r="I36" i="35"/>
  <c r="F37" i="35"/>
  <c r="G37" i="35"/>
  <c r="H37" i="35"/>
  <c r="I37" i="35"/>
  <c r="E37" i="35"/>
  <c r="E36" i="35"/>
  <c r="E35" i="35"/>
  <c r="E34" i="35"/>
  <c r="E33" i="35"/>
  <c r="E32" i="35"/>
  <c r="E31" i="35"/>
  <c r="D37" i="35"/>
  <c r="D36" i="35"/>
  <c r="D35" i="35"/>
  <c r="D34" i="35"/>
  <c r="D33" i="35"/>
  <c r="D32" i="35"/>
  <c r="C37" i="35"/>
  <c r="C36" i="35"/>
  <c r="C35" i="35"/>
  <c r="C34" i="35"/>
  <c r="C33" i="35"/>
  <c r="C32" i="35"/>
  <c r="C31" i="35"/>
  <c r="F31" i="2"/>
  <c r="G31" i="2"/>
  <c r="H31" i="2"/>
  <c r="I31" i="2"/>
  <c r="F32" i="2"/>
  <c r="G32" i="2"/>
  <c r="H32" i="2"/>
  <c r="I32" i="2"/>
  <c r="F33" i="2"/>
  <c r="G33" i="2"/>
  <c r="H33" i="2"/>
  <c r="I33" i="2"/>
  <c r="F34" i="2"/>
  <c r="G34" i="2"/>
  <c r="H34" i="2"/>
  <c r="I34" i="2"/>
  <c r="F35" i="2"/>
  <c r="G35" i="2"/>
  <c r="H35" i="2"/>
  <c r="I35" i="2"/>
  <c r="F36" i="2"/>
  <c r="G36" i="2"/>
  <c r="H36" i="2"/>
  <c r="I36" i="2"/>
  <c r="F37" i="2"/>
  <c r="G37" i="2"/>
  <c r="H37" i="2"/>
  <c r="I37" i="2"/>
  <c r="E37" i="2"/>
  <c r="E36" i="2"/>
  <c r="E35" i="2"/>
  <c r="E34" i="2"/>
  <c r="E33" i="2"/>
  <c r="E32" i="2"/>
  <c r="E31" i="2"/>
  <c r="D37" i="2"/>
  <c r="D36" i="2"/>
  <c r="D35" i="2"/>
  <c r="D34" i="2"/>
  <c r="D33" i="2"/>
  <c r="D32" i="2"/>
  <c r="C28" i="35"/>
  <c r="E24" i="35"/>
  <c r="E23" i="35"/>
  <c r="E15" i="35"/>
  <c r="C20" i="35"/>
  <c r="E20" i="35"/>
  <c r="C19" i="35"/>
  <c r="E19" i="35" s="1"/>
  <c r="C17" i="35"/>
  <c r="E17" i="35" s="1"/>
  <c r="C18" i="35"/>
  <c r="E18" i="35" s="1"/>
  <c r="C16" i="35"/>
  <c r="E16" i="35"/>
  <c r="A3" i="35"/>
  <c r="B124" i="34"/>
  <c r="E21" i="35" s="1"/>
  <c r="E24" i="2"/>
  <c r="E23" i="2"/>
  <c r="E15" i="2"/>
  <c r="B125" i="1"/>
  <c r="E21" i="2" s="1"/>
  <c r="C20" i="2"/>
  <c r="E20" i="2"/>
  <c r="C19" i="2"/>
  <c r="E19" i="2" s="1"/>
  <c r="C18" i="2"/>
  <c r="D18" i="2" s="1"/>
  <c r="E18" i="2"/>
  <c r="C17" i="2"/>
  <c r="E17" i="2" s="1"/>
  <c r="C16" i="2"/>
  <c r="C22" i="2" s="1"/>
  <c r="E16" i="2"/>
  <c r="C37" i="2"/>
  <c r="C36" i="2"/>
  <c r="C35" i="2"/>
  <c r="C34" i="2"/>
  <c r="C33" i="2"/>
  <c r="C32" i="2"/>
  <c r="C31" i="2"/>
  <c r="C28" i="2"/>
  <c r="A3" i="2"/>
  <c r="C22" i="37" l="1"/>
  <c r="D19" i="37" s="1"/>
  <c r="E12" i="42"/>
  <c r="E15" i="42" s="1"/>
  <c r="E14" i="42"/>
  <c r="D20" i="2"/>
  <c r="D19" i="2"/>
  <c r="D16" i="2"/>
  <c r="D22" i="2" s="1"/>
  <c r="E22" i="35"/>
  <c r="F19" i="35" s="1"/>
  <c r="E22" i="37"/>
  <c r="F21" i="37" s="1"/>
  <c r="E22" i="2"/>
  <c r="F19" i="2" s="1"/>
  <c r="D17" i="2"/>
  <c r="C22" i="35"/>
  <c r="D18" i="35" s="1"/>
  <c r="D17" i="37" l="1"/>
  <c r="D18" i="37"/>
  <c r="D20" i="37"/>
  <c r="D16" i="37"/>
  <c r="D22" i="37" s="1"/>
  <c r="F18" i="35"/>
  <c r="F20" i="37"/>
  <c r="F16" i="37"/>
  <c r="F18" i="37"/>
  <c r="F19" i="37"/>
  <c r="F20" i="2"/>
  <c r="F16" i="2"/>
  <c r="F18" i="2"/>
  <c r="D16" i="35"/>
  <c r="D20" i="35"/>
  <c r="D17" i="35"/>
  <c r="D19" i="35"/>
  <c r="F17" i="2"/>
  <c r="F16" i="35"/>
  <c r="F20" i="35"/>
  <c r="F17" i="35"/>
  <c r="F21" i="2"/>
  <c r="F17" i="37"/>
  <c r="F21" i="35"/>
  <c r="F22" i="2" l="1"/>
  <c r="F22" i="37"/>
  <c r="F22" i="35"/>
  <c r="D22" i="35"/>
</calcChain>
</file>

<file path=xl/comments1.xml><?xml version="1.0" encoding="utf-8"?>
<comments xmlns="http://schemas.openxmlformats.org/spreadsheetml/2006/main">
  <authors>
    <author/>
  </authors>
  <commentList>
    <comment ref="J8" authorId="0" shapeId="0">
      <text>
        <r>
          <rPr>
            <sz val="11"/>
            <color rgb="FF000000"/>
            <rFont val="Calibri"/>
          </rPr>
          <t>Vera da Silva (LMA/INPA)
	-Vera da Silva</t>
        </r>
      </text>
    </comment>
    <comment ref="R8" authorId="0" shapeId="0">
      <text>
        <r>
          <rPr>
            <sz val="11"/>
            <color rgb="FF000000"/>
            <rFont val="Calibri"/>
          </rPr>
          <t>Sannie Brum, 2011. Interação dos Golfinhos da Amazônia com a pesca no medio Solimoes. MSc. BADPI/Inpa/Manaus, Am. Brasil 117pp.; Brum et al., 2015. Use of dolphins and caimans as bait for Calophysus macropterus (Lichtenstein, 1819) (Siluriforme: Pimelodidae) in the Amazon. J. Appl. Ichthyol.1-6.; Guia de identificação das principais especies de peixes comercializados como "douradinha". 2017. Nunes, A.C.G., Biváqua, L.F., da Silva, V.M.F.. 57p.; da Silva, V.M.F. e Martin, A.R.2017. A note on the continuing hunt for botos (Inia geoffrensis) in the Brazilian Amazon and the continuing rapid decline of this dolphin. IWC - SC/67A/SM/13.; Cunha,H.A., da Silva, V.M.F. et al., 2015. When you get what you haven´t paid for: Molecular identification of "douradinha" fish fillets can help end the illegal use of river dolphins as bait in Brazil. J. of Heredity, 2015-565-572.;
	-Vera da Silva</t>
        </r>
      </text>
    </comment>
    <comment ref="R26" authorId="0" shapeId="0">
      <text>
        <r>
          <rPr>
            <sz val="11"/>
            <color rgb="FF000000"/>
            <rFont val="Calibri"/>
          </rPr>
          <t>Publicação no DOU do ordenamento da atividade de interação entre botos e humanos no estado do Amazonas.
	-Vera da Silva</t>
        </r>
      </text>
    </comment>
  </commentList>
</comments>
</file>

<file path=xl/sharedStrings.xml><?xml version="1.0" encoding="utf-8"?>
<sst xmlns="http://schemas.openxmlformats.org/spreadsheetml/2006/main" count="3540" uniqueCount="1435">
  <si>
    <t>PLANOS DE AÇÃO NACIONAIS DE CONSERVAÇÃO DE ESPÉCIES AMEAÇADAS DE EXTINÇÃO - PAN</t>
  </si>
  <si>
    <t>Objetivo Geral do PAN</t>
  </si>
  <si>
    <t>MONITORIA ANUAL</t>
  </si>
  <si>
    <t>OBJETIVOS ESPECÍFICOS</t>
  </si>
  <si>
    <t xml:space="preserve">AÇÕES </t>
  </si>
  <si>
    <t>PRODUTOS</t>
  </si>
  <si>
    <t>ARTICULADOR</t>
  </si>
  <si>
    <t xml:space="preserve">CUSTO ESTIMADO </t>
  </si>
  <si>
    <t>COLABORADORES</t>
  </si>
  <si>
    <t xml:space="preserve">DATA INÍCIO </t>
  </si>
  <si>
    <t>DATA TÉRMINO</t>
  </si>
  <si>
    <t>PLANEJAMENTO DO PAN</t>
  </si>
  <si>
    <t>Ação cujo início planejado é posterior ao período monitorado</t>
  </si>
  <si>
    <t>Ação não concluída no prazo previsto ou ainda não iniciada conforme planejado</t>
  </si>
  <si>
    <t>Ação em andamento com problemas de realização</t>
  </si>
  <si>
    <t xml:space="preserve">Ação em andamento no período previsto </t>
  </si>
  <si>
    <t>Ação concluída</t>
  </si>
  <si>
    <t>Ação excluída ou agrupada</t>
  </si>
  <si>
    <t>Descrição do andamento da ação</t>
  </si>
  <si>
    <t>Produto obtido</t>
  </si>
  <si>
    <t>Problemas enfrentados que justificam a não execução, a execução parcial da ação, a exclusão ou o agrupamento</t>
  </si>
  <si>
    <t>Responsável pela informação sobre o andamento da ação</t>
  </si>
  <si>
    <t>Revisão do texto da ação</t>
  </si>
  <si>
    <t>Revisão do produto da ação</t>
  </si>
  <si>
    <t>Revisão da Data de Início</t>
  </si>
  <si>
    <t>Revisão da Data de Término</t>
  </si>
  <si>
    <t>Revisão do articulador da ação</t>
  </si>
  <si>
    <t>Revisão da estimativa do custo global</t>
  </si>
  <si>
    <t>Revisão dos colaboradores</t>
  </si>
  <si>
    <t>Recomendações e observações</t>
  </si>
  <si>
    <t>REPROGRAMAÇÃO DO PAN</t>
  </si>
  <si>
    <t>PAINEL DE GESTÃO DO PAN</t>
  </si>
  <si>
    <t>Número de Objetivos Específicos</t>
  </si>
  <si>
    <t>SITUAÇÃO ATUAL DAS AÇÕES</t>
  </si>
  <si>
    <t>Excluída ou Agrupada</t>
  </si>
  <si>
    <t>Não concluída ou Não iniciada</t>
  </si>
  <si>
    <t>Em andamento com problemas</t>
  </si>
  <si>
    <t>Em andamento conforme previsto</t>
  </si>
  <si>
    <t>Concluída</t>
  </si>
  <si>
    <t>TIPOS DE SITUAÇÃO DAS AÇÕES</t>
  </si>
  <si>
    <t>%</t>
  </si>
  <si>
    <t>TOTAL DE AÇÕES DO PAN</t>
  </si>
  <si>
    <t>RESUMO GERAL DO PAN</t>
  </si>
  <si>
    <t>PAINEL DE OBJETIVOS ESPECÍFICOS DO PAN</t>
  </si>
  <si>
    <t>Objetivos Específicos</t>
  </si>
  <si>
    <t>Ações</t>
  </si>
  <si>
    <t>Início planejado posterior</t>
  </si>
  <si>
    <t>OBJETIVO 1</t>
  </si>
  <si>
    <t>OBJETIVO 2</t>
  </si>
  <si>
    <t>OBJETIVO 3</t>
  </si>
  <si>
    <t>OBJETIVO 4</t>
  </si>
  <si>
    <t>OBJETIVO 5</t>
  </si>
  <si>
    <t>OBJETIVO 6</t>
  </si>
  <si>
    <t>OBJETIVO 7</t>
  </si>
  <si>
    <t>INCLUIR AÇÕES NOVAS</t>
  </si>
  <si>
    <t>INSERIR O NOME DO OBJETIVO</t>
  </si>
  <si>
    <t>AÇÕES NOVAS</t>
  </si>
  <si>
    <t>OBJETIVO</t>
  </si>
  <si>
    <t>Ações Novas</t>
  </si>
  <si>
    <t xml:space="preserve">SITUAÇÃO ATUAL </t>
  </si>
  <si>
    <t xml:space="preserve">Recomendações ou Observações </t>
  </si>
  <si>
    <t>x</t>
  </si>
  <si>
    <t>CUSTO ESTIMADO</t>
  </si>
  <si>
    <t>PÓS MONITORIA</t>
  </si>
  <si>
    <t xml:space="preserve">Agrupada </t>
  </si>
  <si>
    <t>Excluída</t>
  </si>
  <si>
    <t>Agrupadas</t>
  </si>
  <si>
    <t>Excluídas</t>
  </si>
  <si>
    <t>Ações Excluídas na Monitoria</t>
  </si>
  <si>
    <t>Ações Agrupadas na Monitoria</t>
  </si>
  <si>
    <t xml:space="preserve">MONITORIA </t>
  </si>
  <si>
    <t>OBSERVAÇÕES</t>
  </si>
  <si>
    <t>PAN PEQUENOS CETÁCEOS</t>
  </si>
  <si>
    <t>REDUZIR O IMPACTO ANTRÓPICO E AMPLIAR O CONHECIMENTO SOBRE PEQUENOS CETÁCEOS NO BRASIL NOS PRÓXIMOS 5 ANOS</t>
  </si>
  <si>
    <t>1. Avaliação e redução do impacto da caça e da atividade pesqueira sobre pequenos cetáceos no Brasil nos próximos 5 anos</t>
  </si>
  <si>
    <r>
      <t xml:space="preserve">1.1 Avaliar e monitorar o impacto da pesca de emalhe sobre as espécies costeiras, com ênfase em </t>
    </r>
    <r>
      <rPr>
        <i/>
        <sz val="11"/>
        <rFont val="Calibri"/>
        <family val="2"/>
      </rPr>
      <t>Sotalia guianensis</t>
    </r>
    <r>
      <rPr>
        <sz val="11"/>
        <rFont val="Calibri"/>
        <family val="2"/>
      </rPr>
      <t xml:space="preserve"> e </t>
    </r>
    <r>
      <rPr>
        <i/>
        <sz val="11"/>
        <rFont val="Calibri"/>
        <family val="2"/>
      </rPr>
      <t>Tursiops truncatus</t>
    </r>
  </si>
  <si>
    <t>Estudo publicado com o número de comunidades avaliadas e percentual da frota monitorada</t>
  </si>
  <si>
    <t>Dan Pretto (ICMBio)</t>
  </si>
  <si>
    <t>Alexandre Azevedo e José Lailson Brito Junior (UERJ), Ana Carolina Meirelles (AQUASIS), Camila Domit (UFPR), Paulo H. Ott (UERGS), Ignacio Benites Moreno (UFRGS), Marcos C. Santos (IO-USP), IBJ, Salvatore Siciliano (FIOCRUZ), Flávio José de Lima Silva (UERN), Danielle Lima (GPMAA/AP), IPEC</t>
  </si>
  <si>
    <t>1.2 Avaliar e monitorar o impacto da pesca de emalhe sobre as espécies de pequenos cetáceos oceânicos</t>
  </si>
  <si>
    <t xml:space="preserve">Estudo publicado com o número de portos avaliados e percentual da frota monitorada   </t>
  </si>
  <si>
    <t>André Barreto (UNIVALI)</t>
  </si>
  <si>
    <t>MPA, Luciano R. Alardo Souto (IMA), Ignacio Benites Moreno (UFRGS)</t>
  </si>
  <si>
    <t>1.3 Avaliar e monitorar o impacto da pesca de espinhel sobre as espécies de pequenos cetáceos oceânicos</t>
  </si>
  <si>
    <t>Luciano Dalla Rosa (FURG)</t>
  </si>
  <si>
    <t xml:space="preserve">José Lailson Brito Junior (UERJ), Ignacio Benites Moreno (UFRGS) </t>
  </si>
  <si>
    <t>1.4 Avaliar e monitorar o impacto da captura intencional e acidental das espécies de pequenos cetáceos fluviais</t>
  </si>
  <si>
    <t>Estudo publicado com o número de comunidades identificadas com ocorrência de capturas</t>
  </si>
  <si>
    <t>Vera M. F. da Silva (INPA)</t>
  </si>
  <si>
    <t xml:space="preserve">IDSM, Danielle Lima (GPMAA/AP) </t>
  </si>
  <si>
    <r>
      <t>1.5 Criar e implementar um Plano de Fiscalização para o combate à captura direcionada do boto-vermelho (</t>
    </r>
    <r>
      <rPr>
        <i/>
        <sz val="11"/>
        <rFont val="Calibri"/>
        <family val="2"/>
      </rPr>
      <t>Inia geoffrensis</t>
    </r>
    <r>
      <rPr>
        <sz val="11"/>
        <rFont val="Calibri"/>
        <family val="2"/>
      </rPr>
      <t>)</t>
    </r>
  </si>
  <si>
    <t>Plano de Fiscalização implementado</t>
  </si>
  <si>
    <t>Leandro C. Aranha (IBAMA)</t>
  </si>
  <si>
    <t xml:space="preserve">INPA, IDSM </t>
  </si>
  <si>
    <r>
      <t>1.6 Avaliar e monitorar o uso de botos (Inia geoffrensis e Sotalia fluviatilis) como isca na pesca da piracatinga (</t>
    </r>
    <r>
      <rPr>
        <i/>
        <sz val="11"/>
        <rFont val="Calibri"/>
        <family val="2"/>
      </rPr>
      <t>Callophypus macropterus</t>
    </r>
    <r>
      <rPr>
        <sz val="11"/>
        <rFont val="Calibri"/>
        <family val="2"/>
      </rPr>
      <t>)</t>
    </r>
  </si>
  <si>
    <t>Estudo publicado com o número de botos mortos</t>
  </si>
  <si>
    <r>
      <t>1.7 Testar novas iscas e atrativos para uso alternativo na pesca da piracatinga (</t>
    </r>
    <r>
      <rPr>
        <i/>
        <sz val="11"/>
        <rFont val="Calibri"/>
        <family val="2"/>
      </rPr>
      <t>Callophypus macropteru</t>
    </r>
    <r>
      <rPr>
        <sz val="11"/>
        <rFont val="Calibri"/>
        <family val="2"/>
      </rPr>
      <t>s)</t>
    </r>
  </si>
  <si>
    <t>Estudo publicado com o número de iscas e atrativos testados</t>
  </si>
  <si>
    <t>1.8 Avaliar e monitorar a captura de pequenos cetáceos costeiros para o uso como isca no Norte e Nordeste do Brasil</t>
  </si>
  <si>
    <t>Estudo publicado com o número de comunidades identificadas com ocorrência de uso</t>
  </si>
  <si>
    <t>Salvatore Siciliano (FIOCRUZ)</t>
  </si>
  <si>
    <t xml:space="preserve">Danielle Lima (GPMAA/AP), Maria do Socorro Reis (IMA), Ana Carolina Meirelles (AQUASIS) </t>
  </si>
  <si>
    <t>1.9 Avaliar o uso de produtos e subprodutos de pequenos cetáceos fluviais e costeiros</t>
  </si>
  <si>
    <t>Haydée Cunha (UFRJ)</t>
  </si>
  <si>
    <t>Unidades de Conservação, INPA, MPEG, IBAMA, UFAM, UFRJ, ICMBio, IDSM, Salvatore Siciliano e Thais Sholl (FIOCRUZ), Renata Emin-Lima (GEMAM/MPEG), Flávio José de Lima Silva (UERN), Danielle Lima (GPMAA/AP), Maria do Socorro Reis (IMA), Ana Carolina Meirelles (AQUASIS)</t>
  </si>
  <si>
    <t>1.10 Criar e implementar um Plano de Fiscalização para o combate à comercialização de subprodutos de pequenos cetáceos</t>
  </si>
  <si>
    <t xml:space="preserve">ICMBio (CGPRO), IBAMA (DIPRO) </t>
  </si>
  <si>
    <t>1.11 Incrementar a fiscalização do cumprimento da legislação de pesca vigente, especialmente nos portos de: Belém e Vigia (PA), Santos (SP), Itajaí e Navegantes (SC) e Rio Grande (RS)</t>
  </si>
  <si>
    <t>Número de operações de fiscalização realizadas</t>
  </si>
  <si>
    <t>Tatiana Pimentel (IBAMA)</t>
  </si>
  <si>
    <t xml:space="preserve">ICMBio, Polícia Militar, Polícia Civil, Polícia Federal, OEMAS, Marinha do Brasil </t>
  </si>
  <si>
    <t>Ação não iniciada.</t>
  </si>
  <si>
    <t>Não foi feito contato com os pesquisadores.</t>
  </si>
  <si>
    <t>Está sendo feito o acompanhamento dos relatórios de observadores de bordo, sendo tabulados os casos de captura acidental (UNIVALI). Tenho acompanhando as publicações de outros grupos de pesquisa no Brasil.</t>
  </si>
  <si>
    <t xml:space="preserve">Existe um trabalho em andamento de cooperação entre a FURG e o Projeto Albatroz, onde observadores de bordo estão coletando dados sobre interações. </t>
  </si>
  <si>
    <t>Falta de recurso financeiro para monitorar outras frotas.</t>
  </si>
  <si>
    <t>Não concluída no prazo previsto.</t>
  </si>
  <si>
    <t xml:space="preserve">A articuladora participou de uma mesa redonda na 15ª RT (Puerto Madryn) intitulada: " USO DE DELFINES DE RÍO (Inia geoffrensis, Sotalia fluviatilis) COMO CARNADA EN LA PESQUERÍA DE LA PIRACATINGA (Calophysus macropterus) EN AMAZONIA". Existe um resumo da Mesa Redonda no Livro de Resumos do evento. </t>
  </si>
  <si>
    <t>Flavio Lima (UERN)</t>
  </si>
  <si>
    <t>Levantamentos em andamento com dois projetos financiados, objetivando determinar o uso de botos como isca para piracatinga na Bacia Amazônica (Baixo Purus e Manacapuru) e o uso de subprodutos de golfinhos no Estuário Amazônico e norte do país.</t>
  </si>
  <si>
    <t xml:space="preserve"> Um projeto realizado na região de Tefé (Amazonas) foi finalizado e resultou em uma dissertação de mestrado no INPA (Brum 2011).</t>
  </si>
  <si>
    <t>Sannie Brum (INPA), Haydée Cunha (UFRJ)</t>
  </si>
  <si>
    <t>Ação não finalizada no prazo.</t>
  </si>
  <si>
    <t>Operações de fiscalização em andamento. Foram realizadas duas operações na Amazônia, uma em 20112 e outra e 2012. Estão sendo organizadas Operações ainda para este ano.</t>
  </si>
  <si>
    <t xml:space="preserve"> Operação Lábrea/AM – 2012: apreenssão de um barco com piracatinga (diretamente ligada à matança de botos na Amazônia). Operação Vazante/AM - 2011: o foco principal foi o peixe-boi, mas também encontraram-se ilícitos relacionados aos pequenos cetáceos. </t>
  </si>
  <si>
    <t xml:space="preserve">Falta de recurso financeiro para realizar as Operações. As diretrizes do governo são  voltadas para o desmatamento na Amazônia, e a da DIPRO/IBAMA é voltada ao tráfico. Desta forma pouco recurso é destinado para realizar essas Operações. </t>
  </si>
  <si>
    <t>O articulador sugere outro articulador para a ação e também que este tema (entre outros produtos esperados pelos PANs) seja ponto de pauta das reuniões regionais da REMAB, uma vez que estes foruns reunem diversos pesquisadores.</t>
  </si>
  <si>
    <t>A articuladora não enviou informações.</t>
  </si>
  <si>
    <t>Articulador não descreveu andamento da ação.</t>
  </si>
  <si>
    <t xml:space="preserve">Não enviou informações sobre o andamento da ação. </t>
  </si>
  <si>
    <t>Em andamento. - Recomendações da articuladora: "Recomendamos que o ICMBio  ajude o IBAMA financeiramente durante essas Operações específicas, pois, o recurso liberado para Operações de Fauna que lidam com cetáceos é extremamente escasso. Uma forma de tentarmos realizar alguma Fiscalização, é juntar Operações nas áreas críticas, voltadas para outros fins, com as voltadas para a proteção de cetáceos (T.Pimentel)"</t>
  </si>
  <si>
    <t>2. Avaliação e redução do impacto da poluição sobre pequenos cetáceos no Brasil nos próximos 5 anos</t>
  </si>
  <si>
    <t>2.1 Identificar e quantificar os compostos poluentes emergentes nas espécies de pequenos cetáceos</t>
  </si>
  <si>
    <t>Estudo publicado com a quantidade de compostos identificados</t>
  </si>
  <si>
    <t>José Laílson Brito Jr. (UERJ)</t>
  </si>
  <si>
    <t xml:space="preserve">Olaf Malm (IUFRJ), Paulo Renato Dorneles (UFRJ), Lupércio Barbosa (ORCA), Marta Cremer (UNIVILLE), Marcos C. Santos (IO-USP), Danielle Lima (GPMAA/AP), Maria do Socorro Reis (IMA), Ana Carolina Meirelles (AQUASIS), Ignacio Benites Moreno (UFRGS) </t>
  </si>
  <si>
    <r>
      <t xml:space="preserve">2.2 Quantificar a magnitude das concentrações dos micropoluentes e seus efeitos (sistema endócrino e patologias associadas) sobre os pequenos cetáceos, especialmente </t>
    </r>
    <r>
      <rPr>
        <i/>
        <sz val="11"/>
        <rFont val="Calibri"/>
        <family val="2"/>
      </rPr>
      <t>Sotalia guianensis</t>
    </r>
    <r>
      <rPr>
        <sz val="11"/>
        <rFont val="Calibri"/>
        <family val="2"/>
      </rPr>
      <t xml:space="preserve">, </t>
    </r>
    <r>
      <rPr>
        <i/>
        <sz val="11"/>
        <rFont val="Calibri"/>
        <family val="2"/>
      </rPr>
      <t>Steno bredanensis</t>
    </r>
    <r>
      <rPr>
        <sz val="11"/>
        <rFont val="Calibri"/>
        <family val="2"/>
      </rPr>
      <t xml:space="preserve">, </t>
    </r>
    <r>
      <rPr>
        <i/>
        <sz val="11"/>
        <rFont val="Calibri"/>
        <family val="2"/>
      </rPr>
      <t>Orcinus orca</t>
    </r>
    <r>
      <rPr>
        <sz val="11"/>
        <rFont val="Calibri"/>
        <family val="2"/>
      </rPr>
      <t xml:space="preserve">, </t>
    </r>
    <r>
      <rPr>
        <i/>
        <sz val="11"/>
        <rFont val="Calibri"/>
        <family val="2"/>
      </rPr>
      <t xml:space="preserve">Pseudorca crassidens </t>
    </r>
    <r>
      <rPr>
        <sz val="11"/>
        <rFont val="Calibri"/>
        <family val="2"/>
      </rPr>
      <t xml:space="preserve">e </t>
    </r>
    <r>
      <rPr>
        <i/>
        <sz val="11"/>
        <rFont val="Calibri"/>
        <family val="2"/>
      </rPr>
      <t>Tursiops truncatus</t>
    </r>
  </si>
  <si>
    <t>Estudo publicado contendo as espécies quantificadas</t>
  </si>
  <si>
    <t xml:space="preserve">Olaf Malm (IUFRJ), Paulo Renato Dorneles (IUFRJ), Lupércio Barbosa (ORCA), Marta Cremer (UNIVILLE), Marcos C. Santos (IO-USP), Flávio José de Lima Silva e Ana Bernadete Lima Fragoso (UERN), Danielle Lima (GPMAA/AP), Ana Carolina Meirelles (AQUASIS), Ignacio Benites Moreno (UFRGS) </t>
  </si>
  <si>
    <t>2.3 Quantificar a magnitude das concentrações dos micropoluentes e seus efeitos (sistema endócrino e patologias associadas) sobre os pequenos cetáceos fluviais</t>
  </si>
  <si>
    <t xml:space="preserve">INPA, CMA/ICMBio, Olaf Malm (UFRJ), Paulo Renato Dorneles (UFRJ), Danielle Lima (GPMAA/AP) </t>
  </si>
  <si>
    <r>
      <t xml:space="preserve">2.4 Monitorar parâmetros de saúde (hormonais, bioquímicos) em relação aos níveis de poluentes em populações de </t>
    </r>
    <r>
      <rPr>
        <i/>
        <sz val="11"/>
        <rFont val="Calibri"/>
        <family val="2"/>
      </rPr>
      <t>Sotalia guianensis</t>
    </r>
    <r>
      <rPr>
        <sz val="11"/>
        <rFont val="Calibri"/>
        <family val="2"/>
      </rPr>
      <t xml:space="preserve"> nas regiões Sudeste e Sul do Brasil</t>
    </r>
  </si>
  <si>
    <t>Estudo publicado com os parâmetros monitorados</t>
  </si>
  <si>
    <t xml:space="preserve">Olaf Malm (UFRJ), Paulo Renato Dorneles (UFRJ), Lupércio Barbosa (ORCA), Marta Cremer (UNIVILLE), Marcos C. Santos (IO-USP) </t>
  </si>
  <si>
    <t>2.5 Caracterizar e quantificar o impacto acústico de atividades antrópicas potencialmente poluidoras sobre as espécies fluviais de pequenos cetáceos</t>
  </si>
  <si>
    <t>Estudo publicado com as as atividades caracterizadas</t>
  </si>
  <si>
    <t>Marcos Rossi-Santos (IBJ)</t>
  </si>
  <si>
    <t xml:space="preserve">Vera M. F. da Silva (INPA), IDSM, Danielle Lima (GPMAA/AP), Alexandre de Freitas Azevedo (UERJ) </t>
  </si>
  <si>
    <t>2.6 Caracterizar e quantificar o impacto acústico de empreendimentos e atividades antrópicas sobre as espécies de pequenos cetáceos costeiros</t>
  </si>
  <si>
    <t>Alexandre de Freitas Azevedo (UERJ)</t>
  </si>
  <si>
    <t xml:space="preserve">Marcos Rossi-Santos (IBJ), Flávio José de Lima Silva e Ana Bernadete Lima Fragoso (UERN), Danielle Lima (GPMAA/AP), Maria do Socorro Reis (IMA), Ana Carolina Meirelles (AQUASIS) </t>
  </si>
  <si>
    <t>2.7 Caracterizar e quantificar o impacto acústico de empreendimentos e atividades antrópicas sobre as espécies de pequenos cetáceos oceânicos</t>
  </si>
  <si>
    <t xml:space="preserve">Flávio José de Lima Silva e Ana Bernadete Lima Fragoso (UERN) , Alexandre de Freitas Azevedo (UERJ) </t>
  </si>
  <si>
    <r>
      <t xml:space="preserve">Houve um esforço substancial na identificação de compostos emergentes, principalmente em </t>
    </r>
    <r>
      <rPr>
        <i/>
        <sz val="11"/>
        <color indexed="8"/>
        <rFont val="Calibri"/>
        <family val="2"/>
      </rPr>
      <t>Sotalia guianensis</t>
    </r>
    <r>
      <rPr>
        <sz val="11"/>
        <color theme="1"/>
        <rFont val="Calibri"/>
        <family val="2"/>
        <scheme val="minor"/>
      </rPr>
      <t>, da costa do Brasil (JLBJr.)</t>
    </r>
  </si>
  <si>
    <r>
      <t>Publicação com contaminação por organoclorados em</t>
    </r>
    <r>
      <rPr>
        <i/>
        <sz val="11"/>
        <color indexed="8"/>
        <rFont val="Calibri"/>
        <family val="2"/>
      </rPr>
      <t xml:space="preserve"> Stenella frontalis </t>
    </r>
    <r>
      <rPr>
        <sz val="11"/>
        <color theme="1"/>
        <rFont val="Calibri"/>
        <family val="2"/>
        <scheme val="minor"/>
      </rPr>
      <t>(Leonel et al., 2012) - Recursos USP e FAPESP (MCOS/ IO-USP).</t>
    </r>
  </si>
  <si>
    <t>Para que todas as espécies sejam atendidas é necessário um montante maior de recursos. Todos os recursos obtidos até o momento vieram de fontes que não o MMA. Da mesma forma é necessária a formação de mais mão de obra especializada.</t>
  </si>
  <si>
    <t>José Lailson Brito Jr. (UERJ), Marcos C. O. Santos (IO-USP)</t>
  </si>
  <si>
    <t>Artigos estão sendo publicados.</t>
  </si>
  <si>
    <r>
      <t xml:space="preserve">Foi publicado um conjunto de artigos sobre </t>
    </r>
    <r>
      <rPr>
        <i/>
        <sz val="11"/>
        <color indexed="8"/>
        <rFont val="Calibri"/>
        <family val="2"/>
      </rPr>
      <t>Sotalia guianensis.</t>
    </r>
    <r>
      <rPr>
        <sz val="11"/>
        <color theme="1"/>
        <rFont val="Calibri"/>
        <family val="2"/>
        <scheme val="minor"/>
      </rPr>
      <t xml:space="preserve"> Os relativos as outras espécies estão em preparação.</t>
    </r>
  </si>
  <si>
    <t>José Lailson Brito Jr. (UERJ)</t>
  </si>
  <si>
    <t>Poucos estudos sobre concentração/efeito foram iniciados, sendo que até o momento nenhuma publicação foi preparada.</t>
  </si>
  <si>
    <t>Ação não iniciada. Nenhum estudo nesse sentido foi iniciado até o momento (JLBJr). Estudos com Sotalia serão inciados ao final de 2013 - recursos de projeto FAPESP (2011-2015) (MCOS).</t>
  </si>
  <si>
    <t>Não iniciada conforme previsto.</t>
  </si>
  <si>
    <t>Falta de comunicação entre pesquisadores (retorno de emails) e de recurso financeiro para executar a ação.</t>
  </si>
  <si>
    <t>Levantamento bibliográfico, estudos iniciados na costa do estado do RJ (testes metodológicos, coleta e análise de dados).</t>
  </si>
  <si>
    <t>Os estudos foram iniciados na costa do estado do RJ com recursos da UERJ, mas não houve expansão para outras áreas por falta de recursos. Como é um tema com poucas informações pretéritas, é necessário que se conduzam mais estudos para gerar embasamento científico e alcançar resultados conclusivos.</t>
  </si>
  <si>
    <t>Há um resultado pontual de monitoramento realizado no estado da Bahia. Ação não finalizada no prazo previsto.</t>
  </si>
  <si>
    <t>Falta de comunicação entre pesquisadores e discussão sobre a ação.</t>
  </si>
  <si>
    <t xml:space="preserve"> O articulador sugere que a ação seja discutida na próxima reunião, para atualizar informações e determinar novas metas para concluir a ação no prazo previsto. </t>
  </si>
  <si>
    <t xml:space="preserve"> Discutir a ação na próxima reunião com o Grupo Assessor. Segundo o articulador, como se trata de uma pesquisa ampla e em estágio inicial no Brasil, há necessiade de recursos e de formação de especialistas. </t>
  </si>
  <si>
    <t>3. Avaliação e redução do impacto do turismo e lazer sobre pequenos cetáceos no Brasil nos próximos 5 anos</t>
  </si>
  <si>
    <r>
      <t xml:space="preserve">3.1 Mapear, avaliar e monitorar o impacto do turismo sobre populações residentes de </t>
    </r>
    <r>
      <rPr>
        <i/>
        <sz val="11"/>
        <rFont val="Calibri"/>
        <family val="2"/>
      </rPr>
      <t>Sotalia guianensis</t>
    </r>
  </si>
  <si>
    <t>Estudo publicado com as populações avaliadas e programa de monitoramento implementado</t>
  </si>
  <si>
    <r>
      <t xml:space="preserve">3.2 Mapear, avaliar e monitorar o impacto do turismo sobre populações residentes de </t>
    </r>
    <r>
      <rPr>
        <i/>
        <sz val="11"/>
        <rFont val="Calibri"/>
        <family val="2"/>
      </rPr>
      <t>Sotalia guianensis</t>
    </r>
  </si>
  <si>
    <t>10.000 por população</t>
  </si>
  <si>
    <t>Marcos C. Santos (UNESP)</t>
  </si>
  <si>
    <t xml:space="preserve">IMA, UERJ, CMA/ICMBio, UERN, IPEC, IBJ, Ana Carolina Meirelles (AQUASIS), UFPR, Leonardo Flach, Marcos Rossi-Santos (IBJ), Danielle Lima (GPMAA-AP), Maria do Socorro Reis (IMA), IPEC </t>
  </si>
  <si>
    <r>
      <t xml:space="preserve">3.3 Mapear, avaliar e monitorar o impacto do turismo sobre populações residentes de </t>
    </r>
    <r>
      <rPr>
        <i/>
        <sz val="11"/>
        <rFont val="Calibri"/>
        <family val="2"/>
      </rPr>
      <t>Tursiops truncatus</t>
    </r>
  </si>
  <si>
    <t>Ignacio Benites Moreno (UFRGS)</t>
  </si>
  <si>
    <t xml:space="preserve">CMA/ICMBio,  Paulo H. Ott (UERGS), Maurício Tavares (GEMARS/CECLIMAR), Liliane Lodi, Luciano Dalla Rosa (FURG), Marcos Rossi-Santos (IBJ) </t>
  </si>
  <si>
    <r>
      <t xml:space="preserve">3.4 Avaliar e monitorar o impacto do turismo sobre </t>
    </r>
    <r>
      <rPr>
        <i/>
        <sz val="11"/>
        <rFont val="Calibri"/>
        <family val="2"/>
      </rPr>
      <t>Stenella longirostris</t>
    </r>
    <r>
      <rPr>
        <sz val="11"/>
        <rFont val="Calibri"/>
        <family val="2"/>
      </rPr>
      <t xml:space="preserve"> em Fernando de Noronha</t>
    </r>
  </si>
  <si>
    <t>Estudo publicado com a população avaliada e programa de monitoramento implementado</t>
  </si>
  <si>
    <t>José Martins da Silva Jr. (ICMBio)</t>
  </si>
  <si>
    <t>CGR, UERN, Marcos Rossi-Santos (IBJ)</t>
  </si>
  <si>
    <r>
      <t xml:space="preserve">3.5 Avaliar e propor medidas de ordenamento das atividades de nado, alimentação assitida e terapia existentes com </t>
    </r>
    <r>
      <rPr>
        <i/>
        <sz val="11"/>
        <rFont val="Calibri"/>
        <family val="2"/>
      </rPr>
      <t>Inia geoffrensis</t>
    </r>
    <r>
      <rPr>
        <sz val="11"/>
        <rFont val="Calibri"/>
        <family val="2"/>
      </rPr>
      <t xml:space="preserve"> na Amazônia</t>
    </r>
  </si>
  <si>
    <t>Normativa publicada</t>
  </si>
  <si>
    <t xml:space="preserve">AMPA, IDSM, Danielle Lima (GPMAA/AP) </t>
  </si>
  <si>
    <t xml:space="preserve">Não iniciada. </t>
  </si>
  <si>
    <t xml:space="preserve">Pesquisas em andamento. Paper sobre a dissertação de Marina Consuli Tischer  submetido e planejamento de uma tese de doutorado da mesma pesquisadora, sobre o tema em andamento. </t>
  </si>
  <si>
    <t>Dissertação “Ocupação de área e interações de golfinhos-rotadores (Stenella longirostris) com o turismo náutico no Arquipélago Fernando de Noronha/PE, Brasil”, de Marina Consuli Tischer, no Programa de Pós-Graduação em Psicobiologia (UFRN), em março de 2011.</t>
  </si>
  <si>
    <t>O articulador não enviou informações.</t>
  </si>
  <si>
    <t xml:space="preserve">A articuladora não enviou informações. Discutir na próxima reunião o compromisso dos articuladores e membros do Grupo Assessor com o PAN e a importância do repasse de informações para a implementação do PAN. </t>
  </si>
  <si>
    <t>4. Minimização da perda de habitat dos pequenos cetáceos no Brasil nos próximos 5 anos</t>
  </si>
  <si>
    <t>4.1 Elaborar mapas de sensibilidade para as áreas de ocorrência de pequenos cetáceos costeiros e fluviais</t>
  </si>
  <si>
    <t>Mapas elaborados, publicados e distribuidos</t>
  </si>
  <si>
    <t xml:space="preserve">CMA/ICMBio, INPA, UERN, Alexandre de Freitas Azevedo (UERJ), Daniel Danilewicz (GEMARS/Aqualie), Eduardo Secchi, Juliana  Di Tullio e Luciano Dalla Rosa (FURG), Daniel Danilewicz (GEMARS/Aqualie), Paulo H. Ott (UERGS), Ignacio Benites Moreno (UFRGS), IDSM, IBJ, IMA, Marcos C. Santos (IO-USP), Danielle Lima (GPMAA/AP), Luciano R. Alardo Souto (IMA), Ana Carolina Meirelles (AQUASIS), IPEC </t>
  </si>
  <si>
    <t>4.2 Elaborar mapas de sensibilidade para as áreas de ocorrência de pequenos cetáceos oceânicos</t>
  </si>
  <si>
    <t>André S. Barreto (UNIVALI)</t>
  </si>
  <si>
    <t xml:space="preserve">CMA/ICMBio, Ignacio Benites Moreno (UFRGS), MPA, Luciano Dalla Rosa (FURG), Alexandre de Freitas Azevedo (UERJ), Daniel Danilewicz (GEMARS/Aqualie), Paulo H. Ott (UERGS), Flávio José de Lima Silva, Ana Bernadete Lima Fragoso e Lídio França Nascimento (UERN), Marcos Rossi-Santos (IBJ), Luciano R. Alardo Souto (IMA) </t>
  </si>
  <si>
    <t>4.3 Elaborar um protocolo para avaliação e monitoramento dos impactos dos empreendimentos/atividades localizados no ambiente fluvial sobre pequenos cetáceos</t>
  </si>
  <si>
    <t>Protocolo elaborado e distribuido</t>
  </si>
  <si>
    <t>Carla C. Marques (ICMBio)</t>
  </si>
  <si>
    <t xml:space="preserve">INPA, IDSM, MPEG, Danielle Lima (GPMAA-AP), Ana Carolina Meirelles (AQUASIS) </t>
  </si>
  <si>
    <t>4.4 Elaborar um protocolo para avaliação e monitoramento dos impactos dos empreendimentos/atividades localizados no ambiente costeiro sobre pequenos cetáceos</t>
  </si>
  <si>
    <t>Camila Domit (UFPR)</t>
  </si>
  <si>
    <t xml:space="preserve">Marcos Rossi-Santos (IBJ) , IBAMA (DILIC), Luciano R. Alardo Souto (IMA), Alexandre de Freitas Azevedo (UERJ), Ana Carolina Meirelles (AQUASIS), IPEC </t>
  </si>
  <si>
    <t>4.5 Elaborar um protocolo para avaliação e monitoramento dos impactos dos empreendimentos/atividades localizados no ambiente oceânico sobre pequenos cetáceos</t>
  </si>
  <si>
    <t xml:space="preserve">IBJ, IBAMA (DILIC), Alexandre de Freitas Azevedo (UERJ) </t>
  </si>
  <si>
    <t xml:space="preserve">Há um trabalho de conclusão de curso em andamento para o estuário de Cananéia. </t>
  </si>
  <si>
    <t>Marcos C. O. Santos (IO-USP)</t>
  </si>
  <si>
    <t>Dados de ocorrência  das espécies estão sendo compilados através do SIMMAM pelas diversas instituições no Brasil. O mapeamento será iniciado em 2012</t>
  </si>
  <si>
    <t>Não iniciada.</t>
  </si>
  <si>
    <t>Durante o I Workshop de ações para a  Conservação da Toninha, realizado em São Francisco do Sul, em Itajai, o grupo elaborou uma serie de recomendações para auxiliar os órgaos de licencimento quanto a elaboração de TR e Planos de monitoramento condinzentes com a conservação da toninha e pequenos cetáceos. O documento inicial foi entregue a COPAH e CGPeG/IBAMA junto ao relatorio do Workshop, entretanto ainda necessita ser finalizado como um embasamento teorico maior para que realmente seja um manual de apoio aos órgaos licenciadores.</t>
  </si>
  <si>
    <t>Relatorio do I Workshop de Ação para a conservação da Toninha.</t>
  </si>
  <si>
    <t>Dificuldade de acesso ao grupo da COPAH e abertura para elaboração conjunta do documento final, para que este seja um produto que agrade a equipe preocupada com a Conservação dos pequenos cetaáceos, mas também tenha viabilidade de execução para os licenciadores.</t>
  </si>
  <si>
    <t>Camila Domit (UFPR), Marta Cremer (UNIVILLEI) e André Barbosa (IBAMA)</t>
  </si>
  <si>
    <t>Não enviou informações.</t>
  </si>
  <si>
    <t xml:space="preserve">A articuladora solicita que indiquem outro articulador ou exclua a ação. </t>
  </si>
  <si>
    <t>Elaborar um protocolo de apoio aos licenciadores para avaliação e monitoramento de empreendimentos/atividades localizados no ambiente costeiro que influenciem ou causem alteraçoes sobre pequenos cetáceos</t>
  </si>
  <si>
    <t>R$ 10 mil para uma reuniao de fechamento de um documento único e integrado entre pesquisa e gestão</t>
  </si>
  <si>
    <t>5. Ampliação do conhecimento científico sobre pequenos cetáceos no Brasil nos próximos 5 anos</t>
  </si>
  <si>
    <r>
      <t xml:space="preserve">5.1 Investigar os padrões de distribuição de </t>
    </r>
    <r>
      <rPr>
        <i/>
        <sz val="11"/>
        <rFont val="Calibri"/>
        <family val="2"/>
      </rPr>
      <t>Tursiops truncatus</t>
    </r>
  </si>
  <si>
    <t>Estudo publicado com os padrões de distribuição definidos</t>
  </si>
  <si>
    <t xml:space="preserve">Ana Carolina Meirelles (AQUASIS), André Barreto (UNIVALI), Camila Domit (UFPR), Daniel Danilewicz (GEMARS/ AQUALIE), Janaína Carrion Wickert (GEMARS), Eduardo Secchi, Luciano Dalla Rosa e Juliana  Di Tullio (FURG), Marcos Rossi-Santos (IBJ) (IBJ), Liliane Lodi, Paulo Flores (CMA/ICMBio), Paulo H. Ott (UERGS), Salvatore Siciliano (FIOCRUZ), Paulo C. Simões-Lopes (UFSC), Luciano R. Alardo Souto (IMA), Alexandre de Freitas Azevedo (UERJ), Projeto Atlantis, ECOMAMA </t>
  </si>
  <si>
    <r>
      <t xml:space="preserve">5.2 Investigar os padrões de distribuição de </t>
    </r>
    <r>
      <rPr>
        <i/>
        <sz val="11"/>
        <rFont val="Calibri"/>
        <family val="2"/>
      </rPr>
      <t>Orcinus orca</t>
    </r>
  </si>
  <si>
    <t xml:space="preserve">Marcos Rossi-Santos (IBJ), Alexandre de Freitas Azevedo (UERJ), Ignacio Benites Moreno (UFRGS) </t>
  </si>
  <si>
    <r>
      <t>5.3 Investigar os padrões de distribuição de</t>
    </r>
    <r>
      <rPr>
        <i/>
        <sz val="11"/>
        <rFont val="Calibri"/>
        <family val="2"/>
      </rPr>
      <t xml:space="preserve"> Steno bredanensis</t>
    </r>
  </si>
  <si>
    <t xml:space="preserve">Luciano R. Alardo Souto (IMA), Alexandre de Freitas Azevedo (UERJ), Ana Carolina Meirelles (AQUASIS), Ignacio Benites Moreno (UFRGS) </t>
  </si>
  <si>
    <r>
      <t xml:space="preserve">5.4 Investigar os padrões de distribuição de </t>
    </r>
    <r>
      <rPr>
        <i/>
        <sz val="11"/>
        <rFont val="Calibri"/>
        <family val="2"/>
      </rPr>
      <t>Feresa atenuata</t>
    </r>
    <r>
      <rPr>
        <sz val="11"/>
        <rFont val="Calibri"/>
        <family val="2"/>
      </rPr>
      <t xml:space="preserve">, </t>
    </r>
    <r>
      <rPr>
        <i/>
        <sz val="11"/>
        <rFont val="Calibri"/>
        <family val="2"/>
      </rPr>
      <t>Globicephala</t>
    </r>
    <r>
      <rPr>
        <sz val="11"/>
        <rFont val="Calibri"/>
        <family val="2"/>
      </rPr>
      <t xml:space="preserve"> spp., </t>
    </r>
    <r>
      <rPr>
        <i/>
        <sz val="11"/>
        <rFont val="Calibri"/>
        <family val="2"/>
      </rPr>
      <t>Pseudorca crassidens</t>
    </r>
    <r>
      <rPr>
        <sz val="11"/>
        <rFont val="Calibri"/>
        <family val="2"/>
      </rPr>
      <t xml:space="preserve">, </t>
    </r>
    <r>
      <rPr>
        <i/>
        <sz val="11"/>
        <rFont val="Calibri"/>
        <family val="2"/>
      </rPr>
      <t>Grampus griseus</t>
    </r>
    <r>
      <rPr>
        <sz val="11"/>
        <rFont val="Calibri"/>
        <family val="2"/>
      </rPr>
      <t xml:space="preserve"> e </t>
    </r>
    <r>
      <rPr>
        <i/>
        <sz val="11"/>
        <rFont val="Calibri"/>
        <family val="2"/>
      </rPr>
      <t>Peponocephala electra</t>
    </r>
  </si>
  <si>
    <r>
      <t xml:space="preserve">5.5 Investigar os padrões de distribuição de </t>
    </r>
    <r>
      <rPr>
        <i/>
        <sz val="11"/>
        <rFont val="Calibri"/>
        <family val="2"/>
      </rPr>
      <t>Kogia</t>
    </r>
    <r>
      <rPr>
        <sz val="11"/>
        <rFont val="Calibri"/>
        <family val="2"/>
      </rPr>
      <t xml:space="preserve"> spp</t>
    </r>
  </si>
  <si>
    <t>Ana Carolina Meirelles (AQUASIS)</t>
  </si>
  <si>
    <t xml:space="preserve">Luciano R. Alardo Souto (IMA), Alexandre de Freitas Azevedo (UERJ) </t>
  </si>
  <si>
    <t>5.6 Investigar os padrões de distribuição de baleias bicudas</t>
  </si>
  <si>
    <t>Estudo publicado com os padrões de distribuição definido</t>
  </si>
  <si>
    <t>não significativo</t>
  </si>
  <si>
    <t>Marcos C. Santos (IO-USP)</t>
  </si>
  <si>
    <r>
      <t xml:space="preserve">5.7 Investigar deslocamentos e uso de área de populações residentes de </t>
    </r>
    <r>
      <rPr>
        <i/>
        <sz val="11"/>
        <rFont val="Calibri"/>
        <family val="2"/>
      </rPr>
      <t>Sotalia guianensis</t>
    </r>
  </si>
  <si>
    <t>Estudo publicado com as populações avaliadas</t>
  </si>
  <si>
    <t xml:space="preserve">José Lailson Brito Junior e Alexandre de Freitas Azevedo (UERJ), Flávio José de Lima Silva, Ana Bernadete Lima Fragoso e Lídio França Nascimento (UERN), Marcos Rossi-Santos (IBJ), Maria do Socorro Reis (IMA), Ana Carolina Meirelles (AQUASIS), IPEC </t>
  </si>
  <si>
    <r>
      <t xml:space="preserve">5.8 Investigar deslocamentos e uso de área de populações residentes de </t>
    </r>
    <r>
      <rPr>
        <i/>
        <sz val="11"/>
        <rFont val="Calibri"/>
        <family val="2"/>
      </rPr>
      <t>Tursiops truncatus</t>
    </r>
  </si>
  <si>
    <t>Paulo H. Ott (UERGS)</t>
  </si>
  <si>
    <t xml:space="preserve">André Barreto (UNIVALI), Camila Domit (UFPR), Alexandre Zerbini, Artur Andriolo, Daniel Danilewicz (Instituto AQUALIE), Eduardo Secchi, Luciano Dalla Rosa, Juliana  Di Tullio e Pedro Fruet (FURG), Ignacio Benites Moreno (UFRGS/GEMARS), Lilian Sander (UFRGS),  Liliane Lodi, Paulo A. C. Flores (CMA/ICMBio), Paulo C. Simões-Lopes (UFSC), Flávio José de Lima Silva, Ana Bernadete Lima Fragoso e Lídio França Nascimento (UERN), Marcos Rossi-Santos (IBJ) (IBJ) </t>
  </si>
  <si>
    <r>
      <t>5.9 Investigar os padrões de distribuição de populações residentes</t>
    </r>
    <r>
      <rPr>
        <i/>
        <sz val="11"/>
        <rFont val="Calibri"/>
        <family val="2"/>
      </rPr>
      <t xml:space="preserve"> Stenella longirostris</t>
    </r>
  </si>
  <si>
    <t xml:space="preserve">Flávio José de Lima Silva (UERN, CGR), Marcos Rossi-Santos (IBJ) </t>
  </si>
  <si>
    <r>
      <t xml:space="preserve">5.10 Definir status taxonômico do gênero </t>
    </r>
    <r>
      <rPr>
        <i/>
        <sz val="11"/>
        <rFont val="Calibri"/>
        <family val="2"/>
      </rPr>
      <t>Tursiops</t>
    </r>
  </si>
  <si>
    <t>Estudo publicado com o status definido</t>
  </si>
  <si>
    <t xml:space="preserve">Marcos C. Santos (UNESP), Flávio José de Lima Silva, Ana Bernadete Lima Fragoso e Lídio França Nascimento (UERN), Haydée Cunha (UFRJ), Ana Carolina Meirelles (AQUASIS), Janaína Carrion Wickert (GEMARS), Ignacio Benites Moreno (UFRGS) </t>
  </si>
  <si>
    <r>
      <t xml:space="preserve">5.11 Identificar os estoques de </t>
    </r>
    <r>
      <rPr>
        <i/>
        <sz val="11"/>
        <rFont val="Calibri"/>
        <family val="2"/>
      </rPr>
      <t>Tursiops truncatus</t>
    </r>
  </si>
  <si>
    <t>Estudo publicado com o (s) estoque(s) identificado(s)</t>
  </si>
  <si>
    <t xml:space="preserve">Ana Carolina Meirelles (AQUASIS), André Barreto (UNIVALI), Camila Domit (UFPR), Eduardo Secchi e Luciano Dalla Rosa (FURG), Janaína Carrion Wickert (GEMARS), Ignacio Benites Moreno (UFRGS), Larissa Oliveira (UNISINOS), Salvatore Siciliano (FIOCRUZ), Paulo C. Simões-Lopes (UFSC), Melina Baumgarten e Sandro Bonatto (PUCRS), Marcos C. Santos (IO-USP), Flávio José de Lima Silva, Ana Bernadete Lima Fragoso e Lídio França Nascimento (UERN), Haydée Cunha (UFRJ) </t>
  </si>
  <si>
    <r>
      <t xml:space="preserve">5.12 Identificar os estoques de </t>
    </r>
    <r>
      <rPr>
        <i/>
        <sz val="11"/>
        <rFont val="Calibri"/>
        <family val="2"/>
      </rPr>
      <t>Steno bredanensis</t>
    </r>
  </si>
  <si>
    <t>Estudo publicado com o(s) estoque(s) identificado(s)</t>
  </si>
  <si>
    <t xml:space="preserve">Ana Carolina Meirelles (AQUASIS), Paulo H. Ott (UERGS), Ignacio Benites Moreno (UFRGS), Salvatore Siciliano e Thais Sholl (FIOCRUZ), José Lailson Brito Junior e Alexandre de Freitas Azevedo (UERJ), Flávio José de Lima Silva, Ana Bernadete Lima Fragoso e Lídio França Nascimento (UERN), ORCA, Projeto Pequenos Cetáceos do RN </t>
  </si>
  <si>
    <r>
      <t xml:space="preserve">5.13 Identificar os estoques e verificar a existência de ecótipos de </t>
    </r>
    <r>
      <rPr>
        <i/>
        <sz val="11"/>
        <rFont val="Calibri"/>
        <family val="2"/>
      </rPr>
      <t>Orcinus orca</t>
    </r>
  </si>
  <si>
    <t>José Lailson Brito Junior e Alexandre de Freitas Azevedo (UERJ), Haydée Cunha (UFRJ), Ignacio Benites Moreno (UFRGS)</t>
  </si>
  <si>
    <r>
      <t xml:space="preserve">5.14 Definir o status taxonômico de </t>
    </r>
    <r>
      <rPr>
        <i/>
        <sz val="11"/>
        <rFont val="Calibri"/>
        <family val="2"/>
      </rPr>
      <t>Delphinus</t>
    </r>
    <r>
      <rPr>
        <sz val="11"/>
        <rFont val="Calibri"/>
        <family val="2"/>
      </rPr>
      <t xml:space="preserve"> spp. no Brasil</t>
    </r>
  </si>
  <si>
    <t xml:space="preserve">Maurício Tavares (CECLIMAR- GEMARS), Ignacio Benites Moreno (UFRGS), Marcos C. Santos (IO-USP), Haydée Cunha (UFRJ) </t>
  </si>
  <si>
    <r>
      <t xml:space="preserve">5.15 Definir o status taxonômico de </t>
    </r>
    <r>
      <rPr>
        <i/>
        <sz val="11"/>
        <rFont val="Calibri"/>
        <family val="2"/>
      </rPr>
      <t>Stenella frontalis</t>
    </r>
    <r>
      <rPr>
        <sz val="11"/>
        <rFont val="Calibri"/>
        <family val="2"/>
      </rPr>
      <t xml:space="preserve"> com ênfase no Sul e Sudeste do Brasil</t>
    </r>
  </si>
  <si>
    <t xml:space="preserve">Marcos C. Santos (UNESP), Haydée Cunha e Alexandre de Freitas Azevedo (UFRJ), Salvatore Siciliano (FIOCRUZ), Maurício Tavares (CECLIMAR - GEMARS), Daniel Danilewicz  (GEMARS - Intituto Aqualie), Márcio Borges-Martins (UFRGS) </t>
  </si>
  <si>
    <r>
      <t xml:space="preserve">5.16 Identificar os estoques de </t>
    </r>
    <r>
      <rPr>
        <i/>
        <sz val="11"/>
        <rFont val="Calibri"/>
        <family val="2"/>
      </rPr>
      <t>Inia geoffrensis</t>
    </r>
  </si>
  <si>
    <t>Haydée Cunha (UFRJ), IDSM, Danielle Lima (GPMAA/AP), Renata Emin e Danilo Arcoverde (GEMAM)</t>
  </si>
  <si>
    <r>
      <t xml:space="preserve">5.17 Identificar os estoques de </t>
    </r>
    <r>
      <rPr>
        <i/>
        <sz val="11"/>
        <rFont val="Calibri"/>
        <family val="2"/>
      </rPr>
      <t>Sotalia fluviatilis</t>
    </r>
  </si>
  <si>
    <t xml:space="preserve">Haydée Cunha (UFRJ), IDSM, Danielle Lima (GPMAA/AP), Renata Emin e Danilo Arcoverde (GEMAM) </t>
  </si>
  <si>
    <r>
      <t xml:space="preserve">5.18 Proposta de unidades de manejo de </t>
    </r>
    <r>
      <rPr>
        <i/>
        <sz val="11"/>
        <rFont val="Calibri"/>
        <family val="2"/>
      </rPr>
      <t>Sotalia guianensis</t>
    </r>
  </si>
  <si>
    <t>Estudo publicado com as unidades de manejo definidas</t>
  </si>
  <si>
    <t xml:space="preserve">Thais Sholl (FIOCRUZ), Renata Emin e Danilo Arcoverde (GEMAM), Marcos C. Santos (UNESP), Flávio José de Lima Silva, Ana Bernadete Lima Fragoso e Lídio França Nascimento (UERN), UERJ, Vera da Silva (INPA), Paulo Flores (CMA/ICMBio), RC Zanellato, ORCA, IMA, Ana Carolina Meirelles (AQUASIS), Projeto Pequenos Cetáceos do RN, IPEC </t>
  </si>
  <si>
    <r>
      <t>5.19 Investigar os parâmetros de história de vida de</t>
    </r>
    <r>
      <rPr>
        <i/>
        <sz val="11"/>
        <rFont val="Calibri"/>
        <family val="2"/>
      </rPr>
      <t xml:space="preserve"> Inia geoffrensis</t>
    </r>
  </si>
  <si>
    <t>Estudo publicado com os parâmetros definidos</t>
  </si>
  <si>
    <t>20.000 p/ ano</t>
  </si>
  <si>
    <t>Miriam Marmontel (IDSM)</t>
  </si>
  <si>
    <t xml:space="preserve">Danielle Lima (GPMAA/AP), Renata Emin e Danilo Arcoverde (GEMAM) </t>
  </si>
  <si>
    <r>
      <t xml:space="preserve">5.20 Investigar os parâmetros de história de vida de </t>
    </r>
    <r>
      <rPr>
        <i/>
        <sz val="11"/>
        <rFont val="Calibri"/>
        <family val="2"/>
      </rPr>
      <t>Sotalia fluviatilis</t>
    </r>
  </si>
  <si>
    <t xml:space="preserve">IDSM, Danielle Lima (GPMAA/AP), Renata Emin e Danilo Arcoverde (GEMAM) </t>
  </si>
  <si>
    <r>
      <t xml:space="preserve">5.21 Investigar os parâmetros de história de vida de </t>
    </r>
    <r>
      <rPr>
        <i/>
        <sz val="11"/>
        <rFont val="Calibri"/>
        <family val="2"/>
      </rPr>
      <t>Sotalia guianensis</t>
    </r>
  </si>
  <si>
    <t xml:space="preserve">Marcos C. Santos (UNESP), José Lailson Brito Junior e Alexandre de Freitas Azevedo (UERJ), Flávio José de Lima Silva, Ana Bernadete Lima Fragoso e Lídio França Nascimento (UERN), Marcos Rossi-Santos (IBJ), Thais Moura Campos (AQUASIS), Renata Emin e Danilo Arcoverde (GEMAM), IPEC </t>
  </si>
  <si>
    <r>
      <t xml:space="preserve">5.22 Investigar os parâmetros de história de vida de </t>
    </r>
    <r>
      <rPr>
        <i/>
        <sz val="11"/>
        <rFont val="Calibri"/>
        <family val="2"/>
      </rPr>
      <t>Tursiops</t>
    </r>
    <r>
      <rPr>
        <sz val="11"/>
        <rFont val="Calibri"/>
        <family val="2"/>
      </rPr>
      <t xml:space="preserve"> sp</t>
    </r>
  </si>
  <si>
    <t xml:space="preserve">Janaína Carrion Wickert (GEMARS), Daniel Danilewicz (GEMARS- Intituto Aqualie), Paulo H. Ott (UERGS), Flávio José de Lima Silva, Ana Bernadete Lima Fragoso e Lídio França Nascimento (UERN), Luciano Dalla Rosa (FURG), UFSC, UFPR, UNIVALI, Projeto Atlantis, FIOCRUZ, GEMM-LAGOS, UERJ, ECOMAMA, IBJ, IMA, AQUASIS, GEMAM </t>
  </si>
  <si>
    <r>
      <t xml:space="preserve">5.23 Investigar os parâmetros de história de vida de </t>
    </r>
    <r>
      <rPr>
        <i/>
        <sz val="11"/>
        <rFont val="Calibri"/>
        <family val="2"/>
      </rPr>
      <t>Steno bredanensis</t>
    </r>
  </si>
  <si>
    <t xml:space="preserve">Ignacio Benites Moreno (UFRGS), Paulo H. Ott (UERGS), Flávio José de Lima Silva, Ana Bernadete Lima Fragoso e Lídio França Nascimento (UERN), Alexandre de Freitas Azevedo (UERJ), Thais Moura Campos (AQUASIS) </t>
  </si>
  <si>
    <r>
      <t xml:space="preserve">5.24 Investigar os parâmetros de história de vida de </t>
    </r>
    <r>
      <rPr>
        <i/>
        <sz val="11"/>
        <rFont val="Calibri"/>
        <family val="2"/>
      </rPr>
      <t>Stenella longirostris</t>
    </r>
  </si>
  <si>
    <t xml:space="preserve">Flávio José de Lima Silva, Ana Bernadete Lima Fragoso e Lídio França Nascimento (UERN) </t>
  </si>
  <si>
    <r>
      <t xml:space="preserve">5.25 Estimar a abundância e a tendência populacional de </t>
    </r>
    <r>
      <rPr>
        <i/>
        <sz val="11"/>
        <rFont val="Calibri"/>
        <family val="2"/>
      </rPr>
      <t>Inia geoffrensis</t>
    </r>
    <r>
      <rPr>
        <sz val="11"/>
        <rFont val="Calibri"/>
        <family val="2"/>
      </rPr>
      <t xml:space="preserve"> nas diferentes bacias</t>
    </r>
  </si>
  <si>
    <t>Estudo publicado com o número de bacias com abundância estimada</t>
  </si>
  <si>
    <r>
      <t xml:space="preserve">5.26 Estimar a abundância e a tendência populacional de </t>
    </r>
    <r>
      <rPr>
        <i/>
        <sz val="11"/>
        <rFont val="Calibri"/>
        <family val="2"/>
      </rPr>
      <t>Sotalia fluviatilis</t>
    </r>
    <r>
      <rPr>
        <sz val="11"/>
        <rFont val="Calibri"/>
        <family val="2"/>
      </rPr>
      <t xml:space="preserve"> nas diferentes bacias</t>
    </r>
  </si>
  <si>
    <t xml:space="preserve">Haydée Cunha (UFRJ), Instituto Mamirauá, Danielle Lima (GPMAA/AP) </t>
  </si>
  <si>
    <r>
      <t xml:space="preserve">5.27 Estimar a abundância e a tendência das populações residentes de </t>
    </r>
    <r>
      <rPr>
        <i/>
        <sz val="11"/>
        <rFont val="Calibri"/>
        <family val="2"/>
      </rPr>
      <t>Sotalia guianensis</t>
    </r>
  </si>
  <si>
    <t xml:space="preserve">Estudo publicado com o número de populações com abundância estimada                                    </t>
  </si>
  <si>
    <t xml:space="preserve">José Lailson Brito Junior e Alexandre de Freitas Azevedo (UERJ), Leonardo Flach (Projeto Boto-cinza), Haydée Cunha (UFRJ), Luciano R. Alardo Souto (IMA), Ana Carolina Meirelles (AQUASIS), Renata Emin e Danilo Arcoverde (GEMAM) </t>
  </si>
  <si>
    <r>
      <t xml:space="preserve">5.28 Estimar a abundância e a tendência populacional de </t>
    </r>
    <r>
      <rPr>
        <i/>
        <sz val="11"/>
        <rFont val="Calibri"/>
        <family val="2"/>
      </rPr>
      <t>Tursiops</t>
    </r>
    <r>
      <rPr>
        <sz val="11"/>
        <rFont val="Calibri"/>
        <family val="2"/>
      </rPr>
      <t xml:space="preserve"> sp. no Sul do Brasil</t>
    </r>
  </si>
  <si>
    <t xml:space="preserve">Estudo publicado com o número de populações com abundância estimada                                      </t>
  </si>
  <si>
    <t xml:space="preserve">Paulo H. Ott (UERGS), Ignacio Benites Moreno (UFRGS) </t>
  </si>
  <si>
    <r>
      <t xml:space="preserve">5.29 Estimar a abundância e a tendência populacional de </t>
    </r>
    <r>
      <rPr>
        <i/>
        <sz val="11"/>
        <rFont val="Calibri"/>
        <family val="2"/>
      </rPr>
      <t>Steno bredanensis</t>
    </r>
    <r>
      <rPr>
        <sz val="11"/>
        <rFont val="Calibri"/>
        <family val="2"/>
      </rPr>
      <t xml:space="preserve"> no Nordeste e no Sudeste do Brasil</t>
    </r>
  </si>
  <si>
    <t xml:space="preserve">Estudo publicado com o número de populações com abundância estimada.                                      </t>
  </si>
  <si>
    <t xml:space="preserve">José Lailson Brito Junior e Alexandre de Freitas Azevedo (UERJ), Leonardo Flach (Projeto Boto-cinza), Jailson F. de Moura e Helio K.C. Secco (FIOCRUZ), Marcos Rossi-Santos (IBJ) (IBJ), Flávio José de Lima Silva, Ana Bernadete Lima Fragoso e Lídio França Nascimento (UERN), Ignacio Benites Moreno (UFRGS) </t>
  </si>
  <si>
    <t>5.30 Estimar a abundância de pequenos cetáceos oceânicos</t>
  </si>
  <si>
    <t>Flávio José de Lima Silva, Ana Bernadete Lima Fragoso e Lídio França Nascimento (UERN), Luciano Dalla Rosa (FURG), Luciano R. Alardo Souto (IMA), Alexandre de Freitas Azevedo (UERJ), GEMARS, FURG-MORG, Intituto Aqualie, GEMM-Lagos, GEMAM</t>
  </si>
  <si>
    <r>
      <t xml:space="preserve">5.31 Estimar a abundância de </t>
    </r>
    <r>
      <rPr>
        <i/>
        <sz val="11"/>
        <rFont val="Calibri"/>
        <family val="2"/>
      </rPr>
      <t>Stenella longirostris</t>
    </r>
    <r>
      <rPr>
        <sz val="11"/>
        <rFont val="Calibri"/>
        <family val="2"/>
      </rPr>
      <t xml:space="preserve"> em Fernando de Noronha</t>
    </r>
  </si>
  <si>
    <t>Estudo publicado com a abundância populacional estimada</t>
  </si>
  <si>
    <t>Flávio José de Lima Silva, Ana Bernadete Lima Fragoso e Lídio França Nascimento (UERN)</t>
  </si>
  <si>
    <r>
      <t xml:space="preserve">5.32 Rever a categoria de conservação,  especialmente de </t>
    </r>
    <r>
      <rPr>
        <i/>
        <sz val="11"/>
        <rFont val="Calibri"/>
        <family val="2"/>
      </rPr>
      <t>Inia geoffrensis</t>
    </r>
    <r>
      <rPr>
        <sz val="11"/>
        <rFont val="Calibri"/>
        <family val="2"/>
      </rPr>
      <t xml:space="preserve">, </t>
    </r>
    <r>
      <rPr>
        <i/>
        <sz val="11"/>
        <rFont val="Calibri"/>
        <family val="2"/>
      </rPr>
      <t>Sotalia fluviatilis</t>
    </r>
    <r>
      <rPr>
        <sz val="11"/>
        <rFont val="Calibri"/>
        <family val="2"/>
      </rPr>
      <t xml:space="preserve">, </t>
    </r>
    <r>
      <rPr>
        <i/>
        <sz val="11"/>
        <rFont val="Calibri"/>
        <family val="2"/>
      </rPr>
      <t>Sotalia guianensis</t>
    </r>
    <r>
      <rPr>
        <sz val="11"/>
        <rFont val="Calibri"/>
        <family val="2"/>
      </rPr>
      <t xml:space="preserve">, </t>
    </r>
    <r>
      <rPr>
        <i/>
        <sz val="11"/>
        <rFont val="Calibri"/>
        <family val="2"/>
      </rPr>
      <t>Orcinus orca</t>
    </r>
    <r>
      <rPr>
        <sz val="11"/>
        <rFont val="Calibri"/>
        <family val="2"/>
      </rPr>
      <t xml:space="preserve">, </t>
    </r>
    <r>
      <rPr>
        <i/>
        <sz val="11"/>
        <rFont val="Calibri"/>
        <family val="2"/>
      </rPr>
      <t xml:space="preserve">Steno bredanensis </t>
    </r>
    <r>
      <rPr>
        <sz val="11"/>
        <rFont val="Calibri"/>
        <family val="2"/>
      </rPr>
      <t xml:space="preserve">e </t>
    </r>
    <r>
      <rPr>
        <i/>
        <sz val="11"/>
        <rFont val="Calibri"/>
        <family val="2"/>
      </rPr>
      <t>Tursiops truncatus</t>
    </r>
  </si>
  <si>
    <t>Espécies com categoria revista</t>
  </si>
  <si>
    <t xml:space="preserve">Marcos C. Santos (IO-USP), José Lailson Brito Junior, Alexandre de Freitas Azevedo e Haydée Cunha (UERJ), Leonardo Flach (Projeto Boto-cinza), Flávio José de Lima Silva, Ana Bernadete Lima Fragoso e Lídio França Nascimento (UERN), Haydée Cunha (UFRJ), Luciano Dalla Rosa (FURG), Marcos Rossi-Santos (IBJ), Instituto Mamirauá, Danielle Lima (GPMAA/AP), Maria do Socorro Reis (IMA), Ignacio Benites Moreno (UFRGS) </t>
  </si>
  <si>
    <r>
      <t xml:space="preserve">5.33 Avaliar o estado de saúde das populações de </t>
    </r>
    <r>
      <rPr>
        <i/>
        <sz val="11"/>
        <rFont val="Calibri"/>
        <family val="2"/>
      </rPr>
      <t>Inia geoffrensis</t>
    </r>
    <r>
      <rPr>
        <sz val="11"/>
        <rFont val="Calibri"/>
        <family val="2"/>
      </rPr>
      <t xml:space="preserve">, </t>
    </r>
    <r>
      <rPr>
        <i/>
        <sz val="11"/>
        <rFont val="Calibri"/>
        <family val="2"/>
      </rPr>
      <t>Sotalia fluviatilis</t>
    </r>
    <r>
      <rPr>
        <sz val="11"/>
        <rFont val="Calibri"/>
        <family val="2"/>
      </rPr>
      <t xml:space="preserve">, </t>
    </r>
    <r>
      <rPr>
        <i/>
        <sz val="11"/>
        <rFont val="Calibri"/>
        <family val="2"/>
      </rPr>
      <t>Sotalia guianensis</t>
    </r>
    <r>
      <rPr>
        <sz val="11"/>
        <rFont val="Calibri"/>
        <family val="2"/>
      </rPr>
      <t xml:space="preserve">, </t>
    </r>
    <r>
      <rPr>
        <i/>
        <sz val="11"/>
        <rFont val="Calibri"/>
        <family val="2"/>
      </rPr>
      <t>Orcinus orca</t>
    </r>
    <r>
      <rPr>
        <sz val="11"/>
        <rFont val="Calibri"/>
        <family val="2"/>
      </rPr>
      <t xml:space="preserve">, </t>
    </r>
    <r>
      <rPr>
        <i/>
        <sz val="11"/>
        <rFont val="Calibri"/>
        <family val="2"/>
      </rPr>
      <t xml:space="preserve">Steno bredanensis </t>
    </r>
    <r>
      <rPr>
        <sz val="11"/>
        <rFont val="Calibri"/>
        <family val="2"/>
      </rPr>
      <t xml:space="preserve">e </t>
    </r>
    <r>
      <rPr>
        <i/>
        <sz val="11"/>
        <rFont val="Calibri"/>
        <family val="2"/>
      </rPr>
      <t>Tursiops truncatus</t>
    </r>
  </si>
  <si>
    <t>Estudo publicado com o estado de saúde de cada espécie avaliado</t>
  </si>
  <si>
    <t>Luciano Reis (IMA)</t>
  </si>
  <si>
    <t xml:space="preserve">José Lailson Brito Junior e Alexandre de Freitas Azevedo (UERJ), Flávio José de Lima Silva, Ana Bernadete Lima Fragoso e Lídio França Nascimento (UERN), Instituto Mamirauá, Danielle Lima (GPMAA/AP), Vitor Luz Carvalho (AQUASIS), Ignacio Benites Moreno (UFRGS) </t>
  </si>
  <si>
    <r>
      <t xml:space="preserve">5.34 Avaliar e monitorar a emergência de doenças de pele em populações de </t>
    </r>
    <r>
      <rPr>
        <i/>
        <sz val="11"/>
        <rFont val="Calibri"/>
        <family val="2"/>
      </rPr>
      <t>Sotalia guianensis</t>
    </r>
    <r>
      <rPr>
        <sz val="11"/>
        <rFont val="Calibri"/>
        <family val="2"/>
      </rPr>
      <t xml:space="preserve">, </t>
    </r>
    <r>
      <rPr>
        <i/>
        <sz val="11"/>
        <rFont val="Calibri"/>
        <family val="2"/>
      </rPr>
      <t>Tursiops truncatus</t>
    </r>
    <r>
      <rPr>
        <sz val="11"/>
        <rFont val="Calibri"/>
        <family val="2"/>
      </rPr>
      <t xml:space="preserve">, </t>
    </r>
    <r>
      <rPr>
        <i/>
        <sz val="11"/>
        <rFont val="Calibri"/>
        <family val="2"/>
      </rPr>
      <t>Inia geoffrensis</t>
    </r>
    <r>
      <rPr>
        <sz val="11"/>
        <rFont val="Calibri"/>
        <family val="2"/>
      </rPr>
      <t xml:space="preserve">, </t>
    </r>
    <r>
      <rPr>
        <i/>
        <sz val="11"/>
        <rFont val="Calibri"/>
        <family val="2"/>
      </rPr>
      <t>Sotalia fluviatilis</t>
    </r>
    <r>
      <rPr>
        <sz val="11"/>
        <rFont val="Calibri"/>
        <family val="2"/>
      </rPr>
      <t xml:space="preserve"> e </t>
    </r>
    <r>
      <rPr>
        <i/>
        <sz val="11"/>
        <rFont val="Calibri"/>
        <family val="2"/>
      </rPr>
      <t>Stenella longirostris</t>
    </r>
  </si>
  <si>
    <t xml:space="preserve">Ignacio Benites Moreno (UFRGS/GEMARS), Marcos C. Santos (IO-USP), Paulo Flores (CMA), Paulo H. Ott (GEMARS/UERGS), Vera da Silva (INPA), José Lailson Brito Junior, Alexandre de Freitas Azevedo e Haydée Cunha (UFRJ), Leonardo Flach (Projeto Boto-cinza), Instituto Mamirauá, Danielle Lima (GPMAA/AP), Vitor Luz Carvalho (AQUASIS) </t>
  </si>
  <si>
    <t>5.35 Elaborar e testar tecnologias que reduzam a captura acidental de pequenos cetáceos</t>
  </si>
  <si>
    <t>Estudo publicado com tecnologias testadas</t>
  </si>
  <si>
    <t xml:space="preserve">Marcos C. Santos (IO-USP), Instituto Mamirauá, Danielle Lima (GPMAA/AP) </t>
  </si>
  <si>
    <t>5.36 Identificar áreas e épocas de maior ocorrência de capturas acidentais de pequenos cetáceos para as áreas críticas no Norte e Nordeste do Brasil</t>
  </si>
  <si>
    <t>Estudo publicado com as áreas e épocas identificadas</t>
  </si>
  <si>
    <t>Alexandra Costa (PROCEMA/ICEP)</t>
  </si>
  <si>
    <t xml:space="preserve">Marcos Rossi-Santos (IBJ) (IBJ), Danielle Lima (GPMAA/AP), Maria do Socorro Reis (IMA), Ana Carolina Meirelles (AQUASIS) </t>
  </si>
  <si>
    <r>
      <t xml:space="preserve">5.37 Verificar variabilidade comportamental de populações residentes de </t>
    </r>
    <r>
      <rPr>
        <i/>
        <sz val="11"/>
        <rFont val="Calibri"/>
        <family val="2"/>
      </rPr>
      <t>Sotalia guianensis</t>
    </r>
  </si>
  <si>
    <t>Estudo publicado com as populações investigadas</t>
  </si>
  <si>
    <t>Flávio J. Lima Silva (UERN)</t>
  </si>
  <si>
    <t>Marcos C. Santos (IO-USP), Alexandre de Freitas Azevedo (UERJ), Leonardo Flach (Projeto Boto-cinza), Marcos Rossi-Santos (IBJ), Maria do Socorro Reis (IMA), Ana Carolina Meirelles (AQUASIS), IPEC</t>
  </si>
  <si>
    <r>
      <t xml:space="preserve">5.38 Investigar os efeitos de ações antrópicas sobre o comportamento de </t>
    </r>
    <r>
      <rPr>
        <i/>
        <sz val="11"/>
        <rFont val="Calibri"/>
        <family val="2"/>
      </rPr>
      <t>Sotalia guianensis</t>
    </r>
  </si>
  <si>
    <t xml:space="preserve">Marcos Rossi-Santos (IBJ), Marcos C. Santos (IO-USP), José Lailson Brito Junior, Alexandre de Freitas Azevedo e Haydée Cunha (UERJ), Leonardo Flach (Projeto Boto-cinza), Maria do Socorro Reis (IMA), Ana Carolina Meirelles (AQUASIS) </t>
  </si>
  <si>
    <r>
      <t xml:space="preserve">5.39 Verificar a variabilidade comportamental de populações residentes de </t>
    </r>
    <r>
      <rPr>
        <i/>
        <sz val="11"/>
        <rFont val="Calibri"/>
        <family val="2"/>
      </rPr>
      <t>Tursiops</t>
    </r>
    <r>
      <rPr>
        <sz val="11"/>
        <rFont val="Calibri"/>
        <family val="2"/>
      </rPr>
      <t xml:space="preserve"> sp</t>
    </r>
  </si>
  <si>
    <t xml:space="preserve">Marcos Rossi-Santos (IBJ) (IBJ), Ignacio Benites Moreno (UFRGS) </t>
  </si>
  <si>
    <r>
      <t xml:space="preserve">5.40 Investigar os efeitos de ações antrópicas sobre o comportamento de </t>
    </r>
    <r>
      <rPr>
        <i/>
        <sz val="11"/>
        <rFont val="Calibri"/>
        <family val="2"/>
      </rPr>
      <t>Tursiops</t>
    </r>
    <r>
      <rPr>
        <sz val="11"/>
        <rFont val="Calibri"/>
        <family val="2"/>
      </rPr>
      <t xml:space="preserve"> sp</t>
    </r>
  </si>
  <si>
    <t xml:space="preserve">Flávio José de Lima Silva, Ana Bernadete Lima Fragoso e Lídio França Nascimento (UERN), Marcos Rossi-Santos (IBJ) (IBJ), Ignacio Benites Moreno (UFRGS) </t>
  </si>
  <si>
    <r>
      <t xml:space="preserve">5.41 Investigar os efeitos de ações antrópicas sobre o comportamento de </t>
    </r>
    <r>
      <rPr>
        <i/>
        <sz val="11"/>
        <rFont val="Calibri"/>
        <family val="2"/>
      </rPr>
      <t>Stenella longirostris</t>
    </r>
    <r>
      <rPr>
        <sz val="11"/>
        <rFont val="Calibri"/>
        <family val="2"/>
      </rPr>
      <t xml:space="preserve"> em Fernando de Noronha</t>
    </r>
  </si>
  <si>
    <t xml:space="preserve">Marcos Rossi-Santos (IBJ) (IBJ), Flávio José de Lima Silva (UERN) </t>
  </si>
  <si>
    <t>5.42 Investigar os padrões acústicos dos pequenos cetáceos</t>
  </si>
  <si>
    <t>Alexandre de Freitas Azevedo (UERJ), Flávio José de Lima Silva e Dalila Leão (UERN), IDSM, Danielle Lima (GPMAA/AP), Maria do Socorro Reis (IMA)</t>
  </si>
  <si>
    <r>
      <t xml:space="preserve">5.43 Investigar os padrões de distribuição de </t>
    </r>
    <r>
      <rPr>
        <i/>
        <sz val="11"/>
        <rFont val="Calibri"/>
        <family val="2"/>
      </rPr>
      <t>Stenella clymene</t>
    </r>
  </si>
  <si>
    <t>Padrões de distribuição definidos</t>
  </si>
  <si>
    <r>
      <t xml:space="preserve">5.44 Investigar parâmetros de história de vida de </t>
    </r>
    <r>
      <rPr>
        <i/>
        <sz val="11"/>
        <rFont val="Calibri"/>
        <family val="2"/>
      </rPr>
      <t>Stenella clymene</t>
    </r>
  </si>
  <si>
    <t>Parâmetros definidos</t>
  </si>
  <si>
    <t>Há dois artigos aceitos para publicação científica (PACF). Há um projeto aprovado pela FAPESP para início em 2013 (MCOS).</t>
  </si>
  <si>
    <t>Paulo A. C. Flores (ICMBio, Marcos C. O. Santos (IO-USP).</t>
  </si>
  <si>
    <r>
      <t xml:space="preserve">Há um estudo de revisão em andamento (LDR). O </t>
    </r>
    <r>
      <rPr>
        <sz val="11"/>
        <rFont val="Calibri"/>
        <family val="2"/>
      </rPr>
      <t>CMA/SC e UNIVALI possuem dados de ocorrência da espécie no litoral de SC (DJP)</t>
    </r>
  </si>
  <si>
    <t xml:space="preserve">Faltam recursos para realizar um estudo específico na região Sudeste, área de maior ocorrência da espécie. Existe uma proposta de projeto no valor de R$30.000 que cobriria várias ações específicas para as orcas, mas o proponente não tem tido sucesso em conseguir financiamento (uma cópia desta proposta foi inclusive enviada ao ICMBio solicitando a sugestão de possíveis fontes de financiamento).  </t>
  </si>
  <si>
    <t>Luciano Dalla Rosa (FURG) e Dan J. Pretto (ICMBio)</t>
  </si>
  <si>
    <t>Há um resultado pontual, fruto de artigo publicado sobre a distribuição da espécie no banco dos abrolhos (MRS). O CMA/SC possui registro recente da espécie em SC (DJP e PACF). Há um projeto aprovado pela FAPESP (2013-2015) (MCOS).</t>
  </si>
  <si>
    <t>Falta de comunicação entre os pesquisadores.</t>
  </si>
  <si>
    <t>Marcos Rossi-Santos (IBJ), Dan J. Pretto (ICMBio), Paulo A. C. Flores (ICMBio), Marcos C. O. Santos (IO-USP)</t>
  </si>
  <si>
    <t>Estudo sobre registros de Globicephalinae na costa brasileira em fase final de elaboração (MCOS).</t>
  </si>
  <si>
    <t>Salvatore Siciliano (FIOCRUZ), Marcos C. O. Santos (IO-USP)</t>
  </si>
  <si>
    <t>Levantamento bibliográfico.</t>
  </si>
  <si>
    <t>Dados já estão disponíveis e foi solicitado o compartilhamento dos dados do pesquisador.</t>
  </si>
  <si>
    <t>Os dados coletados já foram solicitados para ao pesquisador, mas o mesmo ainda não disponibilizou.</t>
  </si>
  <si>
    <t>Estudo realizado no Estuário de Cananéia.</t>
  </si>
  <si>
    <r>
      <t xml:space="preserve">Dissertação de Mestrado de Julia Emi de Faria Oshima (2011). "Identificação e análise das áreas domiciliares do boto-cinza, </t>
    </r>
    <r>
      <rPr>
        <i/>
        <sz val="11"/>
        <color indexed="8"/>
        <rFont val="Calibri"/>
        <family val="2"/>
      </rPr>
      <t>Sotalia guianensis</t>
    </r>
    <r>
      <rPr>
        <sz val="11"/>
        <color theme="1"/>
        <rFont val="Calibri"/>
        <family val="2"/>
        <scheme val="minor"/>
      </rPr>
      <t xml:space="preserve"> (Van Bénéden, 1864), no Estuário de Cananéia, São Paulo". 1 artigo em processamento.</t>
    </r>
  </si>
  <si>
    <t>Coleta de dados (saídas embarcadas e  recuperação de carcaças para coleta de dados - fotoidentificação), em SC. Parceria  com cientista para análise conjunta e comparação de catálogos de identificação individual (Baía Norte e Itajaí/SC). Um artigo submetido sobre fidelidade de local e residência na Baía Norte.</t>
  </si>
  <si>
    <t>Paulo A. C. Flores (ICMBio)</t>
  </si>
  <si>
    <t xml:space="preserve">Pesquisas em andamento. Paper sobre a dissertação de Marina Consuli Tischer submetido. Andamento da tese de doutorado "Uso de hábitat e interação social de golfinhos-rotadores (Stenella longirostris)  na ilha de Fernando de Noronha-PE, Brasil", de Liisa Havukainen, pelo Programa de Pós-Graduação em Zoologia (UFPR). </t>
  </si>
  <si>
    <t>Não finalizada no prazo.</t>
  </si>
  <si>
    <t>Apesar de haver um trabalho científico quase pronto, o mesmo ainda não foi publicado.</t>
  </si>
  <si>
    <t>Análises moleculares em andamento.</t>
  </si>
  <si>
    <t>Há um estudo de revisão em andamento.</t>
  </si>
  <si>
    <t>Manuscrito em fase final de redação</t>
  </si>
  <si>
    <t>Falta de tempo para conclusão da redação dentro do prazo.</t>
  </si>
  <si>
    <t>O IDSM continua coletando material ósseo e tecidos brandos para análises</t>
  </si>
  <si>
    <t>Pouca articulação com demais colaboradores</t>
  </si>
  <si>
    <t xml:space="preserve">Pesquisas em andamento. Papers sobre as dissertações de Rita de Cássia De Carli submetidos e planejamento de uma tese de doutorado da Rita de Cássia De Carli sobre o tema em andamento. </t>
  </si>
  <si>
    <t xml:space="preserve">Dissertação “Variações horárias na entrada e saída dos golfinhos-rotadores e sua relação com fatores ambientais, na Baía dos Golfinhos em Fernando de Noronha – PE”, de Thiago Emanoel Bezerra da Costa, no Programa de Pós-Graduação em Psicobiologia (UFRN), em março de 2011.  Dissertação “Caracterização da frequência de atividades aéreas do golfinho-rotador, Stenella longirostris (Gray, 1828), na Baía dos Golfinhos do Parque Nacional Marinho de Fernando de Noronha”, de Rita de Cássia De Carli, no Programa de Pós-Graduação em Psicobiologia (UFRN), em março de 2012. </t>
  </si>
  <si>
    <t>Pesquisas estão em andamento e dados estão sendo publicados pontualmente.</t>
  </si>
  <si>
    <r>
      <t>1 artigo publicado: "The trumph of the commons: working towards the conservation of guiana dolphins (</t>
    </r>
    <r>
      <rPr>
        <i/>
        <sz val="11"/>
        <color indexed="8"/>
        <rFont val="Calibri"/>
        <family val="2"/>
      </rPr>
      <t>Sotalia guianensis</t>
    </r>
    <r>
      <rPr>
        <sz val="11"/>
        <color theme="1"/>
        <rFont val="Calibri"/>
        <family val="2"/>
        <scheme val="minor"/>
      </rPr>
      <t>) in the Cananéia estuary, Brazil." Santos et al. 2010 (LAJAM)</t>
    </r>
  </si>
  <si>
    <t>Os estudos estão em andamento.</t>
  </si>
  <si>
    <t>Coleta de dados em andamento.</t>
  </si>
  <si>
    <t>Categorias revistas em reunião do ICMBio em 2011. Aguardando analise e publicação</t>
  </si>
  <si>
    <t>Esta ação se encontra em andamento com os demais executores</t>
  </si>
  <si>
    <t>Foram realizados estudos pontuais em projetos locais e regionais (SC), inlcuindo a comparação de dados de Florianópolis e Itajaí/SC (PACF)</t>
  </si>
  <si>
    <t>Salvatore Siciliano (FIOCRUZ), Paulo A. C. Flores (ICMBIO)</t>
  </si>
  <si>
    <t xml:space="preserve">Existe um experimento em andamento em Praia Grande/SP (Projeto Biopesca) com redes de sulfeto de bário e rígidas para redução de capturas de toninhas e tartarugas verdes. </t>
  </si>
  <si>
    <t xml:space="preserve">No estado do Pará estão sendo realizadas atividades de diagnóstico da interação com a pesca. </t>
  </si>
  <si>
    <t>Pouca articulação com outras instituições.</t>
  </si>
  <si>
    <t xml:space="preserve">Levantamentos bibliográficos e estudos de campo em andamento. </t>
  </si>
  <si>
    <t>Lista de estudos publicados sobre aspectos de comportamenro da espécie no Brasil.</t>
  </si>
  <si>
    <t>Flávio Lima, Lídio França Nascimento (PPC-Ecomar), Ana Bernadete Lima Fragoso (UERN)</t>
  </si>
  <si>
    <t>Estudos de campo em andamento. Encontram-se em andamento outros dois estudos.</t>
  </si>
  <si>
    <t xml:space="preserve"> Já foi concluído um estudo sobre impactos acústicos antropogênicas em Pipa. Também foi concluído um estudo sobre as interações de embarcações de turismo de observação dos Golfinho-rotadores em Fernando de Noronha.</t>
  </si>
  <si>
    <t>Flávio Lima, Dalila Teles Leão (UFRN), Marina Consuli (Projeto Golfinho Rotador), Thiago Emanoel B. Costa (PCCB-UERN)</t>
  </si>
  <si>
    <t>Diversos grupos vem realizando levantamento de dados em diferentes regiões do país.</t>
  </si>
  <si>
    <t xml:space="preserve">Pesquisas em andamento. Paper sobre a dissertação da Marina Consuli Tischer  submetido e planejamento de uma tese de doutorado da mesma pesquisadora sobre o tema em andamento. </t>
  </si>
  <si>
    <t>Não houve retorno dos executores da ação.</t>
  </si>
  <si>
    <t>O articulador indicou que a ação foi finalizada, mas não enviou o produto obtivo. Até que se tome conhecimento do produto a ação será considerada "em andamento no prazo previsto".</t>
  </si>
  <si>
    <t>Discutir na próxima reunião. Detalhar o tipo de dados.</t>
  </si>
  <si>
    <t>O articulador indicou que a ação foi concluída, mas o produto obtido não finaliza a ação, pois é um estudo pontual e a ação é mais abrangente. Discutir na próxima reunião a possibilidade de modificar o texto da ação, definindo as localidades a terem as populações avaliadas, ou reforçar o contato com os colaboradores para obtenção de informações que abranjam as áreas de distribuição da espécie.</t>
  </si>
  <si>
    <t>Inserir Paulo A. C. Flores (ICMBio)</t>
  </si>
  <si>
    <t>O articulador não enviou informações sobre o andamento da ação.</t>
  </si>
  <si>
    <t>O articulador indicou que a ação está em andamento no prazo previsto, mas não enviou informações sobre as atividades realizadas.</t>
  </si>
  <si>
    <t>O articulador indicou que a ação encontra-se com problemas de realização mas não forneceu detlhes.</t>
  </si>
  <si>
    <t>Inserir Eduardo Secchi (FURG), Carolina Bertozzi (BIOPESCA), Paul Kinas . Excluir Marcos C. O. Santos (IO-USP)</t>
  </si>
  <si>
    <t>O Grupo Assessor sugere revisar a ação na próxima reunião.</t>
  </si>
  <si>
    <t>6. Ampliação das ações de educação ambiental voltada para a conservação de pequenos cetáceos no Brasil no próximos 5 anos</t>
  </si>
  <si>
    <t>6.1 Elaborar campanhas de mídia para divulgação da necessidade de conservação de pequenos cetáceos</t>
  </si>
  <si>
    <t>Número de campanhas realizadas</t>
  </si>
  <si>
    <t xml:space="preserve">CMA/ICMBio, Marcos C. Santos (IO-USP), Maria do Socorro Reis (IMA), Ana Carolina Meirelles (AQUASIS), Ignacio Benites Moreno (UFRGS) </t>
  </si>
  <si>
    <r>
      <t xml:space="preserve">6.2 Desenvolver atividades de educação ambiental para </t>
    </r>
    <r>
      <rPr>
        <i/>
        <sz val="11"/>
        <rFont val="Calibri"/>
        <family val="2"/>
      </rPr>
      <t>Sotalia fluviatilis</t>
    </r>
    <r>
      <rPr>
        <sz val="11"/>
        <rFont val="Calibri"/>
        <family val="2"/>
      </rPr>
      <t xml:space="preserve"> e </t>
    </r>
    <r>
      <rPr>
        <i/>
        <sz val="11"/>
        <rFont val="Calibri"/>
        <family val="2"/>
      </rPr>
      <t>Inia geoffrensis</t>
    </r>
  </si>
  <si>
    <t>Plano elaborado e implementado. Número de atividades executadas</t>
  </si>
  <si>
    <t xml:space="preserve">CMA/ICMBio, MPEG-GEMAM, AMPA, Danielle Lima (GPMAA/AP) </t>
  </si>
  <si>
    <t>6.3 Desenvolver atividades de educação ambiental para Sotalia guianensis na costa Norte do Brasil</t>
  </si>
  <si>
    <t>Plano elaborado e implementado</t>
  </si>
  <si>
    <t xml:space="preserve">Flávio José de Lima Silva, Ana Bernadete Lima Fragoso e Lídio França Nascimento (UERN), Danielle Lima (GPMAA/AP) </t>
  </si>
  <si>
    <r>
      <t xml:space="preserve">6.4 Desenvolver atividades de educação ambiental para </t>
    </r>
    <r>
      <rPr>
        <i/>
        <sz val="11"/>
        <rFont val="Calibri"/>
        <family val="2"/>
      </rPr>
      <t>Sotalia guianensis</t>
    </r>
    <r>
      <rPr>
        <sz val="11"/>
        <rFont val="Calibri"/>
        <family val="2"/>
      </rPr>
      <t xml:space="preserve"> na costa Nordeste do Brasil</t>
    </r>
  </si>
  <si>
    <t>Flávio José de Lima Silva, Ana Bernadete Lima Fragoso e Lídio França Nascimento (UERN), Sheila Serra (IMA)</t>
  </si>
  <si>
    <r>
      <t xml:space="preserve">6.5 Desenvolver atividades de educação ambiental para </t>
    </r>
    <r>
      <rPr>
        <i/>
        <sz val="11"/>
        <rFont val="Calibri"/>
        <family val="2"/>
      </rPr>
      <t>Sotalia guianensis</t>
    </r>
    <r>
      <rPr>
        <sz val="11"/>
        <rFont val="Calibri"/>
        <family val="2"/>
      </rPr>
      <t xml:space="preserve"> no Sul e Sudeste do Brasil</t>
    </r>
  </si>
  <si>
    <t xml:space="preserve">Marcos C. Santos (IO-USP), José Lailson Brito Junior, Alexandre de Freitas Azevedo, Lupércio Barbosa e Haydée Cunha (UERJ), Leonardo Flach (Projeto Boto-cinza) </t>
  </si>
  <si>
    <r>
      <t xml:space="preserve">6.6 Desenvolver atividades de educação ambiental para </t>
    </r>
    <r>
      <rPr>
        <i/>
        <sz val="11"/>
        <rFont val="Calibri"/>
        <family val="2"/>
      </rPr>
      <t>Tursiops truncatus</t>
    </r>
    <r>
      <rPr>
        <sz val="11"/>
        <rFont val="Calibri"/>
        <family val="2"/>
      </rPr>
      <t xml:space="preserve"> no Sul do Brasil</t>
    </r>
  </si>
  <si>
    <t xml:space="preserve">André Barreto (UNIVALI), Camila Domit (UFPR),  Camila Zappes (AQUALIE), Eduardo Secchi (FURG),  Maurício Tavares (GEMARS/CECLIMAR), Ignacio Benites Moreno (UFRGS), Paulo Flores (CMA/ICMBio), Paulo C. Simões-Lopes (UFSC) </t>
  </si>
  <si>
    <r>
      <t xml:space="preserve">Diversos projetos na costa brasileira estão desenvolvendo  esta linha, tanto de sensibilização ambiental formal, quanto informal. As atividades não estão integradas em escala nacional, mas devido ao apoio da Petrobras Ambiental e Fundação Grupo Boticário, projetos com foco em </t>
    </r>
    <r>
      <rPr>
        <i/>
        <sz val="11"/>
        <rFont val="Calibri"/>
        <family val="2"/>
      </rPr>
      <t>Sotalia guianensis</t>
    </r>
    <r>
      <rPr>
        <sz val="11"/>
        <rFont val="Calibri"/>
        <family val="2"/>
      </rPr>
      <t xml:space="preserve"> vêm sendo conduzidos.</t>
    </r>
  </si>
  <si>
    <t>Diversos materiais como revistas, livros, reportagens, documentos e matreiais paradidáticos. Lembrando que todas as iniciativas são institucionais, o acesso deste material é menor, mas são distribuidos regionalmente.</t>
  </si>
  <si>
    <t>Foram realizadas palestras e distribuição de cartazes/folhetos sobre cetáceos, em geral, no litoral de SC.</t>
  </si>
  <si>
    <t xml:space="preserve">O articulador indicou a ação como concluída mas não informou o produto obtido. Desta forma, levando em consideração o prazo final da ação, a mesma será considerada como "em andamento, com problemas de realização" até que o produto seja apresentado. </t>
  </si>
  <si>
    <t>O articulador indicou a ação como concluída mas não informou o produto obtido. Desta forma, a ação será considerada como "em andamento no período previsto" até que o produto seja apresentado.</t>
  </si>
  <si>
    <r>
      <t xml:space="preserve">Criação de um Plano de Educação Ambiental para conservação de </t>
    </r>
    <r>
      <rPr>
        <i/>
        <sz val="11"/>
        <color indexed="8"/>
        <rFont val="Calibri"/>
        <family val="2"/>
      </rPr>
      <t xml:space="preserve">Sotalia guianensis </t>
    </r>
    <r>
      <rPr>
        <sz val="11"/>
        <color theme="1"/>
        <rFont val="Calibri"/>
        <family val="2"/>
        <scheme val="minor"/>
      </rPr>
      <t>na costa Nordeste do Brasil.</t>
    </r>
  </si>
  <si>
    <t>Plano elaborado</t>
  </si>
  <si>
    <t>7. Fortalecimento dos instrumentos políticos nacionais e internacionais para o manejo e conservação de pequenos cetáceos no Brasil nos próximos 5 anos</t>
  </si>
  <si>
    <r>
      <t>7.1 Articular junto ao MPA, MMA e IBAMA a proibição do uso de gaiolas para pesca da piracatinga (</t>
    </r>
    <r>
      <rPr>
        <i/>
        <sz val="11"/>
        <rFont val="Calibri"/>
        <family val="2"/>
      </rPr>
      <t>Callophypus macropterus</t>
    </r>
    <r>
      <rPr>
        <sz val="11"/>
        <rFont val="Calibri"/>
        <family val="2"/>
      </rPr>
      <t>) na Amazônia (descrição detalhada da gaiola para instrumento legal)</t>
    </r>
  </si>
  <si>
    <t>Bruno Iespa (ICMBio)</t>
  </si>
  <si>
    <t>INPA, IDSM, IBAMA</t>
  </si>
  <si>
    <t>7.2 Articular para que o Grupo de Trabalho (GT) Interministerial de Capturas Incidentais seja reativado</t>
  </si>
  <si>
    <t>Portaria Interministerial publicada e reunião ordinária realizada</t>
  </si>
  <si>
    <t>Dan J. Pretto (ICMBio)</t>
  </si>
  <si>
    <t>TAMAR, DIBIO/ICMBio, CGESP, MPA, IBAMA</t>
  </si>
  <si>
    <t>7.3 Articular a inclusão de informações de mortalidade incidental e acidental em atividades pesqueiras nos questionários de desembarque</t>
  </si>
  <si>
    <t>MPA, MMA, IBAMA</t>
  </si>
  <si>
    <t>7.4 Recomendar o controle de comércio estadual e internacional da piracatinga (impostos, taxas, etc.) à Policia Federal, Receita Estadual e Federal, MRE, Câmara de Comércio Exterior</t>
  </si>
  <si>
    <t>Instrução Normativa publicada</t>
  </si>
  <si>
    <t xml:space="preserve">IBAMA, DIBIO/ICMBio </t>
  </si>
  <si>
    <t>7.5 Articular com o IBAMA a revisão da Portaria 117 (IBAMA) sobre molestamento intencional, incluindo normas para a proteção dos pequenos cetáceos</t>
  </si>
  <si>
    <t>Fábia de O. Luna (ICMBio)</t>
  </si>
  <si>
    <t xml:space="preserve">DIBIO/ICMBio, IBAMA, MMA </t>
  </si>
  <si>
    <t>7.6 Realização de reuniões científicas periódicas sobre pesquisa e conservação de pequenos cetáceos sob ameaça antrópica</t>
  </si>
  <si>
    <t>Número de reuniões realizadas</t>
  </si>
  <si>
    <t xml:space="preserve">Flávio José de Lima Silva (UERN), Ana Carolina Meirelles (AQUASIS) </t>
  </si>
  <si>
    <t>7.7 Atuar junto ao MMA e ao ICMBio para a criação da Reserva de Fauna da Baía da Babitonga (SC)</t>
  </si>
  <si>
    <t>Unidade de Conservação criada</t>
  </si>
  <si>
    <t>DIMAN/ICMBio, CEPSUL, UNIVILE</t>
  </si>
  <si>
    <t>7.8 Realizar o mapeamento dos atos internacionais relevantes aos mamíferos aquáticos, com especial atenção à adesão do Brasil à CMS</t>
  </si>
  <si>
    <t>Mapeamento apresentado ao MMA</t>
  </si>
  <si>
    <t xml:space="preserve">CMA/ICMBio </t>
  </si>
  <si>
    <t>7.9 Articular com o secretariado da CMS o desenvolvimento de um acordo de cooperação com Colômbia, Peru, Equador, Venezuela e Bolívia para a conservação dos pequenos cetáceos  fluviais</t>
  </si>
  <si>
    <t>Acordo de cooperação firmado</t>
  </si>
  <si>
    <t xml:space="preserve">IDSM </t>
  </si>
  <si>
    <t>7.10 Atuar junto ao MRE para ampliar e manter a delegação científica brasileira na CIB no Sub-Comitê de Pequenos Cetáceos</t>
  </si>
  <si>
    <t>Delegação científica ampliada</t>
  </si>
  <si>
    <t xml:space="preserve">DIBIO/ICMBio, MMA </t>
  </si>
  <si>
    <t>7.11 Fazer gestão junto ao MRE e MMA para garantir a participação brasileira nas reuniões intersessionais da CIB</t>
  </si>
  <si>
    <t>Participação assegurada</t>
  </si>
  <si>
    <t xml:space="preserve">DIBIO/ICMBio </t>
  </si>
  <si>
    <t>7.12 Articular a implantação da Rede de Encalhe de Mamíferos Aquáticos do Brasil (REMAB), consolidando as Redes regionais (REMASUL, REMASE, REMANE, REMANOR)</t>
  </si>
  <si>
    <t>Publicação da Portaria de Criação</t>
  </si>
  <si>
    <t>Paulo A. C Flores (ICMBio)</t>
  </si>
  <si>
    <t>COPAN/DIBIO, IDSM</t>
  </si>
  <si>
    <t>7.13 Articular com os órgãos do SISNAMA o planejamento e execução de operações de fiscalização das áreas críticas por meio de acordos de cooperação técnica.</t>
  </si>
  <si>
    <t>Número de operações realizadas</t>
  </si>
  <si>
    <t>Raquel Sabaini (IBAMA)</t>
  </si>
  <si>
    <t xml:space="preserve">OEMAs, ICMBio, Polícia Militar Ambiental </t>
  </si>
  <si>
    <t>7.14 Articular com CONAMA a normatização referente ao licenciamento ambiental em áreas portuárias.</t>
  </si>
  <si>
    <t>Normatização publicada</t>
  </si>
  <si>
    <t xml:space="preserve">ICMBio </t>
  </si>
  <si>
    <t>7.15 Articular com as agências de fomento à pesquisa (federais e estaduais) a publicação de editais específicos para a conservação de pequenos cetáceos</t>
  </si>
  <si>
    <t>Editais publicados e número de projetos financiados</t>
  </si>
  <si>
    <t xml:space="preserve">Fábia de O. Luna (CMA/ICMBio) </t>
  </si>
  <si>
    <r>
      <t xml:space="preserve">7.16 Elaborar um Plano de Ação para </t>
    </r>
    <r>
      <rPr>
        <i/>
        <sz val="11"/>
        <rFont val="Calibri"/>
        <family val="2"/>
      </rPr>
      <t>Sotalia guianensis</t>
    </r>
  </si>
  <si>
    <t>Plano de Ação elaborado</t>
  </si>
  <si>
    <t xml:space="preserve">Marcos C. Santos (IO-USP), Haydée Cunha (UFRJ), Marcos Rossi-Santos (IBJ), Maria do Socorro Reis (IMA), Alexandre de Freitas Azevedo (UERJ), IPeC </t>
  </si>
  <si>
    <r>
      <t xml:space="preserve">7.17 Implementar uma estratégia emergencial para coibir a captura intencional de </t>
    </r>
    <r>
      <rPr>
        <i/>
        <sz val="11"/>
        <rFont val="Calibri"/>
        <family val="2"/>
      </rPr>
      <t>Inia geoffrensis</t>
    </r>
  </si>
  <si>
    <t>CMA/ICMBio, IBAMA, PF</t>
  </si>
  <si>
    <t>7.18 Articular junto ao ICMBio para a criação de áreas marinhas protegidas para a conservação de pequenos cetáceos</t>
  </si>
  <si>
    <t>Número de áreas protegidas criadas</t>
  </si>
  <si>
    <t xml:space="preserve">Marcelo Cavalini (ICMBio), Flávio José de Lima Silva (UERN), Ignacio Benites Moreno (UFRGS) </t>
  </si>
  <si>
    <t>7.19 Articular junto ao ICMBio a criação de uma UC Marinha Federal na Baía de Sepetiba (RJ)</t>
  </si>
  <si>
    <t>Unidadade de Conservação criada</t>
  </si>
  <si>
    <t xml:space="preserve">DIREP, CMA/ICMBio, Inês Dias (ICMBio), Leonardo Flach </t>
  </si>
  <si>
    <t>7.20 Articular junto ao ICMBio a criação de uma UC Marinha Federal na Baía de Ilha Grande (RJ)</t>
  </si>
  <si>
    <t>7.21 Articular junto ao IBAMA, órgãos licenciadores estaduais e municipais a  obrigatoriedade de parecer do ICMBio em qualquer processo de licenciamento ambiental em áreas com populações residentes de pequenos cetáceos</t>
  </si>
  <si>
    <t xml:space="preserve">DIBIO/ICMBio, Flávio José de Lima Silva (UERN) </t>
  </si>
  <si>
    <t>7.22 Articular a incorporação dos protocolos de avaliação e monitoramento de impacto dos empreendimentos/atividades nas zonas de ocorrência de pequenos cetáceos junto às instituições licenciadoras</t>
  </si>
  <si>
    <t>Protocolos publicados e incorporados nos processos de licenciamento</t>
  </si>
  <si>
    <t xml:space="preserve">DIBIO/ICMBio, IBAMA (CGPEG), UERN </t>
  </si>
  <si>
    <t>7.23 Articular junto ao MPA para que o permissionamento de embarcações para a pesca tenha como condição a comprovação de adequação à legislação da Marinha, Ministério do Trabalho e Secretaria da Fazenda</t>
  </si>
  <si>
    <t>Nova Normativa publicada</t>
  </si>
  <si>
    <t xml:space="preserve">José Martins da Silva Jr. (CMA/ICMBio) </t>
  </si>
  <si>
    <t>7.24 Articular junto ao MPA para que uma nova IN para pesca de emalhe seja publicada</t>
  </si>
  <si>
    <t>Manutenção da IN 166/07</t>
  </si>
  <si>
    <t>7.25 Articular para a criação de áreas de exclusão de pesca nos montes submarinos da cadeia Fernando de Noronha</t>
  </si>
  <si>
    <t>Áreas criadas (normativa publicada)</t>
  </si>
  <si>
    <t xml:space="preserve">Dan J. Pretto (CMA/ICMBio) </t>
  </si>
  <si>
    <t>7.26 Articular a criação de áreas de exclusão de pesca e outras medidas de ordenação visando evitar capturas incidentais, com especial atenção às seguintes localidades: (RS) Estuário da Lagoa dos Patos, Estuário de Tramandaí, Albardão; (SC) Baía da Babitonga, Baía Norte, APA da Baleia Franca, Estuário de Laguna; (PR) APA de Guaraqueçaba, PARNA Superagui, entorno Arquipélago dos Currais e Tupiniquins; (RJ) Baía de Guanabara, Baía de Sepetiba, Ilha Grande, entorno do Parque de Jurubatiba; (BA) Barra de Paraguaçu, Baía do Pontal; (SE) Foz do rio Sergipe, Foz do rio Vasa Barris; (AL) Porto de Maceió; (RN) Baía Formosa, Lagoa de Guaraíras, Tabatinga, Praia de São Cristóvão; (CE) Enseada do Mucuripe; (MA) Entre Baía de Tutóia e a Foz do Rio Preguiças</t>
  </si>
  <si>
    <t>Normativas publicadas com as áreas de exclusão de pesca criadas</t>
  </si>
  <si>
    <t>Alexandre Azevedo e José Lailson Brito Junior (UERJ), Leonardo Flach (Projeto Boto-cinza), Camila Domit (UFPR), Eduardo Secchi e Juliana  Di Tullio (FURG), Paulo H. Ott (UERGS), Marcos Rossi-Santos (IBJ), Maria do Socorro Reis (IMA)</t>
  </si>
  <si>
    <t>7.27 Articular junto ao MPA a obrigatoriedade que frigoríficos (barcos frigoríficos, mercados e flutuantes) forneçam informações detalhadas das suas atividades de pesca e comercialização de pescado - Amazônia</t>
  </si>
  <si>
    <t xml:space="preserve">INPA, IDSM, IBAMA </t>
  </si>
  <si>
    <t>7.28 Articular junto ao Ministério do Meio Ambiente a criação de uma IN sobre molestamento de cetáceos e sirênios, baseada na revisão da Portaria 117/1996</t>
  </si>
  <si>
    <t>Instrução Normativa publicada.</t>
  </si>
  <si>
    <t>IBAMA, Inês Dias (ICMBio)</t>
  </si>
  <si>
    <t>7.29 Articular junto ao ICMBio a criação de uma UC Federal de uso sustentável no município de Tibau do Sul (RN)</t>
  </si>
  <si>
    <t>UC criada</t>
  </si>
  <si>
    <t>DIMAN, CMA/ICMBio, MMA, UFRN</t>
  </si>
  <si>
    <t>7.30 Articular junto ao ICMBio restrição de acesso da região Entre Ilhas (Parnamar-FN) ao tráfego de embarcações</t>
  </si>
  <si>
    <t>Normativa de restrição publicada</t>
  </si>
  <si>
    <t xml:space="preserve">PARNA Marinho de FN, CGR, Marcos Rossi-Santos (IBJ)  </t>
  </si>
  <si>
    <t>7.31 Elaborar legislação sobre impactos acústicos sub-aquáticos</t>
  </si>
  <si>
    <t>Instrumento legal publicado</t>
  </si>
  <si>
    <t>Houve troca de articulador na última reunião de monitoria e o novo articulador não teve tempo para cumprir a ação.</t>
  </si>
  <si>
    <t>Ação não finalizada no prazo previsto.</t>
  </si>
  <si>
    <t>A criação de GTs é atribuição do MPA. A INI 12/2012 determina a criação de GTs para tratar de assuntos acerca do CPGP/Demersais - pesca de emalhe, porém há necessidade de discutir as capturas incidentais em outras pescarias. Necessecidade de articular esta demanda com a Gerência de Biodiversidade Aquática e Recursos PEsqueiros-GBA/MMA, a qual realzia a articulação com o MPA (Mônica Brick Peres).</t>
  </si>
  <si>
    <t>Necessidade do articulador realizar o contato com a GBA/MMA.</t>
  </si>
  <si>
    <t>Articulações com o ICMBio foram realizadas, mas a ação não foi concluída no prazo previsto (FOL). Informações sobre o andamento desse processo podem podem ser acessadas através da NT n°380/2012, elaborada pelo analista ambiental Nelson Yoneda (ICMBio)(DJP).</t>
  </si>
  <si>
    <t>Políticas de governo. Divergência de interesses com o Governo Estadual de SC.</t>
  </si>
  <si>
    <t>Fábia de O. Luna (ICMBio), Dan J. Pretto (ICMBio).</t>
  </si>
  <si>
    <t>Documento apresentado ao MMA.</t>
  </si>
  <si>
    <t>Aguardando definições em relação a participação do Brasil na CMS. O Brasil ainda não faz parte e está em vias de assinar acordo com a CMS. Essa ação tem que ser repassada ao representante técnico do Brasil na CMS.</t>
  </si>
  <si>
    <t xml:space="preserve">Em 2012 participaram 2 pesquisadores externos no comitê cientifico do Brasil. O MRE está aberto aos nomes que o CMA/ICMBio indicar. Inclusive o MMA custeou um dos pesquisadores à pedido do CMA/ICMBio. </t>
  </si>
  <si>
    <t>Houve participação brasileira nas reuniões intersecionais da IWC. (SORP, Comitê Científico, GBA, Treinamento de desemalhe).</t>
  </si>
  <si>
    <t xml:space="preserve">Portaria ICM 43/2011. </t>
  </si>
  <si>
    <t>Ausência de recursos humanos para articulação com os demais órgãos do Sisnama.</t>
  </si>
  <si>
    <t>Ausência de recursos humanos para articulação com o Conama.</t>
  </si>
  <si>
    <t>Esta ação está sendo realizada pela CGESP/DIBIO, no sentido de incluir nos editais de fomento à pesquisa ações previstas nos Planos de Ação de Espécies Ameaçadas, do ICMBio (VFVP).</t>
  </si>
  <si>
    <t>Victor F. V. Pazin (ICMBio)</t>
  </si>
  <si>
    <t>Está sendo feito revisão bibliográfica, revisão de listas estaduais de espécies ameaçadas, e contato com potenciais colaboradores que participaram na edição do Plano.</t>
  </si>
  <si>
    <t>Demandas institucionais dos envolvidos.</t>
  </si>
  <si>
    <t>Participação de forums e ações neste sentido, como da criação do mosaico de Unidades de Conservação do Banco dos Abrolhos.</t>
  </si>
  <si>
    <t>Proposta do mosaico de Unidades de Conservação do Banco dos Abrolhos.</t>
  </si>
  <si>
    <t>Reuniões têm sido feitas com a Secretaria Estadual do Meio Ambiente - RJ. Há receptividade na proposta de criação de uma UC estadual.</t>
  </si>
  <si>
    <t>Falta de articulação.</t>
  </si>
  <si>
    <t>Não há como articular a incorporação de um protocolo que ainda não foi elaborado.</t>
  </si>
  <si>
    <t>Instrução Normativa Interministerial MPA/MMA n° 12 de 22 de agosto de 2012.</t>
  </si>
  <si>
    <t>Participação de forums e ações neste sentido.</t>
  </si>
  <si>
    <t>A INI 12/2012 inclui algumas áreas de exclusão de pesca (i.e., região do Albardão/RS, Estuário da Lagoa dos Patos/RS, PARNA de Jurubatiba/RJ, além das áreas a partir da linha de costa até um limite de 3/SP-ES e 4/RS-PR Milhas Náuticas). Demais áreas indicadas nesta ação ainda necessitam de uma discussão e publicação de normativa ou acordos de pesca específicos.</t>
  </si>
  <si>
    <t>A INI não contempla todas as áreas relacionadas no texto da ação. Há necessidade de discussão e publicação de normativas ou acordos de pesca específicos.</t>
  </si>
  <si>
    <t>Falta de articulação com o MPA.</t>
  </si>
  <si>
    <t>Processo interno do ICMBio sobre a IN em tramitação.</t>
  </si>
  <si>
    <t>Minuta da IN.</t>
  </si>
  <si>
    <t>Política interna do ICMBio.</t>
  </si>
  <si>
    <t>O processo de discussão não avançou por dificuldade de articulação com as instâncias envolvidas na criação de UC´s em âmbito local e nacional.</t>
  </si>
  <si>
    <t>Estão sendo realizadas articulações com o Parnamar-FN e os operadores de turismo, bem como em processo de aquisição das bóias.</t>
  </si>
  <si>
    <t>Ação já recomendada no “Estudo de Capacidade de Carga e de Operacionalização das Atividades de Turismo Náutico no Parque Nacional Marinho de Fernando de Noronha”</t>
  </si>
  <si>
    <t>Ainda não houve o início desta atividade. Precisam ser compiladas as informações já existentes para se dar início a uma discussão ampla sobre o assunto.</t>
  </si>
  <si>
    <t>Iara Sommer (ICMBio)</t>
  </si>
  <si>
    <t xml:space="preserve">Ação excluída porque está contemplada na ação 7.28.  </t>
  </si>
  <si>
    <t xml:space="preserve">Ana Maria Torres (CEPSUL) </t>
  </si>
  <si>
    <t>Incluir Fábia de O. Luna (ICMBio). Excluir CEPSUL</t>
  </si>
  <si>
    <t xml:space="preserve">Discutir a redefinição do texto da ação ou articulador na próxima reunião com o Grupo Assessor. </t>
  </si>
  <si>
    <t>A articuladora sugeriu definir melhor as áreas prioritárias para a fiscalização na reunião de revisão do PAN.</t>
  </si>
  <si>
    <t xml:space="preserve">A articuladora sugeriu um representante da DILIC/IBAMA ou ICMBio para assumir a articulação da ação. Discutir na próxima reunião.   </t>
  </si>
  <si>
    <t xml:space="preserve">Discutir a redefinição desta ação (texto, produto, articulador) na revisão do PAN. </t>
  </si>
  <si>
    <t>Discutir a inclusão de outros colaboradores.</t>
  </si>
  <si>
    <t>Articular a criação de uma UC Marinha na Baía de Sepetiba (RJ)</t>
  </si>
  <si>
    <t>Articular a criação de uma UC Marinha na Baía de Ilha Grande (RJ)</t>
  </si>
  <si>
    <t>Articular junto ao IBAMA e órgãos licenciadores estaduais a  obrigatoriedade de parecer do ICMBio em qualquer processo de licenciamento ambiental em áreas com ocorrência de pequenos cetáceos</t>
  </si>
  <si>
    <t>Discutir na próxima reunião a troca de articulador da ação.</t>
  </si>
  <si>
    <t>Discutir a ação na reunião de revisão do PAN. Segundo o articulador, há necessidade de discussão e publicação de normativas ou acordos de pesca específicos, uma vez que a  INI MPA/MMA 12/2012.não contempla todas as áreas relacionadas no texto da ação.</t>
  </si>
  <si>
    <t xml:space="preserve">Articular junto ao ICMBio a criação de uma IN sobre molestamento de cetáceos e sirênios, baseada na revisão das Portarias do IBAMA 117/1996 e 05/1995. </t>
  </si>
  <si>
    <t>Há necessidade de discutir o andamento desta ação na próxima reunião.</t>
  </si>
  <si>
    <t>Discutir na próxima reunião. Possibilidade de alterar o produto ou texto.</t>
  </si>
  <si>
    <t>A ação foi criada na última reunião de monitoria do PAN (set/2011). Segundo o articulador, o andamento desta ação depende de compilações das informações existentes para se dar início a uma discussão ampla sobre o assunto. Há necessidade de inserir colaboradores e discutir a articulação da ação.</t>
  </si>
  <si>
    <t>Nov/012</t>
  </si>
  <si>
    <r>
      <t xml:space="preserve">1.1 Avaliar e monitorar o impacto da pesca de emalhe sobre as espécies costeiras, com ênfase em </t>
    </r>
    <r>
      <rPr>
        <i/>
        <sz val="14"/>
        <rFont val="Calibri"/>
        <family val="2"/>
      </rPr>
      <t>Sotalia guianensis</t>
    </r>
    <r>
      <rPr>
        <sz val="14"/>
        <rFont val="Calibri"/>
        <family val="2"/>
      </rPr>
      <t xml:space="preserve"> e </t>
    </r>
    <r>
      <rPr>
        <i/>
        <sz val="14"/>
        <rFont val="Calibri"/>
        <family val="2"/>
      </rPr>
      <t>Tursiops truncatus</t>
    </r>
  </si>
  <si>
    <t>No Ceará, a Aquasis monitora os encalhes de mamíferos marinhos no litoral do Ceará e identifica os registros  relacionados à captura acidental através da identificação de marcas de rede, corda, facadas (ACM).
Diversos grupos de pesquisa vem fazendo esse monitoramento nos estados: RJ, SC, PR, RS, SP, ES, BA, SE, AL, PA, AP, RN (grupo)</t>
  </si>
  <si>
    <t>Realizar contato e compilar os dados junto aos colaboradores/ pesquisadores (DP).</t>
  </si>
  <si>
    <t>Dan Pretto (ICMBio), Ana Carolina Meirelles (AQUASIS)</t>
  </si>
  <si>
    <t>Propor um Workshop enfatizando o tema e a legislação em vigor. Os resultados e recomendações da reunião deverão ser encaminhados ao CTGP (MPA/MMA), reforçando a necessidade de reativação do GT Capturas Incidentais, de caráter consultivo e contínuo (DP).</t>
  </si>
  <si>
    <r>
      <t>Avaliar espaço-temporalmente e monitorar o impacto da pesca de emalhe sobre as espécies alvo do PAN (</t>
    </r>
    <r>
      <rPr>
        <i/>
        <sz val="14"/>
        <color indexed="8"/>
        <rFont val="Calibri"/>
        <family val="2"/>
      </rPr>
      <t xml:space="preserve">Sotalia guianensis, Tursiops truncatus, Inia geoffrensis, Sotalia fluviatilis, Orcinus orca, Steno bredanensis </t>
    </r>
    <r>
      <rPr>
        <sz val="14"/>
        <color indexed="8"/>
        <rFont val="Calibri"/>
        <family val="2"/>
      </rPr>
      <t xml:space="preserve">e </t>
    </r>
    <r>
      <rPr>
        <i/>
        <sz val="14"/>
        <color indexed="8"/>
        <rFont val="Calibri"/>
        <family val="2"/>
      </rPr>
      <t>Stenella longirostris</t>
    </r>
    <r>
      <rPr>
        <sz val="14"/>
        <color indexed="8"/>
        <rFont val="Calibri"/>
        <family val="2"/>
      </rPr>
      <t>)</t>
    </r>
  </si>
  <si>
    <t>Adicionar Pedro Fruet e Eduardo Secchi, Leonardo Flach, colaboradores e articuladores das ações agrupadas (1.2 e 5.36)</t>
  </si>
  <si>
    <t>No Ceará, a Aquasis monitora os encalhes de mamíferos marinhos no litoral do Ceará e identifica os registros  relacionados à captura acidental através da identificação de marcas de rede, corda, facadas (ACM)
Os impactos da pesca tem sido monitorado nos estados RS, SC (Porto de Itajaí), SP (grupo)</t>
  </si>
  <si>
    <t>Agrupada na ação 1.1</t>
  </si>
  <si>
    <t xml:space="preserve">Iniciada em Rio Grande/Santos; continuidade incerta.
André: trabalho realizado com dados do Porto de Itajaí (RJ a RS) - Dissertação (Mestrado) em andamento </t>
  </si>
  <si>
    <t>Falta de recursos financeiros e humanos.</t>
  </si>
  <si>
    <t xml:space="preserve">Luciano Dalla Rosa (FURG)
André </t>
  </si>
  <si>
    <t>Estudos em andamento e em fase de publicação desenvolvidos pela equipe do INPA e IPI (Amazônia Central)</t>
  </si>
  <si>
    <t xml:space="preserve">01 tese de mestrado defendida por aluna do LMA/INPA e 02 trabalhos  em elaboracao para submissao em revista especializadas com peer review desenvolvidos pela equipe do INPA e IPI </t>
  </si>
  <si>
    <r>
      <t>1.5 Criar e implementar um Plano de Fiscalização para o combate à captura direcionada do boto-vermelho (</t>
    </r>
    <r>
      <rPr>
        <i/>
        <sz val="14"/>
        <rFont val="Calibri"/>
        <family val="2"/>
      </rPr>
      <t>Inia geoffrensis</t>
    </r>
    <r>
      <rPr>
        <sz val="14"/>
        <rFont val="Calibri"/>
        <family val="2"/>
      </rPr>
      <t>)</t>
    </r>
  </si>
  <si>
    <t xml:space="preserve"> A ação está paralisada na fase de realização das ações planejadas para atender a problemática.Inclusão das ações específicas no PNAPA, que é o planejamento anual de ações de fiscalização do IBAMA/DIPRO. Foram também feitos vários memorandos endereçados à DIPRO alertando para a extenção do problema, e a necessidade de priorização de ações de combate a caça do boto vermelho, em especial para servir de isca na pesca da piracatinga (LA).  O boto-vermelho é uma das espécies que foi inserida nas ações de fiscalização do IPAAM (2013), definido em reunião de GT com diversos órgãos da administração pública do estado do Amazonas, INPA. AMPA e WSPA (VS).</t>
  </si>
  <si>
    <t>Falta de recurso, falta de vontade política, falta de articulação entre os órgãos, dificuldade de realizar a fiscalização exclusiva para uma espécie.</t>
  </si>
  <si>
    <t>Leandro C. Aranha (IBAMA), Vera M. F. da Silva (INPA)</t>
  </si>
  <si>
    <t>Buscar articulação com as UC estaduais e federais (ARPA)</t>
  </si>
  <si>
    <t>jul/2015 (contínua)</t>
  </si>
  <si>
    <t>Consultar IPAAM</t>
  </si>
  <si>
    <t>Adicionar IPAAM, ICMBio, SDS AM, PF, Batalhão Ambiental, Marinha</t>
  </si>
  <si>
    <r>
      <t>1.6 Avaliar e monitorar o uso de botos (Inia geoffrensis e Sotalia fluviatilis) como isca na pesca da piracatinga (</t>
    </r>
    <r>
      <rPr>
        <i/>
        <sz val="14"/>
        <rFont val="Calibri"/>
        <family val="2"/>
      </rPr>
      <t>Callophypus macropterus</t>
    </r>
    <r>
      <rPr>
        <sz val="14"/>
        <rFont val="Calibri"/>
        <family val="2"/>
      </rPr>
      <t>)</t>
    </r>
  </si>
  <si>
    <t>Estudo em andamento (Dissertação) coordenado pelo Projeto Boto/INPA, sobre a populacao dos tucuxis na RDSM e entorno.
1 tese defendida com interação de pesca, 3 trabalhos publicados com pesca da piracatinga.</t>
  </si>
  <si>
    <r>
      <t>1.7 Testar novas iscas e atrativos para uso alternativo na pesca da piracatinga (</t>
    </r>
    <r>
      <rPr>
        <i/>
        <sz val="14"/>
        <rFont val="Calibri"/>
        <family val="2"/>
      </rPr>
      <t>Callophypus macropteru</t>
    </r>
    <r>
      <rPr>
        <sz val="14"/>
        <rFont val="Calibri"/>
        <family val="2"/>
      </rPr>
      <t>s)</t>
    </r>
  </si>
  <si>
    <t>Projeto aprovado, aguardando liberação de recursos pela WSPA. Contatos com empresários na área de pescado para desenvolvimento distribuição de isca alternativa
SEPRO está desenvolvendo uma isca alternativa (Manoela IPAAM)</t>
  </si>
  <si>
    <t>No Ceará, a Aquasis tem monitorado os encalhes de mamíferos marinhos no litoral do Ceará e identifica os registros  onde há retirada de carne e gordura para utilização como isca. Não foi identificada ainda captura intencional, mas apenas o aproveitamento de carcaças capturadas acidentalmente (ACM)
Tem sido realizado o monitoramento nos estados: RN, BA, PA (consultar Alexandra), AP (consultar Daniele) (grupo)</t>
  </si>
  <si>
    <t xml:space="preserve">Sugestão de mudança para Ana Carolina Meirelles (AQUASIS) </t>
  </si>
  <si>
    <t>Adicionar GEMAM/MPEG (Alexandra), PCCB/UERN (Flavio), UNIJORGE (Marcos Rossi), Instituições REMANOR, REMANE</t>
  </si>
  <si>
    <t>No Ceará, a Aquasis vem identificando a retirada de carne e gordura de carcaças de cetáceos para uso como isca e para consumo humano (ACM). Um trabalho realizado e em fase de submissão pela Haydee Cunha, em parceria com INPA/AMPA (VS).</t>
  </si>
  <si>
    <t>Ana Carolina Meirelles (AQUASIS), Vera M. F. da Silva (INPA)</t>
  </si>
  <si>
    <t>Estudo publicado sobre o uso e número de comunidades identificadas com ocorrência de uso</t>
  </si>
  <si>
    <t xml:space="preserve"> A ação está paralisada na fase de realização das ações planejadas para atender a problemática. Inclusão das ações específicas no PNAPA, que é o planejamento anual de ações de fiscalização do IBAMA/DIPRO
IPAAM realiza ações de fiscalização em parceria com o Batalhão Ambiental (Manoela)</t>
  </si>
  <si>
    <t xml:space="preserve"> Priorização por parte da DIPRO de outras ações de fiscalização em detrimento das operações de fauna</t>
  </si>
  <si>
    <t>consultar Leandro</t>
  </si>
  <si>
    <t>Adicionar IPAAM e órgãos de fiscalização dos estados do PA, AP e MA</t>
  </si>
  <si>
    <t>Operação executada no litoral do PR. Operação Rebojo cresceu e foi planejada para diversas áreas do Brasil, mas as operações ainda não foram executadas. As ações foram inseridas no PNAPA (planejamento).</t>
  </si>
  <si>
    <t>1 operação de fiscalização no Paraná com apreensão de barcos de SC (jul/2012)</t>
  </si>
  <si>
    <t>Todas as ações de fiscalização do IBAMA foram direcionadas para o desmatamento na Amazônia.</t>
  </si>
  <si>
    <t xml:space="preserve">Tatiana Pimentel (IBAMA) </t>
  </si>
  <si>
    <t>Tais trabalhos estão em andamento. Estudos com Sotalia guianensis, Steno bredanensis, Tursiops truncatus, Orcinus orca e outras espcies estão sendo realizados. Alguns estudos sobre tal tema já foram publicados e outros estão em fase de preparação (JL). Amostras de cetáceos encalhados no estado do Ceará tem sido enviada aos Prof. Dr. José Lailson Brito para análises necessárias (ACM)
Outras instituições realizando esse tipo de pesquisa: Marcos Santos (IO-USP - consultar)
CMA (Paulo Flores) fechou parceria para análise das amostras coletadas em SC.</t>
  </si>
  <si>
    <t>As dificuldades dizem respeito aos custos de análise e ao baixo número de pessoal envolvido devido a escassez de recursos para pagamento de pessoal. O aporte de recursos é considerado baixo, sendo suprido por projetos pontuais de pesquisa (JL).</t>
  </si>
  <si>
    <t>José Laílson Brito Jr. (UERJ), Ana Carolina Meirelles (AQUASIS)</t>
  </si>
  <si>
    <t>2.1 Identificar e quantificar os compostos poluentes emergentes nas espécies alvo do PAN</t>
  </si>
  <si>
    <r>
      <t xml:space="preserve">2.2 Quantificar a magnitude das concentrações dos micropoluentes e seus efeitos (sistema endócrino e patologias associadas) sobre os pequenos cetáceos, especialmente </t>
    </r>
    <r>
      <rPr>
        <i/>
        <sz val="14"/>
        <rFont val="Calibri"/>
        <family val="2"/>
      </rPr>
      <t>Sotalia guianensis</t>
    </r>
    <r>
      <rPr>
        <sz val="14"/>
        <rFont val="Calibri"/>
        <family val="2"/>
      </rPr>
      <t xml:space="preserve">, </t>
    </r>
    <r>
      <rPr>
        <i/>
        <sz val="14"/>
        <rFont val="Calibri"/>
        <family val="2"/>
      </rPr>
      <t>Steno bredanensis</t>
    </r>
    <r>
      <rPr>
        <sz val="14"/>
        <rFont val="Calibri"/>
        <family val="2"/>
      </rPr>
      <t xml:space="preserve">, </t>
    </r>
    <r>
      <rPr>
        <i/>
        <sz val="14"/>
        <rFont val="Calibri"/>
        <family val="2"/>
      </rPr>
      <t>Orcinus orca</t>
    </r>
    <r>
      <rPr>
        <sz val="14"/>
        <rFont val="Calibri"/>
        <family val="2"/>
      </rPr>
      <t xml:space="preserve">, </t>
    </r>
    <r>
      <rPr>
        <i/>
        <sz val="14"/>
        <rFont val="Calibri"/>
        <family val="2"/>
      </rPr>
      <t xml:space="preserve">Pseudorca crassidens </t>
    </r>
    <r>
      <rPr>
        <sz val="14"/>
        <rFont val="Calibri"/>
        <family val="2"/>
      </rPr>
      <t xml:space="preserve">e </t>
    </r>
    <r>
      <rPr>
        <i/>
        <sz val="14"/>
        <rFont val="Calibri"/>
        <family val="2"/>
      </rPr>
      <t>Tursiops truncatus</t>
    </r>
  </si>
  <si>
    <t>As quantificações têm sido realizadas em larga escala ao longo da costa brasileira. Os estudos sobre efeitos ainda podem ser considerados incipientes. Alguns estudos sobre tal tema já foram publicados e outros estão em fase de preparação. (JL). Amostras de cetáceos encalhados no estado do Ceará tem sido enviada aos Prof. Dr. José Lailson Brito para análises necessárias (ACM).
CMA (Paulo Flores) fechou parceria para análise das amostras coletadas em SC.</t>
  </si>
  <si>
    <t>Vários estudos estão sendo realizados sobre a magnitude das concentrações, mas não existe nenhum iniciativa induzida para tal. Os custos têm sido cobertos por projetos de pesquisa de poucos pesquisadores, não fazendo parte de uma política de ação de governos (JL).</t>
  </si>
  <si>
    <t>2.2 Quantificar a magnitude das concentrações dos micropoluentes e seus efeitos (sistema endócrino e patologias associadas) sobre as espécies alvo do PAN</t>
  </si>
  <si>
    <t>Adicionar José Martins</t>
  </si>
  <si>
    <t>Quantificações estão em andamento ao logo de toda a bacia amazônica, tanto para Inia, quanto para Sotalia. Os estudos sobre efeitos ainda podem ser considerados incipientes. Alguns estudos sobre tal tema estão em fase de preparação.</t>
  </si>
  <si>
    <t xml:space="preserve">Iniciativas têm sido levadas a frente pela parceria UERJ/INPA com uma ampla escala geográfica. Porém, os custos têm sido cobertos por projetos de pesquisa de poucos pesquisadores, não fazendo parte de uma política de ação de governos. Os estudos sobre efeitos não têm sido levados a frente pela dificuldade de pessoal especializado/capacitado e custos de mão de obra. </t>
  </si>
  <si>
    <r>
      <t xml:space="preserve">2.4 Monitorar parâmetros de saúde (hormonais, bioquímicos) em relação aos níveis de poluentes em populações de </t>
    </r>
    <r>
      <rPr>
        <i/>
        <sz val="14"/>
        <rFont val="Calibri"/>
        <family val="2"/>
      </rPr>
      <t>Sotalia guianensis</t>
    </r>
    <r>
      <rPr>
        <sz val="14"/>
        <rFont val="Calibri"/>
        <family val="2"/>
      </rPr>
      <t xml:space="preserve"> nas regiões Sudeste e Sul do Brasil</t>
    </r>
  </si>
  <si>
    <t>Os estudos sobre efeitos ainda podem ser considerados incipientes. Poucas iniciativas e pouco recurso alocado.</t>
  </si>
  <si>
    <t xml:space="preserve">Os estudos sobre efeitos não têm sido levados a frente pela dificuldade de pessoal especializado/capacitado e custos de mão de obra. </t>
  </si>
  <si>
    <t>Não iniciada conforme planejado.</t>
  </si>
  <si>
    <t>Falta de comunicação e recursos financeiros.</t>
  </si>
  <si>
    <t>Realizar um cronograma de atividades para avançar na ação.</t>
  </si>
  <si>
    <t>2.5 Caracterizar e quantificar o impacto acústico de atividades antrópicas potencialmente poluidoras sobre as espécies alvo do PAN</t>
  </si>
  <si>
    <t>José Martins, Flávio (UERN), Paulo Flores</t>
  </si>
  <si>
    <t>Levantamento bibliográfico, estudos iniciados na costa do estado do RJ (testes metodológicos, coleta e análise de dados). Caracterização de fontes sonoras potencialmente poluidoras. Obtenção de fomento para infra-estrutura de coleta de dados.  Conclusão dos primeiros trabalho e início de Projeto de PG (AFA). No Ceará os estudos ainda não foram iniciados por falta de equipamentos específicos. No entanto os equipamentos necessários já foram adquiridos e estudos serão iniciados em Fortaleza (ACM)
Costa da BA e RN também estão realizando estudos (Marcos Rossi e Flávio). - Tese de doutorado em andamento sobre impactos acústicos das embarcações de turismo na Praia da Pipa e Lagoa de Guaraíras (Tibau do Sul-RN) (FL). 
No Paraná (Porto de Paranaguá) e Santa Catarina (Porto de Itajaí e São Francisco do Sul) está ocorrendo coleta de dados de bioacústica e ruídos (Camila Domit, André Barreto)</t>
  </si>
  <si>
    <t>Os estudos foram iniciados na costa do estado do RJ com recursos da UERJ, mas não houve expansão para outras áreas por falta de recursos. Como é um tema com poucas informações pretéritas é necessário que se conduzam mais estudos para gerar embasamento científico e alcançar resultados conclusivos (AFA).</t>
  </si>
  <si>
    <t>Alexandre de Freitas Azevedo (UERJ), Ana Carolina Meirelles (AQUASIS)</t>
  </si>
  <si>
    <t>Recusros são necessários para a expensão das atividades para outras áreas (AFA).
Agrupada na ação 2.5</t>
  </si>
  <si>
    <t>Tese de doutorado em andamento sobre impactos acústicos das embarcações de turismo na Praia da Pipa e Lagoa de Guaraíras (Tibau do Sul-RN) (FL). Ação em andamento,mas requer planejamento (MRS).</t>
  </si>
  <si>
    <t>Marcos Rossi-Santos (IBJ), Flávio J. Lima Silva (UERN)</t>
  </si>
  <si>
    <t>Realizar um cronograma de atividades para avançar na ação.
Agrupada na ação 2.5</t>
  </si>
  <si>
    <t>3.1 Mapear, avaliar e monitorar o impacto do turismo sobre populações residentes de Inia geoffrensis e Sotalia fluviatilis</t>
  </si>
  <si>
    <t>Recurso captado: Projeto Oi aprovado e início previsto para Agosto/2013; * Elaboracao de  IN de Turismo está no CEMAAM para aprovação.</t>
  </si>
  <si>
    <t>Agrupada na ação 3.4</t>
  </si>
  <si>
    <r>
      <t xml:space="preserve">3.2 Mapear, avaliar e monitorar o impacto do turismo sobre populações residentes de </t>
    </r>
    <r>
      <rPr>
        <i/>
        <sz val="14"/>
        <rFont val="Calibri"/>
        <family val="2"/>
      </rPr>
      <t>Sotalia guianensis</t>
    </r>
  </si>
  <si>
    <t xml:space="preserve">Tese de doutorado em andamento sobre impactos acústicos das embarcações de turismo na Praia da Pipa e Lagoa de Guaraíras (Tibau do Sul-RN) (FL).
1 dissertação de mestrado concluída em 2012, 1 monografia e 1 tese de doutorado em andamento. Trabalho contínuo em Cananéia (IPEC)  (Camila)
</t>
  </si>
  <si>
    <t>Estudos publicados com as populações avaliadas e programa de monitoramento implementado</t>
  </si>
  <si>
    <t>jul 2015 (contínua)</t>
  </si>
  <si>
    <r>
      <t xml:space="preserve">3.3 Mapear, avaliar e monitorar o impacto do turismo sobre populações residentes de </t>
    </r>
    <r>
      <rPr>
        <i/>
        <sz val="14"/>
        <rFont val="Calibri"/>
        <family val="2"/>
      </rPr>
      <t>Tursiops truncatus</t>
    </r>
  </si>
  <si>
    <t>Arquipélago das Cagarras (RJ) mapeado e monitorado (Liliane)
REBIO Arvoredo e Baia Norte (SC) mapeado e monitorado (Paulo Flores)
Litoral norte da Bahia mapeado e monitorado (Marcos Rossi-Santos)
LBEC-UFRRJ (Sheila Marino) avaliando litoral norte do RJ (Cabi Frio e Arraial do Cabo)</t>
  </si>
  <si>
    <t>Liliane e Paulo</t>
  </si>
  <si>
    <r>
      <t xml:space="preserve">3.4 Avaliar e monitorar o impacto do turismo sobre </t>
    </r>
    <r>
      <rPr>
        <i/>
        <sz val="14"/>
        <rFont val="Calibri"/>
        <family val="2"/>
      </rPr>
      <t>Stenella longirostris</t>
    </r>
    <r>
      <rPr>
        <sz val="14"/>
        <rFont val="Calibri"/>
        <family val="2"/>
      </rPr>
      <t xml:space="preserve"> em Fernando de Noronha</t>
    </r>
  </si>
  <si>
    <t>Monitoramento em continuidade. Registros diários das interações dos golfinhos com barcos de turismo (FL).</t>
  </si>
  <si>
    <t>1 dissertação de mestrado concluída, 1 paper submetido</t>
  </si>
  <si>
    <t>3.4 Avaliar e monitorar o impacto do turismo e lazer sobre as espécies alvo do PAN</t>
  </si>
  <si>
    <t>Adicionar Leonardo Flach, Paulo Flores, colaboladores e articuladores das ações agrupadas</t>
  </si>
  <si>
    <r>
      <t xml:space="preserve">3.5 Avaliar e propor medidas de ordenamento das atividades de nado, alimentação assitida e terapia existentes com </t>
    </r>
    <r>
      <rPr>
        <i/>
        <sz val="14"/>
        <rFont val="Calibri"/>
        <family val="2"/>
      </rPr>
      <t>Inia geoffrensis</t>
    </r>
    <r>
      <rPr>
        <sz val="14"/>
        <rFont val="Calibri"/>
        <family val="2"/>
      </rPr>
      <t xml:space="preserve"> na Amazônia</t>
    </r>
  </si>
  <si>
    <t>AMPA, IDSM, Danielle Lima (GPMAA/AP)</t>
  </si>
  <si>
    <r>
      <t xml:space="preserve">Recurso captado - Projeto Oi  aprovado.  Início previsto para Agosto/2013. </t>
    </r>
    <r>
      <rPr>
        <sz val="14"/>
        <color indexed="10"/>
        <rFont val="Calibri"/>
        <family val="2"/>
      </rPr>
      <t xml:space="preserve">Verificar capitulo livro Marcelo Derzi
</t>
    </r>
    <r>
      <rPr>
        <sz val="14"/>
        <rFont val="Calibri"/>
        <family val="2"/>
      </rPr>
      <t>Instrumento legal estadual (AM) em trâmite final</t>
    </r>
  </si>
  <si>
    <t>Adicionar SDS-AM, ICMBio</t>
  </si>
  <si>
    <r>
      <t xml:space="preserve">Monitoramento em continuidade. Registros diários da ocorrência de espécies. Banco de dados e base cartográfica implementada para o estado do Rio Grande do Norte (FL).
</t>
    </r>
    <r>
      <rPr>
        <sz val="14"/>
        <color indexed="10"/>
        <rFont val="Calibri"/>
        <family val="2"/>
      </rPr>
      <t>Verificar informações com Liliane.</t>
    </r>
  </si>
  <si>
    <t>Ação agrupada na 4.2</t>
  </si>
  <si>
    <t>Adicionar Camila Domit</t>
  </si>
  <si>
    <t>Monitoramento em continuidade. Registros diários da ocorrência de espécies. Banco de dados e base cartográfica implementada para o estado do Rio Grande do Norte (FL).
Banco de dados de ocorrência em elaboração contínua - SIMMAM (AB)</t>
  </si>
  <si>
    <t>4.2 Elaborar mapas de sensibilidade para as áreas de ocorrência de espécies alvo do PAN</t>
  </si>
  <si>
    <t>Adicionar Juliana di Tullio</t>
  </si>
  <si>
    <t>Ação agrupada na 4.4</t>
  </si>
  <si>
    <t>Vera da Silva</t>
  </si>
  <si>
    <t>Adicionar IPAAM, OEMAs, AMPA, ICMBio (CMA), CGPEG, Flavio Lima</t>
  </si>
  <si>
    <t>Sugere a exclusão da ação, revisão do texto ou troca de articulador.</t>
  </si>
  <si>
    <t>4.4 Elaborar um protocolo de apoio aos licenciadores para avaliação e monitoramento de empreendimentos/atividades localizados no ambiente costeiro que influenciem ou causem alteraçoes sobre pequenos cetáceos</t>
  </si>
  <si>
    <t xml:space="preserve">Ação em andamento. </t>
  </si>
  <si>
    <t>Integração entre gestão, órgãos licenciadores e pesquisa.</t>
  </si>
  <si>
    <t>Camila Domit</t>
  </si>
  <si>
    <t>Sugestão de realização de workshop</t>
  </si>
  <si>
    <t>4.4 Elaborar protocolos de apoio aos licenciadores para avaliação e monitoramento de empreendimentos/atividades que influenciem ou causem alterações sobre as espécies alvo de pequenos cetáceos do PAN</t>
  </si>
  <si>
    <t>5. Ampliação do conhecimento científico sobre pequenos cetáceos no Brasil nos próximos 5 anos;</t>
  </si>
  <si>
    <r>
      <t xml:space="preserve">5.1 Investigar os padrões de distribuição de </t>
    </r>
    <r>
      <rPr>
        <i/>
        <sz val="14"/>
        <color indexed="62"/>
        <rFont val="Calibri"/>
        <family val="2"/>
      </rPr>
      <t>Tursiops truncatus</t>
    </r>
  </si>
  <si>
    <t xml:space="preserve">Estudo sobre encalhes e avistagens de Tursiops no Nordeste realizado, em fase de publicação (ACM).
Ação concluída
</t>
  </si>
  <si>
    <t>Há um artigo aceito para publicação na LAJAM sobre encalhes e avistagens de Tursiops na costa brasileira.</t>
  </si>
  <si>
    <t>Ana Carolina Meirelles (AQUASIS), André Barreto, Liliane, Camila, Juliana</t>
  </si>
  <si>
    <t>retirar ECOMAMA</t>
  </si>
  <si>
    <r>
      <t xml:space="preserve">5.2 Investigar os padrões de distribuição de </t>
    </r>
    <r>
      <rPr>
        <i/>
        <sz val="14"/>
        <rFont val="Calibri"/>
        <family val="2"/>
      </rPr>
      <t>Orcinus orca</t>
    </r>
  </si>
  <si>
    <t>Finalizando compilação de informações e manuscrito sendo escrito.</t>
  </si>
  <si>
    <r>
      <t xml:space="preserve">5.2 Investigar os padrões de distribuição de </t>
    </r>
    <r>
      <rPr>
        <i/>
        <sz val="14"/>
        <color indexed="8"/>
        <rFont val="Calibri"/>
        <family val="2"/>
      </rPr>
      <t xml:space="preserve">Orcinus orca, Stenella longirostris </t>
    </r>
    <r>
      <rPr>
        <sz val="14"/>
        <color indexed="8"/>
        <rFont val="Calibri"/>
        <family val="2"/>
      </rPr>
      <t xml:space="preserve">e </t>
    </r>
    <r>
      <rPr>
        <i/>
        <sz val="14"/>
        <color indexed="8"/>
        <rFont val="Calibri"/>
        <family val="2"/>
      </rPr>
      <t>Steno bredanensis</t>
    </r>
  </si>
  <si>
    <t>Marcos Rossi-Santos</t>
  </si>
  <si>
    <t>Adicionar Juliana di Tullio, colaboladores e articuladores das outras ações</t>
  </si>
  <si>
    <r>
      <t>5.3 Investigar os padrões de distribuição de</t>
    </r>
    <r>
      <rPr>
        <i/>
        <sz val="14"/>
        <rFont val="Calibri"/>
        <family val="2"/>
      </rPr>
      <t xml:space="preserve"> Steno bredanensis</t>
    </r>
  </si>
  <si>
    <t>Em andamento.</t>
  </si>
  <si>
    <t>Necessita replanejamento de metas.
Ação agrupada na 5.2</t>
  </si>
  <si>
    <r>
      <t xml:space="preserve">5.4 Investigar os padrões de distribuição de </t>
    </r>
    <r>
      <rPr>
        <i/>
        <sz val="14"/>
        <rFont val="Calibri"/>
        <family val="2"/>
      </rPr>
      <t>Feresa atenuata</t>
    </r>
    <r>
      <rPr>
        <sz val="14"/>
        <rFont val="Calibri"/>
        <family val="2"/>
      </rPr>
      <t xml:space="preserve">, </t>
    </r>
    <r>
      <rPr>
        <i/>
        <sz val="14"/>
        <rFont val="Calibri"/>
        <family val="2"/>
      </rPr>
      <t>Globicephala</t>
    </r>
    <r>
      <rPr>
        <sz val="14"/>
        <rFont val="Calibri"/>
        <family val="2"/>
      </rPr>
      <t xml:space="preserve"> spp., </t>
    </r>
    <r>
      <rPr>
        <i/>
        <sz val="14"/>
        <rFont val="Calibri"/>
        <family val="2"/>
      </rPr>
      <t>Pseudorca crassidens</t>
    </r>
    <r>
      <rPr>
        <sz val="14"/>
        <rFont val="Calibri"/>
        <family val="2"/>
      </rPr>
      <t xml:space="preserve">, </t>
    </r>
    <r>
      <rPr>
        <i/>
        <sz val="14"/>
        <rFont val="Calibri"/>
        <family val="2"/>
      </rPr>
      <t>Grampus griseus</t>
    </r>
    <r>
      <rPr>
        <sz val="14"/>
        <rFont val="Calibri"/>
        <family val="2"/>
      </rPr>
      <t xml:space="preserve"> e </t>
    </r>
    <r>
      <rPr>
        <i/>
        <sz val="14"/>
        <rFont val="Calibri"/>
        <family val="2"/>
      </rPr>
      <t>Peponocephala electra</t>
    </r>
  </si>
  <si>
    <t>As espécies não são foco do PAN</t>
  </si>
  <si>
    <r>
      <t xml:space="preserve">5.5 Investigar os padrões de distribuição de </t>
    </r>
    <r>
      <rPr>
        <i/>
        <sz val="14"/>
        <rFont val="Calibri"/>
        <family val="2"/>
      </rPr>
      <t>Kogia</t>
    </r>
    <r>
      <rPr>
        <sz val="14"/>
        <rFont val="Calibri"/>
        <family val="2"/>
      </rPr>
      <t xml:space="preserve"> spp</t>
    </r>
  </si>
  <si>
    <t>Após o levantamento bibliográfico será iniciado contato com pesquisadores que tenham dados não publicados e tenham interesse em participar de um artigo sobre os registros das espécies no BR.</t>
  </si>
  <si>
    <r>
      <t xml:space="preserve">5.7 Investigar deslocamentos e uso de área de populações residentes de </t>
    </r>
    <r>
      <rPr>
        <i/>
        <sz val="14"/>
        <rFont val="Calibri"/>
        <family val="2"/>
      </rPr>
      <t>Sotalia guianensis</t>
    </r>
  </si>
  <si>
    <t>No Ceará foi identificada a área de uso de Sotalia guianensis na enseada do Mucuripe, em Fortaleza (ACM).
Caravelas e Abrolhos (Marcos Rossi), Pará - GEMAM (Camila), Bacia Potiguar  (RN) (Flavio Lima), Costa do RJ, SC, PR, SP (grupo)</t>
  </si>
  <si>
    <t>Tese de doutorado Carol Meirelles</t>
  </si>
  <si>
    <t>Adicionar Camila Domit, Paulo Flores</t>
  </si>
  <si>
    <r>
      <t xml:space="preserve">5.8 Investigar deslocamentos e uso de área de populações residentes de </t>
    </r>
    <r>
      <rPr>
        <i/>
        <sz val="14"/>
        <rFont val="Calibri"/>
        <family val="2"/>
      </rPr>
      <t>Tursiops truncatus</t>
    </r>
  </si>
  <si>
    <t>Ação em andamento. 
1 artigo de revisão aceito e outros trabalhos em andamento.</t>
  </si>
  <si>
    <t>1 artigo de revisão aceito</t>
  </si>
  <si>
    <r>
      <t>5.9 Investigar os padrões de distribuição de populações residentes</t>
    </r>
    <r>
      <rPr>
        <i/>
        <sz val="14"/>
        <rFont val="Calibri"/>
        <family val="2"/>
      </rPr>
      <t xml:space="preserve"> Stenella longirostris</t>
    </r>
  </si>
  <si>
    <t>Monitoramento diário em continuidade (FL).</t>
  </si>
  <si>
    <t>Ação agrupada na 5.2</t>
  </si>
  <si>
    <r>
      <t xml:space="preserve">5.10 Definir status taxonômico do gênero </t>
    </r>
    <r>
      <rPr>
        <i/>
        <sz val="14"/>
        <rFont val="Calibri"/>
        <family val="2"/>
      </rPr>
      <t>Tursiops</t>
    </r>
  </si>
  <si>
    <t>Estudo publicado (Dissertação) e em andamento (Tese - Gustavo Toledo) (ACM).</t>
  </si>
  <si>
    <t>Dissertação de mestrado (Janaína Wickert)</t>
  </si>
  <si>
    <t>5.10 Revisar o status taxonômico do gênero Tursiops</t>
  </si>
  <si>
    <t>Adicionar Pedro Fruet, Gustavo Toledo, Paulo Flores, Camila Domit</t>
  </si>
  <si>
    <r>
      <t xml:space="preserve">5.11 Identificar os estoques de </t>
    </r>
    <r>
      <rPr>
        <i/>
        <sz val="14"/>
        <rFont val="Calibri"/>
        <family val="2"/>
      </rPr>
      <t>Tursiops truncatus</t>
    </r>
  </si>
  <si>
    <t>Aquasis enviou amostras de dentes de Tursiops para Silvina Botta (FURG) e amostras para Paulo Ott (UERGS), que vem desenvolvendo estudos genéticos sobre o tema (ACM)</t>
  </si>
  <si>
    <t>Tese de doutorado Silvina Botta (FURG).</t>
  </si>
  <si>
    <t>Adicionar Pedro Fruet, Silvina Botta, Marcos Rossi-Santos, Paulo Flores</t>
  </si>
  <si>
    <r>
      <t xml:space="preserve">5.12 Identificar os estoques de </t>
    </r>
    <r>
      <rPr>
        <i/>
        <sz val="14"/>
        <rFont val="Calibri"/>
        <family val="2"/>
      </rPr>
      <t>Steno bredanensis</t>
    </r>
  </si>
  <si>
    <t>Ação em andamento, 1 dissertação de mestrado em andamento.</t>
  </si>
  <si>
    <t>Alexandre</t>
  </si>
  <si>
    <r>
      <t xml:space="preserve">5.13 Identificar os estoques e verificar a existência de ecótipos de </t>
    </r>
    <r>
      <rPr>
        <i/>
        <sz val="14"/>
        <rFont val="Calibri"/>
        <family val="2"/>
      </rPr>
      <t>Orcinus orca</t>
    </r>
  </si>
  <si>
    <t>José Lailson Brito Junior e Alexandre de Freitas Azevedo (UERJ), Haydée Cunha (UFRJ), Ignacio Benites Moreno (UFRGS), Paulo A. C. Flores (ICMBio)</t>
  </si>
  <si>
    <t>Trabalhos de genética e isótopos estáveis em andamento, de craniometria a ser iniciado.</t>
  </si>
  <si>
    <r>
      <t xml:space="preserve">5.14 Definir o status taxonômico de </t>
    </r>
    <r>
      <rPr>
        <i/>
        <sz val="14"/>
        <rFont val="Calibri"/>
        <family val="2"/>
      </rPr>
      <t>Delphinus</t>
    </r>
    <r>
      <rPr>
        <sz val="14"/>
        <rFont val="Calibri"/>
        <family val="2"/>
      </rPr>
      <t xml:space="preserve"> spp. no Brasil</t>
    </r>
  </si>
  <si>
    <t>Estudo em andamento por Haydeé Cunha (UFRJ), em fase de finalização.</t>
  </si>
  <si>
    <t>5.14 Revisar o status taxonômico de Delphinus spp. no Brasil</t>
  </si>
  <si>
    <r>
      <t xml:space="preserve">5.15 Definir o status taxonômico de </t>
    </r>
    <r>
      <rPr>
        <i/>
        <sz val="14"/>
        <rFont val="Calibri"/>
        <family val="2"/>
      </rPr>
      <t>Stenella frontalis</t>
    </r>
    <r>
      <rPr>
        <sz val="14"/>
        <rFont val="Calibri"/>
        <family val="2"/>
      </rPr>
      <t xml:space="preserve"> com ênfase no Sul e Sudeste do Brasil</t>
    </r>
  </si>
  <si>
    <t>Coleta realizada, mas não se sabe informações sobre a análise.</t>
  </si>
  <si>
    <t>Zé Martins</t>
  </si>
  <si>
    <t>5.15 Revisar o status taxonômico de Stenella frontalis com ênfase no Sul e Sudeste do Brasil</t>
  </si>
  <si>
    <r>
      <t xml:space="preserve">5.16 Identificar os estoques de </t>
    </r>
    <r>
      <rPr>
        <i/>
        <sz val="14"/>
        <rFont val="Calibri"/>
        <family val="2"/>
      </rPr>
      <t>Inia geoffrensis</t>
    </r>
  </si>
  <si>
    <t>Ação agrupada na 5.17</t>
  </si>
  <si>
    <r>
      <t xml:space="preserve">5.17 Identificar os estoques de </t>
    </r>
    <r>
      <rPr>
        <i/>
        <sz val="14"/>
        <rFont val="Calibri"/>
        <family val="2"/>
      </rPr>
      <t>Sotalia fluviatilis</t>
    </r>
  </si>
  <si>
    <t>Projeto elaborado em parceria com a UFRJ, levantamento agendado e recursos parciais obtidos.
1 trabalho com fotoidentificação, marcação e recaptura na Universidade de Lisboa</t>
  </si>
  <si>
    <t>5.17 Identificar os estoques de pequenos cetáceos fluviais</t>
  </si>
  <si>
    <r>
      <t xml:space="preserve">5.18 Proposta de unidades de manejo de </t>
    </r>
    <r>
      <rPr>
        <i/>
        <sz val="14"/>
        <rFont val="Calibri"/>
        <family val="2"/>
      </rPr>
      <t>Sotalia guianensis</t>
    </r>
  </si>
  <si>
    <t>Estudo em fase de redação para publicação</t>
  </si>
  <si>
    <r>
      <t>5.19 Investigar os parâmetros de história de vida de</t>
    </r>
    <r>
      <rPr>
        <i/>
        <sz val="14"/>
        <rFont val="Calibri"/>
        <family val="2"/>
      </rPr>
      <t xml:space="preserve"> Inia geoffrensis</t>
    </r>
  </si>
  <si>
    <t>Materiais biológicos sendo coletados pelos grupos de pesquisa envolvidos.</t>
  </si>
  <si>
    <t>Vera Silva</t>
  </si>
  <si>
    <r>
      <t xml:space="preserve">5.20 Investigar os parâmetros de história de vida de </t>
    </r>
    <r>
      <rPr>
        <i/>
        <sz val="14"/>
        <rFont val="Calibri"/>
        <family val="2"/>
      </rPr>
      <t>Sotalia fluviatilis</t>
    </r>
  </si>
  <si>
    <t>Estudos não iniciados de forma sistemática. Material em fase de coleta. Busca de recursos e pessoal.</t>
  </si>
  <si>
    <r>
      <t xml:space="preserve">5.21 Investigar os parâmetros de história de vida de </t>
    </r>
    <r>
      <rPr>
        <i/>
        <sz val="14"/>
        <rFont val="Calibri"/>
        <family val="2"/>
      </rPr>
      <t>Sotalia guianensis</t>
    </r>
  </si>
  <si>
    <t>Ação em andamento (idade, parâmetros reprodutivos)</t>
  </si>
  <si>
    <t>Estudo a longo prazo (muitos parâmetros), dificultando a finalização da ação</t>
  </si>
  <si>
    <t>Ação agrupada na 5.24</t>
  </si>
  <si>
    <r>
      <t xml:space="preserve">5.22 Investigar os parâmetros de história de vida de </t>
    </r>
    <r>
      <rPr>
        <i/>
        <sz val="14"/>
        <rFont val="Calibri"/>
        <family val="2"/>
      </rPr>
      <t>Tursiops</t>
    </r>
    <r>
      <rPr>
        <sz val="14"/>
        <rFont val="Calibri"/>
        <family val="2"/>
      </rPr>
      <t xml:space="preserve"> sp</t>
    </r>
  </si>
  <si>
    <r>
      <t xml:space="preserve">5.23 Investigar os parâmetros de história de vida de </t>
    </r>
    <r>
      <rPr>
        <i/>
        <sz val="14"/>
        <rFont val="Calibri"/>
        <family val="2"/>
      </rPr>
      <t>Steno bredanensis</t>
    </r>
  </si>
  <si>
    <t>Ação não iniciada conforme planejado.</t>
  </si>
  <si>
    <t>Falta de recursos financeiros.</t>
  </si>
  <si>
    <t>Realizar um cronograma de atitivdades.
Ação agrupada na 5.24</t>
  </si>
  <si>
    <r>
      <t xml:space="preserve">5.24 Investigar os parâmetros de história de vida de </t>
    </r>
    <r>
      <rPr>
        <i/>
        <sz val="14"/>
        <rFont val="Calibri"/>
        <family val="2"/>
      </rPr>
      <t>Stenella longirostris</t>
    </r>
  </si>
  <si>
    <t>Ação em andamento</t>
  </si>
  <si>
    <r>
      <t xml:space="preserve">5.24 Investigar os parâmetros de história de vida de  </t>
    </r>
    <r>
      <rPr>
        <i/>
        <sz val="14"/>
        <color indexed="8"/>
        <rFont val="Calibri"/>
        <family val="2"/>
      </rPr>
      <t>Stenella longirostris</t>
    </r>
    <r>
      <rPr>
        <sz val="14"/>
        <color indexed="8"/>
        <rFont val="Calibri"/>
        <family val="2"/>
      </rPr>
      <t xml:space="preserve">, </t>
    </r>
    <r>
      <rPr>
        <i/>
        <sz val="14"/>
        <color indexed="8"/>
        <rFont val="Calibri"/>
        <family val="2"/>
      </rPr>
      <t xml:space="preserve">Steno bredanensis, Tursiops sp, Sotalia guianensis </t>
    </r>
    <r>
      <rPr>
        <sz val="14"/>
        <color indexed="8"/>
        <rFont val="Calibri"/>
        <family val="2"/>
      </rPr>
      <t>e</t>
    </r>
    <r>
      <rPr>
        <i/>
        <sz val="14"/>
        <color indexed="8"/>
        <rFont val="Calibri"/>
        <family val="2"/>
      </rPr>
      <t xml:space="preserve"> Orcinus orca</t>
    </r>
  </si>
  <si>
    <t>Adicionar Pedro Fruet, Fábio Daura-Jorge, Paulo Simões Lopes, Marta Cremer, Paulo Flores, articuladores e colaboladores das ações agrupadas</t>
  </si>
  <si>
    <r>
      <t xml:space="preserve">5.25 Estimar a abundância e a tendência populacional de </t>
    </r>
    <r>
      <rPr>
        <i/>
        <sz val="14"/>
        <rFont val="Calibri"/>
        <family val="2"/>
      </rPr>
      <t>Inia geoffrensis</t>
    </r>
    <r>
      <rPr>
        <sz val="14"/>
        <rFont val="Calibri"/>
        <family val="2"/>
      </rPr>
      <t xml:space="preserve"> nas diferentes bacias</t>
    </r>
  </si>
  <si>
    <t>Expedição (AMPA/IDSM/IPI) no Rio Purus em 2012, onde foi feita a estimativa populacional de Inia e Sotalia. Levantamento programado para o entorno da RDSM para comparação dos dados de 2004.</t>
  </si>
  <si>
    <t>5.25 Estimar a abundância e a tendência populacional de pequenos cetáceos fluviais nas diferentes bacias</t>
  </si>
  <si>
    <t>Adicionar  colaboladores da ação agrupada</t>
  </si>
  <si>
    <r>
      <t xml:space="preserve">5.26 Estimar a abundância e a tendência populacional de </t>
    </r>
    <r>
      <rPr>
        <i/>
        <sz val="14"/>
        <rFont val="Calibri"/>
        <family val="2"/>
      </rPr>
      <t>Sotalia fluviatilis</t>
    </r>
    <r>
      <rPr>
        <sz val="14"/>
        <rFont val="Calibri"/>
        <family val="2"/>
      </rPr>
      <t xml:space="preserve"> nas diferentes bacias</t>
    </r>
  </si>
  <si>
    <t>Ação agrupada na 5.25</t>
  </si>
  <si>
    <r>
      <t xml:space="preserve">5.27 Estimar a abundância e a tendência das populações residentes de </t>
    </r>
    <r>
      <rPr>
        <i/>
        <sz val="14"/>
        <rFont val="Calibri"/>
        <family val="2"/>
      </rPr>
      <t>Sotalia guianensis</t>
    </r>
  </si>
  <si>
    <t>No ceará foi feita a estimativa de abundância da população residente de Sotalia guianensis da enseada do Mucuripe, em Fortaleza (ACM).</t>
  </si>
  <si>
    <t>Resumo da RT de 2012 e Tese de Doutorado de Ana Carolina Oliveira de Meirelles (ACM).</t>
  </si>
  <si>
    <t>Ação agrupada na 5.31</t>
  </si>
  <si>
    <r>
      <t xml:space="preserve">5.28 Estimar a abundância e a tendência populacional de </t>
    </r>
    <r>
      <rPr>
        <i/>
        <sz val="14"/>
        <rFont val="Calibri"/>
        <family val="2"/>
      </rPr>
      <t>Tursiops</t>
    </r>
    <r>
      <rPr>
        <sz val="14"/>
        <rFont val="Calibri"/>
        <family val="2"/>
      </rPr>
      <t xml:space="preserve"> sp. no Sul do Brasil</t>
    </r>
  </si>
  <si>
    <t>Estudos estão sendo realizados em várias áreas de ocorrência da espécie; Há necessidade de maior tempo para articulação com outros colaboradores e, com relação às tendências, análises estão em andamento para RG, e é necessário verificar se será possível obter esta informação em outras áreas.</t>
  </si>
  <si>
    <r>
      <t xml:space="preserve">5.29 Estimar a abundância e a tendência populacional de </t>
    </r>
    <r>
      <rPr>
        <i/>
        <sz val="14"/>
        <rFont val="Calibri"/>
        <family val="2"/>
      </rPr>
      <t>Steno bredanensis</t>
    </r>
    <r>
      <rPr>
        <sz val="14"/>
        <rFont val="Calibri"/>
        <family val="2"/>
      </rPr>
      <t xml:space="preserve"> no Nordeste e no Sudeste do Brasil</t>
    </r>
  </si>
  <si>
    <t>Ação não iniciada</t>
  </si>
  <si>
    <t>Juliana</t>
  </si>
  <si>
    <r>
      <t xml:space="preserve">5.31 Estimar a abundância de </t>
    </r>
    <r>
      <rPr>
        <i/>
        <sz val="14"/>
        <rFont val="Calibri"/>
        <family val="2"/>
      </rPr>
      <t>Stenella longirostris</t>
    </r>
    <r>
      <rPr>
        <sz val="14"/>
        <rFont val="Calibri"/>
        <family val="2"/>
      </rPr>
      <t xml:space="preserve"> em Fernando de Noronha</t>
    </r>
  </si>
  <si>
    <r>
      <t xml:space="preserve">5.31 Estimar a abundância  e a tendência populacional de </t>
    </r>
    <r>
      <rPr>
        <i/>
        <sz val="14"/>
        <color indexed="8"/>
        <rFont val="Calibri"/>
        <family val="2"/>
      </rPr>
      <t>Stenella longirostris, Steno bredanensis, Tursiops sp, Sotalia guianensis e Orcinus orca</t>
    </r>
  </si>
  <si>
    <t>Liliane, Pedro Fruet, Fábio, Juliana di Tullio, Paulo Flores, Camila Domit, Sheila Simão, Marcos Rossi</t>
  </si>
  <si>
    <r>
      <t xml:space="preserve">5.32 Rever a categoria de conservação,  especialmente de </t>
    </r>
    <r>
      <rPr>
        <i/>
        <sz val="14"/>
        <rFont val="Calibri"/>
        <family val="2"/>
      </rPr>
      <t>Inia geoffrensis</t>
    </r>
    <r>
      <rPr>
        <sz val="14"/>
        <rFont val="Calibri"/>
        <family val="2"/>
      </rPr>
      <t xml:space="preserve">, </t>
    </r>
    <r>
      <rPr>
        <i/>
        <sz val="14"/>
        <rFont val="Calibri"/>
        <family val="2"/>
      </rPr>
      <t>Sotalia fluviatilis</t>
    </r>
    <r>
      <rPr>
        <sz val="14"/>
        <rFont val="Calibri"/>
        <family val="2"/>
      </rPr>
      <t xml:space="preserve">, </t>
    </r>
    <r>
      <rPr>
        <i/>
        <sz val="14"/>
        <rFont val="Calibri"/>
        <family val="2"/>
      </rPr>
      <t>Sotalia guianensis</t>
    </r>
    <r>
      <rPr>
        <sz val="14"/>
        <rFont val="Calibri"/>
        <family val="2"/>
      </rPr>
      <t xml:space="preserve">, </t>
    </r>
    <r>
      <rPr>
        <i/>
        <sz val="14"/>
        <rFont val="Calibri"/>
        <family val="2"/>
      </rPr>
      <t>Orcinus orca</t>
    </r>
    <r>
      <rPr>
        <sz val="14"/>
        <rFont val="Calibri"/>
        <family val="2"/>
      </rPr>
      <t xml:space="preserve">, </t>
    </r>
    <r>
      <rPr>
        <i/>
        <sz val="14"/>
        <rFont val="Calibri"/>
        <family val="2"/>
      </rPr>
      <t xml:space="preserve">Steno bredanensis </t>
    </r>
    <r>
      <rPr>
        <sz val="14"/>
        <rFont val="Calibri"/>
        <family val="2"/>
      </rPr>
      <t xml:space="preserve">e </t>
    </r>
    <r>
      <rPr>
        <i/>
        <sz val="14"/>
        <rFont val="Calibri"/>
        <family val="2"/>
      </rPr>
      <t>Tursiops truncatus</t>
    </r>
  </si>
  <si>
    <t>Através de reunião com especialistas o ICMBIO fez a revisão da categoria de ameaça destas espécies. No entanto ainda não foi publicada.</t>
  </si>
  <si>
    <t>Resultado da avaliação do estado de conservação publicado</t>
  </si>
  <si>
    <t>Adicionar INPA, Liliane, André (verificar lista dos participantes do workshop)</t>
  </si>
  <si>
    <r>
      <t xml:space="preserve">5.33 Avaliar o estado de saúde das populações de </t>
    </r>
    <r>
      <rPr>
        <i/>
        <sz val="14"/>
        <rFont val="Calibri"/>
        <family val="2"/>
      </rPr>
      <t>Inia geoffrensis</t>
    </r>
    <r>
      <rPr>
        <sz val="14"/>
        <rFont val="Calibri"/>
        <family val="2"/>
      </rPr>
      <t xml:space="preserve">, </t>
    </r>
    <r>
      <rPr>
        <i/>
        <sz val="14"/>
        <rFont val="Calibri"/>
        <family val="2"/>
      </rPr>
      <t>Sotalia fluviatilis</t>
    </r>
    <r>
      <rPr>
        <sz val="14"/>
        <rFont val="Calibri"/>
        <family val="2"/>
      </rPr>
      <t xml:space="preserve">, </t>
    </r>
    <r>
      <rPr>
        <i/>
        <sz val="14"/>
        <rFont val="Calibri"/>
        <family val="2"/>
      </rPr>
      <t>Sotalia guianensis</t>
    </r>
    <r>
      <rPr>
        <sz val="14"/>
        <rFont val="Calibri"/>
        <family val="2"/>
      </rPr>
      <t xml:space="preserve">, </t>
    </r>
    <r>
      <rPr>
        <i/>
        <sz val="14"/>
        <rFont val="Calibri"/>
        <family val="2"/>
      </rPr>
      <t>Orcinus orca</t>
    </r>
    <r>
      <rPr>
        <sz val="14"/>
        <rFont val="Calibri"/>
        <family val="2"/>
      </rPr>
      <t xml:space="preserve">, </t>
    </r>
    <r>
      <rPr>
        <i/>
        <sz val="14"/>
        <rFont val="Calibri"/>
        <family val="2"/>
      </rPr>
      <t xml:space="preserve">Steno bredanensis </t>
    </r>
    <r>
      <rPr>
        <sz val="14"/>
        <rFont val="Calibri"/>
        <family val="2"/>
      </rPr>
      <t xml:space="preserve">e </t>
    </r>
    <r>
      <rPr>
        <i/>
        <sz val="14"/>
        <rFont val="Calibri"/>
        <family val="2"/>
      </rPr>
      <t>Tursiops truncatus</t>
    </r>
  </si>
  <si>
    <t>Amostras de espécimes encalhados no Nordeste tem sido coletadas e enviadas para estudos microbiológicos (fungos, vírus, bactérias), além de estudos histopatológicos (ACM)
INPA está realizando estudos com leptospirose, brucelose e toxoplamose (Vera)</t>
  </si>
  <si>
    <t>Ana Bernadete</t>
  </si>
  <si>
    <t>Adicionar Camila Domit, Paulo Flores, INPA (Vera), Eduardo Secchi 
Retirar Ana Bernadete</t>
  </si>
  <si>
    <r>
      <t xml:space="preserve">5.34 Avaliar e monitorar a emergência de doenças de pele em populações de </t>
    </r>
    <r>
      <rPr>
        <i/>
        <sz val="14"/>
        <rFont val="Calibri"/>
        <family val="2"/>
      </rPr>
      <t>Sotalia guianensis</t>
    </r>
    <r>
      <rPr>
        <sz val="14"/>
        <rFont val="Calibri"/>
        <family val="2"/>
      </rPr>
      <t xml:space="preserve">, </t>
    </r>
    <r>
      <rPr>
        <i/>
        <sz val="14"/>
        <rFont val="Calibri"/>
        <family val="2"/>
      </rPr>
      <t>Tursiops truncatus</t>
    </r>
    <r>
      <rPr>
        <sz val="14"/>
        <rFont val="Calibri"/>
        <family val="2"/>
      </rPr>
      <t xml:space="preserve">, </t>
    </r>
    <r>
      <rPr>
        <i/>
        <sz val="14"/>
        <rFont val="Calibri"/>
        <family val="2"/>
      </rPr>
      <t>Inia geoffrensis</t>
    </r>
    <r>
      <rPr>
        <sz val="14"/>
        <rFont val="Calibri"/>
        <family val="2"/>
      </rPr>
      <t xml:space="preserve">, </t>
    </r>
    <r>
      <rPr>
        <i/>
        <sz val="14"/>
        <rFont val="Calibri"/>
        <family val="2"/>
      </rPr>
      <t>Sotalia fluviatilis</t>
    </r>
    <r>
      <rPr>
        <sz val="14"/>
        <rFont val="Calibri"/>
        <family val="2"/>
      </rPr>
      <t xml:space="preserve"> e </t>
    </r>
    <r>
      <rPr>
        <i/>
        <sz val="14"/>
        <rFont val="Calibri"/>
        <family val="2"/>
      </rPr>
      <t>Stenella longirostris</t>
    </r>
  </si>
  <si>
    <t>Lesões de pele do tipo "tatoo like" foram identificadas em animais foto-identificados da população residente de Sotalia guianensis da enseada do Mucuripe, em Fortaleza. A evolução das lesões tem sido acompanhadas. Amostras coletadas de lesões encontradas em S. guianensis e Stenella longirostris encalhados tb tem sido analisadas (ACM).
Outros estudos em andamento (grupo)</t>
  </si>
  <si>
    <r>
      <t xml:space="preserve">5.34 Avaliar e monitorar doenças de pele em populações de </t>
    </r>
    <r>
      <rPr>
        <i/>
        <sz val="14"/>
        <color indexed="8"/>
        <rFont val="Calibri"/>
        <family val="2"/>
      </rPr>
      <t>Sotalia guianensis, Tursiops truncatus, Inia geoffrensis, Sotalia fluviatilis e Stenella longirostris</t>
    </r>
  </si>
  <si>
    <t>Adicionar Camila Domit, Pedro Fruet, Liliane, André Barreto</t>
  </si>
  <si>
    <t>Há um estudo em andamento com redes de emalhe. Contato: Eduardo Secchi.</t>
  </si>
  <si>
    <t>Adicionar Carolina Bertozzi, Eduardo Secchi</t>
  </si>
  <si>
    <t>Marcos Rossi-Santos (IBJ) (IBJ), Danielle Lima (GPMAA/AP), Maria do Socorro Reis (IMA), Ana Carolina Meirelles (AQUASIS), Paulo A. C. Flores (ICMBio)</t>
  </si>
  <si>
    <t>A identificação está sendo feito no Ceará com base nos encalhes de animais com evidencias de captura (ACM).</t>
  </si>
  <si>
    <r>
      <t xml:space="preserve">5.37 Verificar variabilidade comportamental de populações residentes de </t>
    </r>
    <r>
      <rPr>
        <i/>
        <sz val="14"/>
        <rFont val="Calibri"/>
        <family val="2"/>
      </rPr>
      <t>Sotalia guianensis</t>
    </r>
  </si>
  <si>
    <t>Marcos C. Santos (IO-USP), Alexandre de Freitas Azevedo (UERJ), Leonardo Flach (Projeto Boto-cinza), Marcos Rossi-Santos (IBJ), Maria do Socorro Reis (IMA), Ana Carolina Meirelles (AQUASIS), IPEC, Paulo A. C. Flores (ICMBio)</t>
  </si>
  <si>
    <t>Levantamento bibliográfico em andamento. Análises de informações publicadas sobre comportamento da espécie em diferentes locais iniciadas (FL). Na enseada do Mucuripe foi feito estudo comportamental durante 24 meses (ACM).</t>
  </si>
  <si>
    <t>Flávio J. Lima Silva (UERN), Ana Carolina Meirelles (AQUASIS)</t>
  </si>
  <si>
    <t>Tese de Doutorado
Agrupada na ação 5.38</t>
  </si>
  <si>
    <r>
      <t xml:space="preserve">5.38 Investigar os efeitos de ações antrópicas sobre o comportamento de </t>
    </r>
    <r>
      <rPr>
        <i/>
        <sz val="14"/>
        <rFont val="Calibri"/>
        <family val="2"/>
      </rPr>
      <t>Sotalia guianensis</t>
    </r>
  </si>
  <si>
    <t>Marcos Rossi-Santos (IBJ), Marcos C. Santos (IO-USP), José Lailson Brito Junior, Alexandre de Freitas Azevedo e Haydée Cunha (UERJ), Leonardo Flach (Projeto Boto-cinza), Maria do Socorro Reis (IMA), Ana Carolina Meirelles (AQUASIS), Paulo A. C. Flores (ICMBio)</t>
  </si>
  <si>
    <t>Tese de doutorado em andamento. Estudos de campo com observações de ponto fixo e embarcações em andamento (FL). Na enseada do Mucuripe foi feito estudo comportamental durante 24 meses (ACM).</t>
  </si>
  <si>
    <t>tese de Doutorado</t>
  </si>
  <si>
    <t>5.38 Investigar o comportamento e os efeitos de ações antrópicas sobre o comportamento das espécies alvo do PAN</t>
  </si>
  <si>
    <t>José Martins</t>
  </si>
  <si>
    <t>Adicionar Liliane, Rodrigo Genoves,  INPA, AMPA, articuladores e colaboladores das ações agrupadas</t>
  </si>
  <si>
    <r>
      <t xml:space="preserve">5.39 Verificar a variabilidade comportamental de populações residentes de </t>
    </r>
    <r>
      <rPr>
        <i/>
        <sz val="14"/>
        <rFont val="Calibri"/>
        <family val="2"/>
      </rPr>
      <t>Tursiops</t>
    </r>
    <r>
      <rPr>
        <sz val="14"/>
        <rFont val="Calibri"/>
        <family val="2"/>
      </rPr>
      <t xml:space="preserve"> sp</t>
    </r>
  </si>
  <si>
    <t>Marcos Rossi-Santos (IBJ) (IBJ), Ignacio Benites Moreno (UFRGS), Paulo A. C. Flores (ICMBio)</t>
  </si>
  <si>
    <t>vários grupos sendo estudados ao longo da costa do Brasil</t>
  </si>
  <si>
    <t>Agrupada na ação 5.38</t>
  </si>
  <si>
    <r>
      <t xml:space="preserve">5.40 Investigar os efeitos de ações antrópicas sobre o comportamento de </t>
    </r>
    <r>
      <rPr>
        <i/>
        <sz val="14"/>
        <rFont val="Calibri"/>
        <family val="2"/>
      </rPr>
      <t>Tursiops</t>
    </r>
    <r>
      <rPr>
        <sz val="14"/>
        <rFont val="Calibri"/>
        <family val="2"/>
      </rPr>
      <t xml:space="preserve"> sp</t>
    </r>
  </si>
  <si>
    <t>Flávio José de Lima Silva, Ana Bernadete Lima Fragoso e Lídio França Nascimento (UERN), Marcos Rossi-Santos (IBJ) (IBJ), Ignacio Benites Moreno (UFRGS), Paulo A. C. Flores (ICMBio)</t>
  </si>
  <si>
    <r>
      <t xml:space="preserve">5.41 Investigar os efeitos de ações antrópicas sobre o comportamento de </t>
    </r>
    <r>
      <rPr>
        <i/>
        <sz val="14"/>
        <rFont val="Calibri"/>
        <family val="2"/>
      </rPr>
      <t>Stenella longirostris</t>
    </r>
    <r>
      <rPr>
        <sz val="14"/>
        <rFont val="Calibri"/>
        <family val="2"/>
      </rPr>
      <t xml:space="preserve"> em Fernando de Noronha</t>
    </r>
  </si>
  <si>
    <t>Ação em andamento em Fernando de Noronha, RN, BA, Talude, ES, RJ, SP, PR, SC, RS</t>
  </si>
  <si>
    <t>colocar as espécies do plano</t>
  </si>
  <si>
    <t>Adicionar INPA, AMPA, Artur Andriolo, LBEC/UFRRJ</t>
  </si>
  <si>
    <r>
      <t xml:space="preserve">5.43 Investigar os padrões de distribuição de </t>
    </r>
    <r>
      <rPr>
        <i/>
        <sz val="14"/>
        <rFont val="Calibri"/>
        <family val="2"/>
      </rPr>
      <t>Stenella clymene</t>
    </r>
  </si>
  <si>
    <t>Ação excluída por não ser espécie foco do PAN</t>
  </si>
  <si>
    <r>
      <t xml:space="preserve">5.44 Investigar parâmetros de história de vida de </t>
    </r>
    <r>
      <rPr>
        <i/>
        <sz val="14"/>
        <rFont val="Calibri"/>
        <family val="2"/>
      </rPr>
      <t>Stenella clymene</t>
    </r>
  </si>
  <si>
    <t>Campanhas realizadas nas diversas regiões do Brasil
Inia (Vera): AM; Sotalia: CE, RJ, SC; Stenella: FN</t>
  </si>
  <si>
    <t>grupo</t>
  </si>
  <si>
    <r>
      <t xml:space="preserve">6.1 Elaborar campanhas de mídia para divulgação da necessidade de conservação de </t>
    </r>
    <r>
      <rPr>
        <i/>
        <sz val="14"/>
        <rFont val="Calibri"/>
        <family val="2"/>
      </rPr>
      <t>Sotalia guianensis, Tursiops truncatus, Inia geoffrensis, Sotalia fluviatilis e Stenella longirostris</t>
    </r>
  </si>
  <si>
    <t>Adicionar Marcos Rossi, INPA, AMPA, Juliana di Tullio, IBC, MAQUA/UERJ, Liliane, LBEC/UFRRJ, Camila Domit</t>
  </si>
  <si>
    <r>
      <t xml:space="preserve">6.2 Desenvolver atividades de educação ambiental para </t>
    </r>
    <r>
      <rPr>
        <i/>
        <sz val="14"/>
        <rFont val="Calibri"/>
        <family val="2"/>
      </rPr>
      <t>Sotalia fluviatilis</t>
    </r>
    <r>
      <rPr>
        <sz val="14"/>
        <rFont val="Calibri"/>
        <family val="2"/>
      </rPr>
      <t xml:space="preserve"> e </t>
    </r>
    <r>
      <rPr>
        <i/>
        <sz val="14"/>
        <rFont val="Calibri"/>
        <family val="2"/>
      </rPr>
      <t>Inia geoffrensis</t>
    </r>
  </si>
  <si>
    <t>A AMPA e o INPA/LMA trabalharam junto a midia escrita e falada em diversas atividades, com entrevistas, programas de radio e TV, documentários e revistas de divulgação.</t>
  </si>
  <si>
    <t>Vera M. F. da Silva (INPA</t>
  </si>
  <si>
    <r>
      <t xml:space="preserve">6.2 Desenvolver atividades de educação ambiental para </t>
    </r>
    <r>
      <rPr>
        <i/>
        <sz val="14"/>
        <color indexed="8"/>
        <rFont val="Calibri"/>
        <family val="2"/>
      </rPr>
      <t>Sotalia guianensis, Tursiops truncatus, Inia geoffrensis, Sotalia fluviatilis e Stenella longirostris</t>
    </r>
  </si>
  <si>
    <t>Atividades de educação ambiental ao longo da área de distribuição das espécies</t>
  </si>
  <si>
    <t>Leonardo Flach</t>
  </si>
  <si>
    <t>Adicionar colaboladores e articuladores das ações agrupadas</t>
  </si>
  <si>
    <t>Agrupada na ação 6.2</t>
  </si>
  <si>
    <t>6.4 Criação de um Plano de Educação Ambiental para conservação de Sotalia guianensis na costa Nordeste do Brasil.</t>
  </si>
  <si>
    <t xml:space="preserve">Plano elaborado </t>
  </si>
  <si>
    <t>Carol Meirelles</t>
  </si>
  <si>
    <r>
      <t>6.4 Criação de Planos de Educação Ambiental para conservação de</t>
    </r>
    <r>
      <rPr>
        <i/>
        <sz val="14"/>
        <color indexed="8"/>
        <rFont val="Calibri"/>
        <family val="2"/>
      </rPr>
      <t xml:space="preserve"> Sotalia guianensis, Tursiops truncatus, Inia geoffrensis, Sotalia fluviatilis e Stenella longirostris</t>
    </r>
  </si>
  <si>
    <t>Planos elaborados</t>
  </si>
  <si>
    <t>Liliane, Zé Martins, Leonardo Flach, AMPA, INPA, Marcos Rossi, Alexandre Azevedo, Dan Pretto, Paulo Flores, Camilah Zappes, NEMA, Camila Domit, Juliana di Tullio, Liliane</t>
  </si>
  <si>
    <t>Desenvolver workshops</t>
  </si>
  <si>
    <r>
      <t xml:space="preserve">6.5 Desenvolver atividades de educação ambiental para </t>
    </r>
    <r>
      <rPr>
        <i/>
        <sz val="14"/>
        <rFont val="Calibri"/>
        <family val="2"/>
      </rPr>
      <t>Sotalia guianensis</t>
    </r>
    <r>
      <rPr>
        <sz val="14"/>
        <rFont val="Calibri"/>
        <family val="2"/>
      </rPr>
      <t xml:space="preserve"> no Sul e Sudeste do Brasil</t>
    </r>
  </si>
  <si>
    <t>Marcos C. Santos (IO-USP), José Lailson Brito Junior, Alexandre de Freitas Azevedo, Lupércio Barbosa e Haydée Cunha (UERJ), Leonardo Flach (Projeto Boto-cinza), Paulo A. C. Flores (ICMBio)</t>
  </si>
  <si>
    <r>
      <t xml:space="preserve">6.6 Desenvolver atividades de educação ambiental para </t>
    </r>
    <r>
      <rPr>
        <i/>
        <sz val="14"/>
        <rFont val="Calibri"/>
        <family val="2"/>
      </rPr>
      <t>Tursiops truncatus</t>
    </r>
    <r>
      <rPr>
        <sz val="14"/>
        <rFont val="Calibri"/>
        <family val="2"/>
      </rPr>
      <t xml:space="preserve"> no Sul do Brasil</t>
    </r>
  </si>
  <si>
    <t>André Barreto (UNIVALI), Camila Domit (UFPR),  Camila Zappes (AQUALIE), Eduardo Secchi (FURG),  Maurício Tavares (GEMARS/CECLIMAR), Ignacio Benites Moreno (UFRGS), Paulo Flores (CMA/ICMBio), Paulo C. Simões-Lopes (UFSC), Paulo A. C. Flores (ICMBio)</t>
  </si>
  <si>
    <t>Agrupada na ação 6.2
Elaborar proposta (quais informações devem ser incluídas? Em quais pescarias? Quem receberá as informações brutas?) e apresentar aos representantes do MMA no CTGP (MPA/MMA).</t>
  </si>
  <si>
    <r>
      <t>7.1 Articular junto ao MPA, MMA e IBAMA a proibição do uso de gaiolas para pesca da piracatinga (</t>
    </r>
    <r>
      <rPr>
        <i/>
        <sz val="14"/>
        <rFont val="Calibri"/>
        <family val="2"/>
      </rPr>
      <t>Callophypus macropterus</t>
    </r>
    <r>
      <rPr>
        <sz val="14"/>
        <rFont val="Calibri"/>
        <family val="2"/>
      </rPr>
      <t>) na Amazônia (descrição detalhada da gaiola para instrumento legal)</t>
    </r>
  </si>
  <si>
    <t xml:space="preserve">O IBAMA  realizou umas reuniões internas mas nada se concretizou. </t>
  </si>
  <si>
    <t>Falta de articulação</t>
  </si>
  <si>
    <t>Ação excluída porque o uso de gaiolas não é mais técnica principal para pesca de piracatinga</t>
  </si>
  <si>
    <t>A criação de GTs é atribuição do MPA. A INI 12/2012 determina a criação de GTs para tratar de assuntos acerca do CPGP/Demersais - pesca de emalhe, porém há necessidade de discutir as capturas incidentais em outras pescarias. Necessidade de articular esta demanda com o ICMBio e a Gerência de Biodiversidade Aquática e Recursos Pesqueiros-GBA/MMA, representantes do MMA junto ao CTGP (MPA/MMA).</t>
  </si>
  <si>
    <t>7.2 Articular a participação de representantes da área de conservação de mamíferos aquáticos nos Comitês Permanentes de Gestão (CPGs).</t>
  </si>
  <si>
    <t>Instrumento legal de criação dos grupos publicados com representantes indicados</t>
  </si>
  <si>
    <t>Adicionar Renato (GBA/MMA), Camila Domit, Leonardo Flach, Ana Carolina Meirelles, Eduardo Secchi, Juliana di Tullio, INPA, AMPA, NEMA, Alexandre Azevedo, REMAB, Carolina Bertozzi</t>
  </si>
  <si>
    <t>Desenvolver workshop (meta 1)</t>
  </si>
  <si>
    <t>Elaborar proposta (quais informações devem ser incluídas? Em quais pescarias? Quem receberá as informações brutas?) e apresentar aos representantes do MMA no CTGP (MPA/MMA).</t>
  </si>
  <si>
    <t>Sugiro a organização de um Workshop, para tratar de todos os assuntos relacionados à capturas incidentais de mamíferos aquáticos no Brasil (atualização das informações e elaboração de recomendações).
Grupo (3 a 5 pessoas) - recomendação para encaminhar ao GBA/MMA</t>
  </si>
  <si>
    <t>Renato (GBA/MMA), NEMA</t>
  </si>
  <si>
    <t>Portaria em processo de aprovação pela SDS/IPAAM para todos os frigorificos e entreposto de pesca no estado do Amazonas, a partir de recomendacoes feitas pelo GT Boto (VS). Não iniciada (IS).
Possível moratória da importação de piracatinga na Colômbia (VS)</t>
  </si>
  <si>
    <t>Falta de articulação (IS).</t>
  </si>
  <si>
    <t xml:space="preserve">Vera M. F. da Silva (INPA), Iara Sommer (ICMBio) </t>
  </si>
  <si>
    <t>7.4 Recomendar o controle de comércio nacional e internacional da piracatinga (impostos, taxas, etc.) à Policia Federal, Receita Estadual e Federal, MRE, Câmara de Comércio Exterior</t>
  </si>
  <si>
    <t>7.5 Realização de reuniões científicas periódicas sobre pesquisa e conservação de pequenos cetáceos sob ameaça antrópica</t>
  </si>
  <si>
    <t>Reuniões estão acontecendo continuamente</t>
  </si>
  <si>
    <t>André Barreto</t>
  </si>
  <si>
    <t>Adicionar Liliane, Marcos Rossi, Leonardo Flach, CMA/ICMBio, INPA, Instituto Mamirauá</t>
  </si>
  <si>
    <t>7.6 Atuar junto ao MMA e ao ICMBio para a criação da Reserva de Fauna da Baía da Babitonga (SC)</t>
  </si>
  <si>
    <t>DIMAN/ICMBio, UNIVILE, Fábia de O. Luna (ICMBio)</t>
  </si>
  <si>
    <t>ver PAN Toninha</t>
  </si>
  <si>
    <t>7.7 Realizar o mapeamento dos atos internacionais relevantes aos mamíferos aquáticos, com especial atenção à adesão do Brasil à CMS</t>
  </si>
  <si>
    <t>7.8 Articular com o secretariado da CMS o desenvolvimento de um acordo de cooperação com Colômbia, Peru, Equador, Venezuela e Bolívia para a conservação dos pequenos cetáceos  fluviais</t>
  </si>
  <si>
    <t>A SDS no âmbito do GT Botos, encaminhou carta de solicitação de informações sobre a pesca e o comércio de piracatinga nos países do Pacto Amazônico visando estabelecer cooperação técnica que iniba as atividades de matança de botos (VS). Ação não iniciada (FL).</t>
  </si>
  <si>
    <t>O acordo foi assinado, mas o Brasil não é signatário. O Brasil fez uma carta de intenção para participar, está no congresso para aprovação e posterior pagamento pelo MRE, que atualmente não tem interesse em pagar o acordo (que é anual).</t>
  </si>
  <si>
    <t>Vera M. F. da Silva (INPA), Fábia Luna (ICMBio)</t>
  </si>
  <si>
    <t xml:space="preserve">Carta ao MMA para discutir articulações </t>
  </si>
  <si>
    <t>Sugestão de revisão do texto da ação.</t>
  </si>
  <si>
    <t>7.9 Atuar junto ao MRE para ampliar e manter a delegação científica brasileira na CIB no Sub-Comitê de Pequenos Cetáceos</t>
  </si>
  <si>
    <t>7.9 Atuar junto ao MRE e MMA para ampliar e manter a delegação científica brasileira na CIB no Sub-Comitê de Pequenos Cetáceos</t>
  </si>
  <si>
    <t>Delegação científica ampliada e ativamente participando</t>
  </si>
  <si>
    <t>revisar (site CIB)</t>
  </si>
  <si>
    <t>O MRE aprovou que a composição da delegação brasileira é definida pelo CMA, que depende do MMA para liberação e pagamento de custos</t>
  </si>
  <si>
    <t>7.10 Fazer gestão junto ao MRE e MMA para garantir a participação brasileira nas reuniões intersessionais da CIB</t>
  </si>
  <si>
    <t>7.10  Fazer gestão junto ao MRE e MMA para garantir a participação de pesquisadores brasileiros nas reuniões intersessionais da CIB ligadas aos pequenos cetáceos</t>
  </si>
  <si>
    <t>Participação brasileira  assegurada</t>
  </si>
  <si>
    <t>7.11 Articular a implantação da Rede de Encalhe de Mamíferos Aquáticos do Brasil (REMAB), consolidando as Redes regionais (REMASUL, REMASE, REMANE, REMANOR)</t>
  </si>
  <si>
    <t>7.12 Articular com os órgãos do SISNAMA o planejamento e execução de operações de fiscalização das áreas críticas por meio de acordos de cooperação técnica.</t>
  </si>
  <si>
    <t>Necessidade de identificar as áreas críticas de controle.</t>
  </si>
  <si>
    <t>Ação excluída porque já está embutida em outras ações.
Necessidade urgente de mapear as áreas necessárias e articular com MPA.</t>
  </si>
  <si>
    <t>7.13 Articular com CONAMA a normatização referente ao licenciamento ambiental em áreas portuárias.</t>
  </si>
  <si>
    <t>Articulação iniciada, contudo é necessário elaborar minuta da norma para apresentar ao Conama.</t>
  </si>
  <si>
    <t>Necessidade de elaborar norma com técnicos habilitados para tal.</t>
  </si>
  <si>
    <t>7.13 Articular junto às instituições governamentais para que seja instituída uma resolução CONAMA referente ao licenciamento ambiental de empreendimentos/atividades nas zonas de ocorrência de pequenos cetáceos</t>
  </si>
  <si>
    <t>Adicionar colaboladores da ação 4.4 versão nova (ações agrupadas)</t>
  </si>
  <si>
    <t>7.14 Articular com as agências de fomento à pesquisa (federais e estaduais) a publicação de editais específicos para a conservação de pequenos cetáceos</t>
  </si>
  <si>
    <t xml:space="preserve">Em andamento. Edital FNMA para planos de ação; reuniões com CNPQ e Petrobrás </t>
  </si>
  <si>
    <t>7.14 Articular com agentes de fomento à pesquisa e conservação a publicação de editais que contemplem pequenos cetáceos</t>
  </si>
  <si>
    <t>Alexandre Azevedo (UERJ), André Barreto, Vera Silva, Eduardo Secchi, Camila Domit</t>
  </si>
  <si>
    <r>
      <t xml:space="preserve">7.15 Elaborar um Plano de Ação para </t>
    </r>
    <r>
      <rPr>
        <i/>
        <sz val="14"/>
        <rFont val="Calibri"/>
        <family val="2"/>
      </rPr>
      <t>Sotalia guianensis</t>
    </r>
  </si>
  <si>
    <t>Ação excluída devido às novas diretrizes de governo para planejamento de planos de ação por bioma</t>
  </si>
  <si>
    <r>
      <t xml:space="preserve">7.16 Implementar uma estratégia emergencial para coibir a captura intencional de </t>
    </r>
    <r>
      <rPr>
        <i/>
        <sz val="14"/>
        <rFont val="Calibri"/>
        <family val="2"/>
      </rPr>
      <t>Inia geoffrensis</t>
    </r>
  </si>
  <si>
    <t>Criação pelo IPAAM/SDS de um grupo de trabalhos (GT Boto) em nivel governamental visando estabelecer normas e leis que coibam a matança de botos e regulamente as atividades de turismo com botos. As IN's elaboradas encontram-se em fase de aprovação pelos órgaos competentes.</t>
  </si>
  <si>
    <t>Ação excluída por já estar contemplada em outras ações</t>
  </si>
  <si>
    <t>7.17 Articular junto ao ICMBio para a criação de áreas marinhas protegidas para a conservação de pequenos cetáceos</t>
  </si>
  <si>
    <t>Momento político desfavorável</t>
  </si>
  <si>
    <t>7.18 Articular junto ao ICMBio a criação de uma UC Marinha Federal na Baía de Sepetiba (RJ)</t>
  </si>
  <si>
    <t>Reuniões com órgãos de gestão estadual para criação de Ucs ou ampliação e recategorização das existentes</t>
  </si>
  <si>
    <t>7.19 Articular junto ao ICMBio a criação de uma UC Marinha Federal na Baía de Ilha Grande (RJ)</t>
  </si>
  <si>
    <t>7.20 Articular junto ao IBAMA, órgãos licenciadores estaduais e municipais a  obrigatoriedade de parecer do ICMBio em qualquer processo de licenciamento ambiental em áreas com populações residentes de pequenos cetáceos</t>
  </si>
  <si>
    <t>Não iniciada.
Aprovação de curso sobre padronização de processos de licenciamento de atividades de petróleo e gás a ser realizado em outubro/2013 (FL).</t>
  </si>
  <si>
    <t>7.20 Articular junto ao CONAMA, Ministérios Públicos, órgãos licenciadores estaduais e municipais a necessidade de parecer do ICMBio em qualquer processo de licenciamento ambiental em áreas com populações residentes de pequenos cetáceos</t>
  </si>
  <si>
    <t>Adicionar todos os presentes na oficina de monitoria</t>
  </si>
  <si>
    <t>7.21 Articular a incorporação dos protocolos de avaliação e monitoramento de impacto dos empreendimentos/atividades nas zonas de ocorrência de pequenos cetáceos junto às instituições licenciadoras</t>
  </si>
  <si>
    <t>Aprovação de curso sobre padronização de processos de licenciamento de atividades de petróleo e gás a ser realizado em outubro/2013 (FL). Atividade não iniciada, pois depende da elaboração dos protocolos de avaliação e impacto para que ocorra a incorporação junto às instituições licenciadoras (FL).</t>
  </si>
  <si>
    <t>Flávio J. Lima Silva (UERN), Fábia Luna (ICMBio)</t>
  </si>
  <si>
    <t>Agrupada na ação 7.13</t>
  </si>
  <si>
    <t>A articuladora sugere a exclusão da ação.</t>
  </si>
  <si>
    <t>7.22 Articular junto ao MPA para que o permissionamento de embarcações para a pesca tenha como condição a comprovação de adequação à legislação da Marinha, Ministério do Trabalho e Secretaria da Fazenda</t>
  </si>
  <si>
    <t>Não inciada conforme planejado.</t>
  </si>
  <si>
    <t>Ação excluída pois está fora do escopo do PAN
Sugiro a organização de um Workshop, para tratar de todos os assuntos relacionados à capturas incidentais de mamíferos aquáticos no Brasil (atualização das informações e elaboração de recomendações).</t>
  </si>
  <si>
    <t>GBA/MMA (sugestão de Fábia Luna)</t>
  </si>
  <si>
    <t>7.23 Articular junto ao MPA para que uma nova IN para pesca de emalhe seja publicada</t>
  </si>
  <si>
    <t>7.24 Articular para a criação de áreas de exclusão de pesca nos montes submarinos da cadeia Fernando de Noronha</t>
  </si>
  <si>
    <t>Ação em andamento. Em articulação com a DIMAN.</t>
  </si>
  <si>
    <t>7.25 Articular a criação de áreas de exclusão de pesca e outras medidas de ordenação visando evitar capturas incidentais, com especial atenção às seguintes localidades: (RS) Estuário da Lagoa dos Patos, Estuário de Tramandaí, Albardão; (SC) Baía da Babitonga, Baía Norte, APA da Baleia Franca, Estuário de Laguna; (PR) APA de Guaraqueçaba, PARNA Superagui, entorno Arquipélago dos Currais e Tupiniquins; (RJ) Baía de Guanabara, Baía de Sepetiba, Ilha Grande, entorno do Parque de Jurubatiba; (BA) Barra de Paraguaçu, Baía do Pontal; (SE) Foz do rio Sergipe, Foz do rio Vasa Barris; (AL) Porto de Maceió; (RN) Baía Formosa, Lagoa de Guaraíras, Tabatinga, Praia de São Cristóvão; (CE) Enseada do Mucuripe; (MA) Entre Baía de Tutóia e a Foz do Rio Preguiças</t>
  </si>
  <si>
    <t>A INI 12/2012 inclui algumas áreas de exclusão de pesca (i.e., região do Albardão/RS, Estuário da Lagoa dos Patos/RS, PARNA de Jurubatiba/RJ, além das áreas a partir da linha de costa até um limite de 3/SP-ES e 4/RS-PR Milhas Náuticas).
Criacao do Parque Nacional Marinho das Ilhas dos Currais (CD)
Portaria Interministerial 3/2013 MPA/MMA - novas areas de exclusão no RS (Renato)</t>
  </si>
  <si>
    <t>Dan Pretto</t>
  </si>
  <si>
    <t>Sugiro a organização de um Workshop, para tratar de todos os assuntos relacionados à capturas incidentais de mamíferos aquáticos no Brasil (atualização das informações e elaboração de recomendações).</t>
  </si>
  <si>
    <t>7.26 Articular junto ao MPA a obrigatoriedade que frigoríficos (barcos frigoríficos, mercados e flutuantes) forneçam informações detalhadas das suas atividades de pesca e comercialização de pescado - Amazônia</t>
  </si>
  <si>
    <t>Documento que estabelece a obrigatoriedade da declaração de estoque (espécies, quantidades, etc) e destinação dos resíduos sólidos oriundos dos frigoríficos do Estado do Amazonas em tramitacao (VS).</t>
  </si>
  <si>
    <t>Adicionar AMPA, SDS/IPAAM, WSPA, INPA</t>
  </si>
  <si>
    <t>7.27 Articular junto ao ICMBio a criação de uma IN sobre molestamento de cetáceos e sirênios, baseada na revisão das Portarias do IBAMA 117/1996 e 05/1995</t>
  </si>
  <si>
    <t>Em tramitação no ICMBio.</t>
  </si>
  <si>
    <t>7.28 Articular junto ao ICMBio a criação de uma UC Federal de uso sustentável no município de Tibau do Sul (RN)</t>
  </si>
  <si>
    <t xml:space="preserve">As discussões sobre a criação da UC foram iniciadas. Ocorreu uma reunião com representantes do MMA. </t>
  </si>
  <si>
    <t>Processo paralizado. Por falta de articulação não ocorreu avanço.</t>
  </si>
  <si>
    <t>7.29 Articular junto ao ICMBio restrição de acesso da região Entre Ilhas (Parnamar-FN) ao tráfego de embarcações</t>
  </si>
  <si>
    <t>Ação concluída. 
Materiais adquiridos. A espera da implementação das bóias pela equipe do PARNAMAR-FN/ICMBio</t>
  </si>
  <si>
    <t>Normativa publicada (estudo de capacidade do Parque incorporada ao Plano de Manejo da UC)</t>
  </si>
  <si>
    <t>7.30 Elaborar legislação sobre impactos acústicos sub-aquáticos</t>
  </si>
  <si>
    <t>Não iniciada</t>
  </si>
  <si>
    <t>Marcos Rossi, Alexandre Azevedo, Renata Souza-Lima</t>
  </si>
  <si>
    <t>Propor medidas de prevenção e mitigação da poluição química nas espécies alvo do PAN</t>
  </si>
  <si>
    <t>Minuta de instrumento legal proposta</t>
  </si>
  <si>
    <t>Sem custo estimado</t>
  </si>
  <si>
    <t>Adicionar colaboladores das ações de pesquisa de poluição química</t>
  </si>
  <si>
    <t>Propor medidas de prevenção e mitigação da poluição sonora nas espécies alvo do PAN</t>
  </si>
  <si>
    <t>Adicionar colaboladores das ações de pesquisa de poluição sonora</t>
  </si>
  <si>
    <t>Elaboração de uma plataforma política em acordo com as ações do PAN Pequenos Cetáceos</t>
  </si>
  <si>
    <t>Documento digital divulgado</t>
  </si>
  <si>
    <t>sem custo estimado</t>
  </si>
  <si>
    <t>Todos os colaboradores do PAN</t>
  </si>
  <si>
    <t>1.1 Avaliar e monitorar o impacto da pesca de emalhe sobre as espécies costeiras, com ênfase em Sotalia guianensis e Tursiops truncatus</t>
  </si>
  <si>
    <t>1.5 Criar e implementar um Plano de Fiscalização para o combate à captura direcionada do boto-vermelho (Inia geoffrensis)</t>
  </si>
  <si>
    <t>1.6 Avaliar e monitorar o uso de botos (Inia geoffrensis e Sotalia fluviatilis) como isca na pesca da piracatinga (Callophypus macropterus)</t>
  </si>
  <si>
    <t>1.7 Testar novas iscas e atrativos para uso alternativo na pesca da piracatinga (Callophypus macropterus)</t>
  </si>
  <si>
    <t>1.11 Incrementar a fiscalização do cumprimento da Instrução Normativa do IBAMA de Nº 166/2007, especialmente nos portos de: Belém e Vigia (PA), Santos (SP), Itajaí e Navegantes (SC) e Rio Grande (RS)</t>
  </si>
  <si>
    <t>Estudos em andamento (PA,CE,PI,RN,BA,ES,RJ,SP,PR,SC,RS). Publicações (PA,CE,ES,RJ,PR,SC,RS)</t>
  </si>
  <si>
    <t>Iniciado no porto de Itajaí/SC</t>
  </si>
  <si>
    <t>Dados estão sendo coletados e colaborações firmadas</t>
  </si>
  <si>
    <t>Estudos na região do Médio Solimões (ZP Uarini, Tefé e Fonte Boa). Início de avaliação da proposta no rio Purús e Manacapurú</t>
  </si>
  <si>
    <t>A ação foi incluída no PNAPA, que é o planejamento anual do IBAMA para fiscalização. No entanto, as operações não foram realizadas ainda</t>
  </si>
  <si>
    <t>Estudos na região do médio solimões (ZP Uarini, Tefé e Fonte Boa). Início de avaliação da proposta no rio Purús e Manacapurú</t>
  </si>
  <si>
    <t>Foram realizadas entrevistas com pescadores</t>
  </si>
  <si>
    <t>Amostras coletadas e sendo analisadas no Pará. Trabalhos publicados em Porto Velho/RO e Rio Branco/AC.</t>
  </si>
  <si>
    <t>Realizada ação de fiscalização em SC</t>
  </si>
  <si>
    <t>Incrementar a fiscalização do cumprimento da legislação de pesca vigente, especialmente nos portos de: Belém e Vigia (PA), Santos (SP), Itajaí e Navegantes (SC) e Rio Grande (RS). (Grupo Assessor)</t>
  </si>
  <si>
    <t>2.2 Quantificar a magnitude das concentrações dos micropoluentes e seus efeitos (sistema endócrino e patologias associadas) sobre os pequenos cetáceos, especialmente Sotalia guianensis, Steno bredanensis, Orcinus orca, Pseudorca crassidens e Tursiops truncatus</t>
  </si>
  <si>
    <t>2.4 Monitorar parâmetros de saúde (hormonais, bioquímicos) em relação aos níveis de poluentes em populações de Sotalia guianensis nas regiões Sudeste e Sul do Brasil</t>
  </si>
  <si>
    <t>Estão em andamento análises de compostos organohalogenados emergentes em tecidos de algumas espécies de delfinídeos. Tais resultados fazem parte da parceria UERJ/UFRJ/IDAEA-CSIC da Espanha</t>
  </si>
  <si>
    <t>Estão em andamento diversos estudos que buscam a determinação de micropoluentes em tecidos das espécies alvo. Os estudos sobre efeito ainda estão em fase inicial</t>
  </si>
  <si>
    <t>Tal ação encontra-se em fase inicial</t>
  </si>
  <si>
    <t xml:space="preserve">Foram realizados alguns contatos para estabelecer parcerias e revisão bibliografica sobre o tema (MR). Dados coletados de vocalização e ultrasom de Inia e Sotalia(VS) </t>
  </si>
  <si>
    <t>Marcos Rossi-Santos (IBJ) e Vera M. F. da Silva (INPA)</t>
  </si>
  <si>
    <t>Levantamento bibliográfico, estudos iniciados na costa do estado do RJ e RN (testes metodológicos, coleta e análise de dados). Estudos iniciados no estuário do Rio Itajaí, SC</t>
  </si>
  <si>
    <t>Alexandre de Freitas Azevedo (UERJ), André S. Barreto (UNIVALI), Flávio J. Lima Silva (UERN).</t>
  </si>
  <si>
    <t>Revisão de dados anteriores e atualização bibliográfica</t>
  </si>
  <si>
    <t>3.1 Mapear, avaliar e monitorar o impacto do turismo sobre populações residentes de Sotalia guianensis</t>
  </si>
  <si>
    <t>3.2 Mapear, avaliar e monitorar o impacto do turismo sobre populações residentes de Sotalia guianensis</t>
  </si>
  <si>
    <t>3.3 Mapear, avaliar e monitorar o impacto do turismo sobre populações residentes de Tursiops truncatus</t>
  </si>
  <si>
    <t>3.4 Avaliar e monitorar o impacto do turismo sobre Stenella longirostris em Fernando de Noronha</t>
  </si>
  <si>
    <t>3.5 Avaliar e propor medidas de ordenamento das atividades de nado, alimentação assitida e terapia existentes com Inia geoffrensis na Amazônia</t>
  </si>
  <si>
    <t>Normativa publicada. Nova Normativa publicada</t>
  </si>
  <si>
    <t>Empreendimentos no Rio Negro mapeados. Impactos nestas populações sendo identificados. Um trabalho no prelo</t>
  </si>
  <si>
    <t>Vera M. F. da Silva (INPA) e Marcelo Derzi Vidal (ICMBio)</t>
  </si>
  <si>
    <t xml:space="preserve">Dissertação concluída sobre a poplação residente em Pipa/RN e dois artigos submetidos no RN (FL) </t>
  </si>
  <si>
    <t>Marcos C. Santos (UNESP) e Flávio J. Lima Silva (UERN)</t>
  </si>
  <si>
    <t>Dados coletados na Ilha de Santa Catarina (PF) e iniciado em Itajaí (IM)</t>
  </si>
  <si>
    <t>Ignacio Benites Moreno (UFRGS) e Paulo A. C. Flores (ICMBio)</t>
  </si>
  <si>
    <t>A implementação está dentro do programado, com a execução do Projeto Cetáceos Oceânicos e do Projeto Golfinho Rotador. Uma (1) dissertação concluída e um (1) trabalho submetido</t>
  </si>
  <si>
    <t>Proposta de IN elaborada e encaminhada para o ICMBio. Ações de ordenamento iniciadas na bacia do Rio Negro e 1 artigo publicado (MV). Artigo de proposta de ordenamento no prelo (VS)</t>
  </si>
  <si>
    <t>Problemas burocráticos internos (ICMBio)</t>
  </si>
  <si>
    <t>4.3 Elaborar um protocolo para avaliação e monitoramento dos impactos dos empreendimentos/atividades localizados no ambiente costeiro sobre pequenos cetáceos localizadas no ambiente fluvial</t>
  </si>
  <si>
    <t>SIMMAM está sendo alimentado pelos grupos de pesquisa e existe uma pessoa dedicada para a elaboração dos mapas (AB). Levantamento e compilação de dados para a costa do RN (FL)</t>
  </si>
  <si>
    <t>Salvatore Siciliano (FIOCRUZ), Flávio J. Lima Silva (UERN) e André S. Barreto (UNIVALI)</t>
  </si>
  <si>
    <t>SIMMAM está sendo alimentado pelos grupos de pesquisa e existe uma pessoa dedicada para a elaboração dos mapas</t>
  </si>
  <si>
    <t>Articulação com os órgãos licenciadores federais (DILIC/ coordenação de fauna IBAMA e CMA/ICMBIO) para iniciar a discussão e elaboração deste protocolo</t>
  </si>
  <si>
    <t>Elaborar um protocolo para avaliação e monitoramento dos impactos dos empreendimentos/atividades localizados no ambiente fluvial sobre pequenos cetáceos</t>
  </si>
  <si>
    <t>5.1 Investigar os padrões de distribuição de Tursiops truncatus</t>
  </si>
  <si>
    <t>5.2 Investigar os padrões de distribuição de Orcinus orca</t>
  </si>
  <si>
    <t>5.3 Investigar os padrões de distribuição de Steno bredanensis</t>
  </si>
  <si>
    <t>5.4 Investigar os padrões de distribuição de Feresa atenuata, Globicephala spp., Pseudorca crassidens, Grampus griseus e Peponocephala electra</t>
  </si>
  <si>
    <t>5.5 Investigar os padrões de distribuição de Kogia spp</t>
  </si>
  <si>
    <t>5.7 Investigar deslocamentos e uso de área de populações residentes de Sotalia guianensis</t>
  </si>
  <si>
    <t>5.8 Investigar deslocamentos e uso de área de populações residentes de Tursiops truncatus</t>
  </si>
  <si>
    <t>5.9 Investigar os padrões de distribuição de populações residentes Stenella longirostris</t>
  </si>
  <si>
    <t>5.10 Definir status taxonômico do gênero Tursiops</t>
  </si>
  <si>
    <t>5.11 Identificar os estoques de Tursiops truncatus</t>
  </si>
  <si>
    <t>5.12 Identificar os estoques de Steno bredanensis</t>
  </si>
  <si>
    <t>5.13 Identificar os estoques e verificar a existência de ecótipos de Orcinus orca</t>
  </si>
  <si>
    <t>5.14 Definir o status taxonômico de Delphinus spp. no Brasil</t>
  </si>
  <si>
    <t>5.15 Definir o status taxonômico de Stenella frontalis com ênfase no Sul e Sudeste do Brasil</t>
  </si>
  <si>
    <t>5.16 Identificar os estoques de Inia geoffrensis</t>
  </si>
  <si>
    <t>5.17 Identificar os estoques de Sotalia fluviatilis</t>
  </si>
  <si>
    <t>5.18 Proposta de unidades de manejo de Sotalia guianensis</t>
  </si>
  <si>
    <t>5.19 Investigar os parâmetros de história de vida de Inia geoffrensis</t>
  </si>
  <si>
    <t>5.20 Investigar os parâmetros de história de vida de Sotalia fluviatilis</t>
  </si>
  <si>
    <t>5.21 Investigar os parâmetros de história de vida de Sotalia guianensis</t>
  </si>
  <si>
    <t>5.22 Investigar os parâmetros de história de vida de Tursiops sp</t>
  </si>
  <si>
    <t>5.23 Investigar os parâmetros de história de vida de Steno bredanensis</t>
  </si>
  <si>
    <t>5.24 Investigar os parâmetros de história de vida de Stenella longirostris</t>
  </si>
  <si>
    <t>5.25 Estimar a abundância e a tendência populacional de Inia geoffrensis nas diferentes bacias</t>
  </si>
  <si>
    <t>5.26 Estimar a abundância e a tendência populacional de Sotalia fluviatilis nas diferentes bacias</t>
  </si>
  <si>
    <t>5.27 Estimar a abundância e a tendência das populações residentes de Sotalia guianensis</t>
  </si>
  <si>
    <t>5.28 Estimar a abundância e a tendência populacional de Tursiops sp. no Sul do Brasil</t>
  </si>
  <si>
    <t>5.29 Estimar a abundância e a tendência populacional de Steno bredanensis no Nordeste e no Sudeste do Brasil</t>
  </si>
  <si>
    <t>5.31 Estimar a abundância de Stenella longirostris em Fernando de Noronha</t>
  </si>
  <si>
    <t>5.32 Rever a categoria de conservação,  especialmente de Inia geoffrensis, Sotalia fluviatilis, Sotalia guianensis, Orcinus orca, Steno bredanensis e Tursiops truncatus</t>
  </si>
  <si>
    <t>5.33 Avaliar o estado de saúde das populações de Inia geoffrensis, Sotalia fluviatilis, Sotalia guianensis, Orcinus orca, Steno bredanensis e Tursiops truncatus</t>
  </si>
  <si>
    <t>5.34 Elaborar capítulo do protocolo da REMAB sobre diagnóstico e tratamento de pequenos cetáceos acometidos por enfermidades dermatológicas.</t>
  </si>
  <si>
    <t>5.35 Avaliar e monitorar a emergência de doenças de pele em populações de Sotalia guianensis, Tursiops truncatus, Inia geoffrensis, Sotalia fluviatilis e Stenella longirostris</t>
  </si>
  <si>
    <t>5.36 Elaborar e testar tecnologias que reduzam a captura acidental de pequenos cetáceos</t>
  </si>
  <si>
    <t>5.37 Identificar áreas e épocas de maior ocorrência de capturas acidentais de pequenos cetáceos para as áreas críticas no Norte e Nordeste do Brasil</t>
  </si>
  <si>
    <t>5.38 Verificar variabilidade comportamental de populações residentes de Sotalia guianensis</t>
  </si>
  <si>
    <t>5.39 Investigar os efeitos de ações antrópicas sobre o comportamento de Sotalia guianensis</t>
  </si>
  <si>
    <t>5.40 Verificar a variabilidade comportamental de populações residentes de Tursiops sp</t>
  </si>
  <si>
    <t>5.41 Investigar os efeitos de ações antrópicas sobre o comportamento de Tursiops sp</t>
  </si>
  <si>
    <t>5.42 Investigar os efeitos de ações antrópicas sobre o comportamento de Stenella longirostris em Fernando de Noronha</t>
  </si>
  <si>
    <t>5.43 Investigar os padrões acústicos dos pequenos cetáceos</t>
  </si>
  <si>
    <t>5.44 Investigar os padrões de distribuição de Stenella clymene</t>
  </si>
  <si>
    <t>5.45 Investigar parâmetros de história de vida de Stenella clymene</t>
  </si>
  <si>
    <t>Capítulo elaborado e publicado</t>
  </si>
  <si>
    <t>Adriana F. Trinta (ICMBio)</t>
  </si>
  <si>
    <t xml:space="preserve"> </t>
  </si>
  <si>
    <t>Dados estão sendo coletados e informações reunidas</t>
  </si>
  <si>
    <t>Ignacio Benites Moreno (UFRGS), Paulo A. C. Flores (ICMBio) e André S. Barreto (UNIVALI)</t>
  </si>
  <si>
    <t>Dados estão sendo coletados e as informações reunidas. Projeto elaborado e submetido</t>
  </si>
  <si>
    <t>Revisão de dados e atualização bibliográfica</t>
  </si>
  <si>
    <t>Detalhar descrição??</t>
  </si>
  <si>
    <t>Ação não iniciada. A revisão da lista vermelha em andamento irá gerar uma parte considerável dessas informações</t>
  </si>
  <si>
    <t xml:space="preserve">Há duas (2) teses de doutorado em andamento no RJ e RN e uma (1) dissertação de mestrado defendida em SP </t>
  </si>
  <si>
    <t>Marcos C. Santos (IO-USP), Haydée Cunha (UFRJ), Paulo A. C. Flores (ICMBio) e Flávio J. Lima Silva (UERN).</t>
  </si>
  <si>
    <t>Há informações para algumas populações (RS, SC, RN e RJ). Diversos artigos submetidos à LAJAM para publicação em um volume especial sobre T. truncatus no oceano Atlântico Sul Ocidental. Um (1) artigo publicado para o RS</t>
  </si>
  <si>
    <t>Paulo H. Ott (UERGS), Paulo A. C. Flores, (ICMBio) e André S. Barreto (UNIVALI).</t>
  </si>
  <si>
    <t>A andamento da ação segue dentro do programado, com a execução do Projeto Cetáceos Oceânicos, Projeto Golfinho Rotador e Projeto Talude</t>
  </si>
  <si>
    <t>Artigo em preparação para submissão em breve</t>
  </si>
  <si>
    <t xml:space="preserve"> Revisão do status atual realizada e submetida para publicação (Volume especial LAJAM). Novos aportes estão sendo obtidos através de diferentes projetos em andamento, incluindo estudos relacionados à morfologia, genética e isótopos estáveis</t>
  </si>
  <si>
    <t>Paulo H. Ott (UERGS), André S. Barreto (UNIVALI) e Paulo A. C. Flores (ICMBio).</t>
  </si>
  <si>
    <t>Amostras estão sendo coletadas e analisadas</t>
  </si>
  <si>
    <t>Dados estão sendo coletados e contatos sendo realizados</t>
  </si>
  <si>
    <t>Estudo em fase de finalização</t>
  </si>
  <si>
    <t>Coleta de dados em andamento (AB)</t>
  </si>
  <si>
    <t>Ignacio Benites Moreno (UFRGS) e André Barreto (UNIVALI)</t>
  </si>
  <si>
    <t>Dados estão sendo coletados. Um (1) trabalho publicado (RDS Mamirauá e RDS Amanã/Tefé/AM) (VS e HC)</t>
  </si>
  <si>
    <t>Salvatore Siciliano (FIOCRUZ), Vera M. F. da Silva (INPA) e Haydée Cunha (UFRJ).</t>
  </si>
  <si>
    <t>Dados estão sendo coletados</t>
  </si>
  <si>
    <t>Manuscrito em preparação</t>
  </si>
  <si>
    <t>Atraso na redação do artigo</t>
  </si>
  <si>
    <t xml:space="preserve">Dados sendo coletados e uma (1) tese de doutorado em andamento (VS). Articulação com pesquisadores da Amazônia (AM, AP, RR) e levantamento bibliográfico (MM)
</t>
  </si>
  <si>
    <t>Material sendo coletado. Uma (1) tese de doutorado defendida</t>
  </si>
  <si>
    <t>Levantamento bibliográfico iniciado. Dados sendo coletados e analisados em SP, RJ, RN e CE (FL, HC, PF). Uma (1) tese de doutorado defendida (VS)</t>
  </si>
  <si>
    <t>Camila Domit (UFPR), Paulo A. C. Flores (ICMBio), Haydée Cunha (UFRJ), Flávio J. Lima Silva (UERN) e  Vera M. F. da Silva (INPA).</t>
  </si>
  <si>
    <t>Parâmetros reprodutivos estão sendo estudados no RS (IM) e SC (AB)</t>
  </si>
  <si>
    <t>Ignacio Benites Moreno (UFRGS) e André S. Barreto (UNIVALI).</t>
  </si>
  <si>
    <t>Revisão bibliográfica e levantamento de dados</t>
  </si>
  <si>
    <t>O andamento da ação segue dentro do programado, com a execução do Projeto Cetáceos Oceânicos e Projeto Golfinho Rotador</t>
  </si>
  <si>
    <t>Levantamento de dados em andamento</t>
  </si>
  <si>
    <t>Dois (2) trabalhos submetidos (MS, HC). Dados sendo analisados em SC, SP, RJ e BA (PF, HC)</t>
  </si>
  <si>
    <t>Marcos C. Santos (IO-USP, Haydée Cunha (UFRJ) e Paulo A. C. Flores (ICMBio)</t>
  </si>
  <si>
    <t xml:space="preserve"> Estudos submetidos para publicação (Volume especial LAJAM). Estudos estão em andamento por grupos de pesquisa distintos. Um (1) artigo publicado no RS (PF e AB)</t>
  </si>
  <si>
    <t>Luciano Dalla Rosa (FURG), Paulo A. C. Flores (ICMBio) e André S. Barreto (UNIVAlI)</t>
  </si>
  <si>
    <t>Estudos em andamento no RJ (HC). Dados sendo coletados no Projeto Cetáceos do Talude (PF)</t>
  </si>
  <si>
    <t>Salvatore Siciliano (FIOCRUZ), Paulo A. C. Flores (ICMBio) e Haydée Cunha (UFRJ)</t>
  </si>
  <si>
    <t>Dados estão sendo coletados no Sul e Sudeste</t>
  </si>
  <si>
    <t>Oficina de avaliação das espécies realizada</t>
  </si>
  <si>
    <t>Dados sendo coletados e analisados para Inia geoffrensis e Sotalia fluviatilis (VS). Um (1) trabalho publicado com Inia geoffrensis (VS). Um (1) artigo em preparação sobre incidência de Morbillivirus no SE e NO (HC)</t>
  </si>
  <si>
    <t>Luciano Reis (IMA), Vera M. F. da Silva (INPA) e Haydée Cunha (UFRJ)</t>
  </si>
  <si>
    <t>Adriana F. Trinta (CMA/ICMBio)</t>
  </si>
  <si>
    <t>Dados estão sendo coletados e analisados em SP, RJ e SC. Um (1) artigo publicado em SC (DP). LAJAM-volume especial para Tursiops truncatus (PF, HC, VS, DP)</t>
  </si>
  <si>
    <t>Salvatore Siciliano (FIOCRUZ), Dan J. Pretto (ICMBio), Paulo A. C. Flores (ICMBio), Haydée Cunha (UFRJ) e Vera M. F. da Silva (INPA)</t>
  </si>
  <si>
    <t>Dados sendo coletados no RN e CE (FL) e PA (DP)</t>
  </si>
  <si>
    <t>Alexandra Costa (PROCEMA/ICEP), Flávio J. Lima Silva (UERN) e Dan J. Pretto (ICMBio)</t>
  </si>
  <si>
    <t>Articulação com os grupos de pesquisa do NE</t>
  </si>
  <si>
    <t>Uma (1) dissertação concluída, dois (2) manuscritos submetidos e uma (1) tese de doutorado em andamento no RN (FL). Dados sendo coletados no RJ (HC)</t>
  </si>
  <si>
    <t>Flávio J. Lima Silva (UERN) e Haydée Cunha (UFRJ)</t>
  </si>
  <si>
    <t>Diversos trabalhos serão publicados em um volme especial da LAJAM</t>
  </si>
  <si>
    <t>Revisão bibliográfica e levantamento de dados em andamento para doutorado (MS). Uma (1) dissertação de mestrado em andamento com Steno no RJ (HC). Uma (1) tese de doutorado em andamento com Sotalia fluviatilis e Inia geoffrensis no AM (VS). Uma (1) tese de doutorado em andamento com Sotalia guianensis no RN (FL)</t>
  </si>
  <si>
    <t>Marcos Rossi-Santos (IBJ), Haydée Cunha (UFRJ), Vera M. F. da Silva (INPA) e Flávio J. Lima Silva (UERN)</t>
  </si>
  <si>
    <t>Ação excluída</t>
  </si>
  <si>
    <t>6.2 Elaborar um plano de educação ambiental para Sotalia fluviatilis e Inia geoffrensis</t>
  </si>
  <si>
    <t>6.3 Elaborar um plano de educação ambiental para Sotalia guianensis na costa norte do Brasil</t>
  </si>
  <si>
    <t>6.4 Elaborar um plano de educação ambiental para Sotalia guianensis na costa nordeste do Brasil</t>
  </si>
  <si>
    <t>6.5 Elaborar um plano de educação ambiental para Sotalia guianensis no sul e sudeste do Brasil</t>
  </si>
  <si>
    <t>6.6 Elaborar um plano de educação ambiental visando a conservação Tursiops truncatus na costa sul do Brasil</t>
  </si>
  <si>
    <t>Salvatore Siciliano (ENSP/FIOCRUZ)</t>
  </si>
  <si>
    <t>Ações pontuais no Amazonas (municípios de Tefé, Novo Airão, Manacapurú, Iranduba e Manaus) que contribuem para o Plano sendo executadas, como palestras, cursos, reuniões, distribuição de material informativo e articulações (VS e MD)</t>
  </si>
  <si>
    <t>Vera M. F. da Silva (INPA) e Marcelo Derzi Vidal (ICMBio).</t>
  </si>
  <si>
    <t>Ações pontuais no RN e CE, que contribuem para o Plano sendo executadas, como palestras, cursos, reuniões, distribuição de material informativo e articulação (FL)</t>
  </si>
  <si>
    <t>Ana Carolina Meirelles (AQUASIS) e Flávio J. Lima Silva (UERN)</t>
  </si>
  <si>
    <t>Ações pontuais sendo executadas no RJ, SC, PR e SP (HC, PF)</t>
  </si>
  <si>
    <t>Camila Domit (UFPR), Paulo A. C. Flores (ICMBio), Haydée Cunha (UFRJ).</t>
  </si>
  <si>
    <t>Ações pontuais sendo executadas em SC, PR e RS (PF)</t>
  </si>
  <si>
    <t>Paulo H. Ott (UERGS) e Paulo A. C. Flores (ICMBio)</t>
  </si>
  <si>
    <t>Desenvolver atividades de educação ambiental para Sotalia fluviatilis e Inia geoffrensis</t>
  </si>
  <si>
    <t>Desenvolver atividades de educação ambiental para Sotalia guianensis na costa Norte do Brasil</t>
  </si>
  <si>
    <t>Desenvolver atividades de educação ambiental para Sotalia guianensis na costa Nordeste do Brasil</t>
  </si>
  <si>
    <t>Desenvolver atividades de educação ambiental para Sotalia guianensis no Sul e Sudeste do Brasil</t>
  </si>
  <si>
    <t>Desenvolver atividades de educação ambiental para Tursiops truncatus no Sul do Brasil</t>
  </si>
  <si>
    <t>7.1 Articular junto ao MPA, MMA e IBAMA a proibição do uso de gaiolas para pesca da piracatinga (Callophypus macropterus) na Amazônia (descrição detalhada da gaiola para instrumento legal)</t>
  </si>
  <si>
    <t>7.6 Buscar apoio para a realização de reuniões científicas periódicas sobre pesquisa e conservação de pequenos cetáceos sob ameaça antrópica</t>
  </si>
  <si>
    <t>7.10 Atuar junto ao MRE para ampliar a delegação científica brasileira na CIB, com a indicação de especialistas com experiência comprovada (p. ex., Currículo Lattes) no tema específico de pequenos cetáceos</t>
  </si>
  <si>
    <t>7.13 Articular com os órgãos do SISNAMA o planejamento e execução de operações de fiscalização das áreas críticas por meio de acordos de cooperação técnica</t>
  </si>
  <si>
    <t>7.14 Articular com CONAMA a normatização referente ao licenciamento ambiental em áreas portuárias</t>
  </si>
  <si>
    <t>7.16 Elaborar um Plano de Ação para Sotalia guianensis</t>
  </si>
  <si>
    <t>7.17 Implementar uma estratégia emergencial para coibir a captura intencional de Inia geoffrensis</t>
  </si>
  <si>
    <t>7.20 Articular junto ao ICMBio a criação de uma UC Marinha Federal na Baía de Ilha Grande (RJ).</t>
  </si>
  <si>
    <t>7.24 Articular junto ao MPA para manutenção da IN 166/07</t>
  </si>
  <si>
    <t>7.25 Articular junto ao MPA para a criação de áreas de exclusão de pesca nos montes submarinos da cadeia Fernando de Noronha</t>
  </si>
  <si>
    <t>Cláudia Rocha-Campos (ICMBio)</t>
  </si>
  <si>
    <t>Instrumento normativo em rascunho a partir das reunioes anteriores realizadas em Manaus e outras localidades</t>
  </si>
  <si>
    <t>Articulação com os grupos de pesquisadores e elaboração de nota técnica ao MMA</t>
  </si>
  <si>
    <t>Indisponibilidade de recurso financeiro</t>
  </si>
  <si>
    <t xml:space="preserve">Normativa encaminhada à DIBIO pelo CMA </t>
  </si>
  <si>
    <t>Memo enviado a CGUC-DIREP-ICMBio sobre situação do processo e outras formas de comunicação interna com as coordenações envolvidas no processo</t>
  </si>
  <si>
    <t>Ação finalizada. Mapeamento apresentado ao MMA</t>
  </si>
  <si>
    <t>Fátima Pires de Almeida Oliveira (ICMBio)</t>
  </si>
  <si>
    <t>Mudança de articulador da ação</t>
  </si>
  <si>
    <t>Aumento de participantes na delegação de 2010 e redução em 2011</t>
  </si>
  <si>
    <t>Restrição financeira em 2011</t>
  </si>
  <si>
    <t>As reunioes intersessionais da CIB de 2010 e 2011 tiveram a participação brasileira</t>
  </si>
  <si>
    <t>Ação finalizada. Publicação da Portaria ICMBio 043 de 29 de junho de 2011</t>
  </si>
  <si>
    <t>Contatos não realizados com a COPAN/DIBIO/ICMBio</t>
  </si>
  <si>
    <t>Flávio J.Lima Silva (UERN)</t>
  </si>
  <si>
    <t>Revisão bibliográfica em andamento e esboço do plano elaborado</t>
  </si>
  <si>
    <t>Interlocução com a Polícia Federal. Realizadas duas reuniões preparatórias para definição de estratégias de ação</t>
  </si>
  <si>
    <t>Dificuldade de articulação com os órgãos competentes</t>
  </si>
  <si>
    <t>A implementação está dentro do programado, com a atualização das necessidades</t>
  </si>
  <si>
    <t>Refinamento das informações. Atividade iniciada na esfera Estadual</t>
  </si>
  <si>
    <t>Refinamento das informações e primeiras consultas ao ICMBio</t>
  </si>
  <si>
    <t>Articulação realizada com o IBAMA. Falta articular com orgãos licenciadores estaduais e municipais</t>
  </si>
  <si>
    <t>Em discussão com o IBAMA</t>
  </si>
  <si>
    <t>Um Fórum para discussão da ação não foi criado</t>
  </si>
  <si>
    <t>Dan J. Pretto (CMA/ICMBio)</t>
  </si>
  <si>
    <t>Houve a participação do MMA no GTT Emalhe, mas a IN 166/07 foi suspensa</t>
  </si>
  <si>
    <t>Os efeitos da IN 166/07 foram suspensos com a publicação da Portaria Interministerial MPA_MMA n. 8 de 14 setembro 2010, a qual instituiu o GTT Emalhe</t>
  </si>
  <si>
    <t>A implementação está dentro do programado, com a implantação da UGI FN e início do processo de criação do Mosiaco de UCs Oceânicas</t>
  </si>
  <si>
    <t>Articulação e participação em fóruns relacionados à ação (DP e PF)</t>
  </si>
  <si>
    <t>Paulo A. C. Flores (ICMBio) e Dan J. Pretto (ICMBio)</t>
  </si>
  <si>
    <t>A implementação está dentro do programado, com a tramitação do processo pertinente</t>
  </si>
  <si>
    <t>Reunião com representante do MMA em Tibau do Sul/RN</t>
  </si>
  <si>
    <t>Ação finalizada. Normativa publicada</t>
  </si>
  <si>
    <t>Ação não iniciada e criada durante a reunião de monitoria do PAN de Pequenos Cetáceos (19 a 20 de setembro de 2011)</t>
  </si>
  <si>
    <t>Realização de reuniões científicas periódicas sobre pesquisa e conservação de pequenos cetáceos sob ameaça antrópica</t>
  </si>
  <si>
    <t>Atuar junto ao MRE para ampliar e manter a delegação científica brasileira na CIB no Sub-Comitê de Pequenos Cetáceos</t>
  </si>
  <si>
    <t>Articular junto ao MPA para que uma nova IN para pesca de emalhe seja publicada</t>
  </si>
  <si>
    <t>Articular para a criação de áreas de exclusão de pesca nos montes submarinos da cadeia Fernando de Noronha</t>
  </si>
  <si>
    <t>Ação reprogramada para ser contínua.</t>
  </si>
  <si>
    <t>PLANO DE AÇÃO NACIONAL DE CONSERVAÇÃO DE ESPÉCIES AMEAÇADAS DE EXTINÇÃO - PAN</t>
  </si>
  <si>
    <t>Objetivo geral do PAN</t>
  </si>
  <si>
    <t>Data da monitoria</t>
  </si>
  <si>
    <t>Nº</t>
  </si>
  <si>
    <t>Ação</t>
  </si>
  <si>
    <t>Produto</t>
  </si>
  <si>
    <t>Resultados esperados</t>
  </si>
  <si>
    <t>Período</t>
  </si>
  <si>
    <t>Articulador</t>
  </si>
  <si>
    <t>Custo estimado (R$)</t>
  </si>
  <si>
    <t>Colaboradores</t>
  </si>
  <si>
    <t>Localização</t>
  </si>
  <si>
    <t>Observações</t>
  </si>
  <si>
    <t>Ação não iniciada no período previsto</t>
  </si>
  <si>
    <t>Início</t>
  </si>
  <si>
    <t>Fim</t>
  </si>
  <si>
    <t>Localidades</t>
  </si>
  <si>
    <t>Área de relevância</t>
  </si>
  <si>
    <t>1.1</t>
  </si>
  <si>
    <t>1.3</t>
  </si>
  <si>
    <t>1.4</t>
  </si>
  <si>
    <t>1.5</t>
  </si>
  <si>
    <t>1.6</t>
  </si>
  <si>
    <t>1.7</t>
  </si>
  <si>
    <t>1.8</t>
  </si>
  <si>
    <t>1.9</t>
  </si>
  <si>
    <t>1.10</t>
  </si>
  <si>
    <t>1.11</t>
  </si>
  <si>
    <t>2.1</t>
  </si>
  <si>
    <t>2.2</t>
  </si>
  <si>
    <t>2.3</t>
  </si>
  <si>
    <t>2.4</t>
  </si>
  <si>
    <t>2.5</t>
  </si>
  <si>
    <t>2.8</t>
  </si>
  <si>
    <t>2.9</t>
  </si>
  <si>
    <t>3.4</t>
  </si>
  <si>
    <t>3.5</t>
  </si>
  <si>
    <t>4.2</t>
  </si>
  <si>
    <t>4.4</t>
  </si>
  <si>
    <t>5.1</t>
  </si>
  <si>
    <t>5.2</t>
  </si>
  <si>
    <t>5.7</t>
  </si>
  <si>
    <t>5.8</t>
  </si>
  <si>
    <t>5.10</t>
  </si>
  <si>
    <t>5.11</t>
  </si>
  <si>
    <t>5.12</t>
  </si>
  <si>
    <t>5.13</t>
  </si>
  <si>
    <t>5.14</t>
  </si>
  <si>
    <t>5.15</t>
  </si>
  <si>
    <t>6.1</t>
  </si>
  <si>
    <t>6.2</t>
  </si>
  <si>
    <t>6.4</t>
  </si>
  <si>
    <t>7.2</t>
  </si>
  <si>
    <t>7.3</t>
  </si>
  <si>
    <t>7.4</t>
  </si>
  <si>
    <t>7.5</t>
  </si>
  <si>
    <t>7.6</t>
  </si>
  <si>
    <t>7.7</t>
  </si>
  <si>
    <t>7.8</t>
  </si>
  <si>
    <t>7.9</t>
  </si>
  <si>
    <t>7.10</t>
  </si>
  <si>
    <t>7.11</t>
  </si>
  <si>
    <t>7.13</t>
  </si>
  <si>
    <t>7.14</t>
  </si>
  <si>
    <t>RESUMO DA SITUAÇÃO DAS AÇÕES DO PAN</t>
  </si>
  <si>
    <t>SITUAÇÃO DAS AÇÕES</t>
  </si>
  <si>
    <t>Plano de Ação Nacional para a Conservação dos Pequenos Cetáceos - PAN Pequenos Cetáceos</t>
  </si>
  <si>
    <t>16/11/2017 - 15/01/2018 (virtual)</t>
  </si>
  <si>
    <t>Ação iniciada e não concluída no período previsto</t>
  </si>
  <si>
    <r>
      <t>Avaliar espaço-temporalmente e monitorar o impacto da pesca de emalhe sobre as espécies alvo do PAN (</t>
    </r>
    <r>
      <rPr>
        <i/>
        <sz val="14"/>
        <color rgb="FF000000"/>
        <rFont val="Calibri"/>
      </rPr>
      <t xml:space="preserve">Sotalia guianensis, Tursiops truncatus, Inia geoffrensis, Sotalia fluviatilis, Orcinus orca, Steno bredanensis </t>
    </r>
    <r>
      <rPr>
        <sz val="14"/>
        <color rgb="FF000000"/>
        <rFont val="Calibri"/>
      </rPr>
      <t xml:space="preserve">e </t>
    </r>
    <r>
      <rPr>
        <i/>
        <sz val="14"/>
        <color rgb="FF000000"/>
        <rFont val="Calibri"/>
      </rPr>
      <t>Stenella longirostris</t>
    </r>
    <r>
      <rPr>
        <sz val="14"/>
        <color rgb="FF000000"/>
        <rFont val="Calibri"/>
      </rPr>
      <t>)</t>
    </r>
  </si>
  <si>
    <t xml:space="preserve">Estudo publicado com o número de comunidades avaliadas e percentual da frota monitorada </t>
  </si>
  <si>
    <r>
      <t xml:space="preserve">Alexandre Azevedo e José Lailson Brito Junior (UERJ), Ana Carolina Meirelles (AQUASIS), Camila Domit (UFPR), Paulo H. Ott (UERGS), Ignacio Benites Moreno (UFRGS), Marcos C. Santos (IO-USP), IBJ, Salvatore Siciliano (FIOCRUZ), Flávio José de Lima Silva (UERN), Danielle Lima (GPMAA/AP), IPEC, </t>
    </r>
    <r>
      <rPr>
        <sz val="14"/>
        <rFont val="Calibri"/>
        <family val="2"/>
      </rPr>
      <t>Vera da Silva (LMA/INPA)</t>
    </r>
  </si>
  <si>
    <t>Para Sotalia guianensis, na Baía de Sepetiba, esses dados foram levantados.
Não foi feita a avaliação e monitoramento do impacto da pesca de emalhe sobre as espécies de pequenos cetáceos oceânicos Grupo Oficina; 
Para Inia e Sotalia fluvatilis ação foi desenvolvida em alguns pontos da amazonia. Houve execução regional... estudos pontuais.
No Ceará, há dados de atendimento de encalhes (monitoramento de praia e demanda) que  fornecem informações sobre espécies impactadas, áreas e períodos, principalmente para Sotalia guianensis.                                                       
Várias ações foram realizadas em parceria com órgãos de fiscalização visando a redução da caça de botos.</t>
  </si>
  <si>
    <t>Um trabalho de mestrado;
Uma publicação em revista especializada;
Tese e Cartilha MPF (Pescador Artesanal Legal)   
Foi feita uma publicaçao sobre Inia e Sotalia fluviatilis em 2015 
Um resumo na RT 2016 (Carvalho et al. MOrtalidade de botos-cinza (Sotalia guianensis) no Ceará, nordeste do Brasil).                
Sannie Brum, 2011. Interação dos Golfinhos da Amazônia com a pesca no medio Solimoes. MSc. BADPI/Inpa/Manaus, Am. Brasil 117pp.; 
Brum et al., 2015. Use of dolphins and caimans as bait for Calophysus macropterus (Lichtenstein, 1819) (Siluriforme: Pimelodidae) in the Amazon. J. Appl. Ichthyol.1-6.;
Guia de identificação das principais especies de peixes comercializados como "douradinha". 2017. 
Nunes, A.C.G., Biváqua, L.F., da Silva, V.M.F.. 57p.; da Silva, V.M.F. e Martin, A.R.2017. A note on the continuing hunt for botos (Inia geoffrensis) in the Brazilian Amazon and the continuing rapid decline of this dolphin. IWC - SC/67A/SM/13.
Cunha,H.A., da Silva, V.M.F. et al., 2015. When you get what you haven´t paid for: Molecular identification of "douradinha" fish fillets can help end the illegal use of river dolphins as bait in Brazil. J. of Heredity, 2015-565-572.</t>
  </si>
  <si>
    <t>Falta de recurso e descontinuidade da coleta dos dados, já que, após os resultados demonstrarem o grande impacto da pesca de emalhe, os pescadores deixam de fornecer os dados por medo da pesca se tornar proibida.</t>
  </si>
  <si>
    <t>Ana Carolina Oliveira de Meirelles 
Leonardo Flach
André Silva Barreto 
Vera M. F. da Silva
Grupo da oficina de avaliação</t>
  </si>
  <si>
    <t>Está sendo trabalhado em diferentes áreas, mas não de forma sistematizada.</t>
  </si>
  <si>
    <t xml:space="preserve">Ver lista de publicações sobre o tema. </t>
  </si>
  <si>
    <t>Falta de recursos e pessoal para atividades de campo.
Ainda não houve tempo hábil entre o estabelecimento da moratória e a recuperação das populaçoes desses golfinhos para saber se houve ou não redução do impacto dessa atividade sobre a caça direcionada. Com relação a captura acidental em redes de pesca, não temos dados que permitam avaliar esse impacto.</t>
  </si>
  <si>
    <t>Vera M. F. da Silva</t>
  </si>
  <si>
    <t xml:space="preserve">A avaliação do impacto da caça e das atividades pesqueiras sobre Inia e Sotalia na Amazônia deve ser continuada e monitorada. </t>
  </si>
  <si>
    <t xml:space="preserve">Atividade iniciada em alguma áreas, mas não de forma sistematizada                          Reuniões com os órgãos fiscalizadores e agências ambientais para elaboração do Plano de Fiscalização foram efetuadas. </t>
  </si>
  <si>
    <t>Atividade parcialmente efetivada. Com levantamentos em alguma areas da regiao.</t>
  </si>
  <si>
    <t>Ação não concluída. Ainda em andamento. Foram feitas varias formulações de iscas, mas vários problemas técnicos foram encontrados. Mais estudos são necessarios para a finalização dessa ação.</t>
  </si>
  <si>
    <t>Os principais problemas enfrentados são realmente de ordem técnica. A produção de ensilado resistente a água e de textura adequada para a piracatinga tem sido o principal desafio.</t>
  </si>
  <si>
    <t>Incentivo ao desenvolvimento desse ensilado com editais e chamadas para atrair estudantes e interessados na produção dessa isca.</t>
  </si>
  <si>
    <t>Ana Carolina Meirelles
(AQUASIS)</t>
  </si>
  <si>
    <t xml:space="preserve">Não foi implementada de forma articulada. Os registros e publicações acerca do tema foram feitos de forma isolada. </t>
  </si>
  <si>
    <t>Nenhum</t>
  </si>
  <si>
    <t>Não houve articulação</t>
  </si>
  <si>
    <t>Ana Carolina Oliveira de Meirelles</t>
  </si>
  <si>
    <t>É uma ação importante e deveria ser inserida no novo ciclo para algumas espécies.</t>
  </si>
  <si>
    <t xml:space="preserve">Grupo oficina: ação considerada Não prioritária </t>
  </si>
  <si>
    <t>As ações 2.1, 2.2, 2.3 poderiam ser agrupadas no próximo ciclo</t>
  </si>
  <si>
    <t>Estudos realizados para Sotalia no RN, Golfinho-rotador em Noronha, para Steno e Sotalia no RJ e para Pontoporia em SC</t>
  </si>
  <si>
    <t>Grupo da oficina</t>
  </si>
  <si>
    <t>Discussão no CONAMA</t>
  </si>
  <si>
    <t>Gurpo da oficina</t>
  </si>
  <si>
    <r>
      <t>CGPEG sismica (</t>
    </r>
    <r>
      <rPr>
        <sz val="11"/>
        <color rgb="FF38761D"/>
        <rFont val="Calibri"/>
      </rPr>
      <t>Carol Meirelle</t>
    </r>
    <r>
      <rPr>
        <sz val="11"/>
        <color theme="1"/>
        <rFont val="Calibri"/>
        <family val="2"/>
        <scheme val="minor"/>
      </rPr>
      <t xml:space="preserve">s: </t>
    </r>
    <r>
      <rPr>
        <sz val="11"/>
        <color rgb="FF38761D"/>
        <rFont val="Calibri"/>
      </rPr>
      <t>Atualmente o escritório do IBAMA que está licenciamento atividade de pesquisa sísmica é a CGMAC, mas em breve está previsto para ir para outro escritório em Brasília, junto com licenciamento de Portos, etc.)</t>
    </r>
  </si>
  <si>
    <r>
      <t xml:space="preserve">oficina                                                   </t>
    </r>
    <r>
      <rPr>
        <sz val="12"/>
        <color theme="6" tint="-0.499984740745262"/>
        <rFont val="Calibri"/>
        <family val="2"/>
      </rPr>
      <t xml:space="preserve">Carol Meirelles: </t>
    </r>
  </si>
  <si>
    <t>Para, Sotalia guianensis, na Baía de Sepetiba, foi estabelecida uma lei para ordenar o turismo.  
Pesquisas tem sido feitas, estudos e normas tem sido publicados.
Grupo oficina: Iniciativas pontuais (Noronha, Pipa, Amazonas), mas não concluídas</t>
  </si>
  <si>
    <r>
      <rPr>
        <sz val="9"/>
        <rFont val="Calibri"/>
        <family val="2"/>
      </rPr>
      <t xml:space="preserve">GERLING, C.; SILVA-JR, J. M. Ambientes: serviços ecossistêmicos. In: Cynthia Gerling; Cynthia Raniere; Luena Fernandes; Maria Teresa J Gouveia; Valéria Rocha. (Org.). Manual de Ecossistemas Marinhos e Costeiros para Educadores. 1ed.Santos: Editora Comunnicar, 2016, v. 1, p. 36-37.
GERLING, C. ; SILVA-JR, J. M. Desafios para conservação: as faces do turismo. In: Cynthia Gerling; Cynthia Raniere; Luena Fernandes; Maria Teresa J Gouveia; Valéria Rocha. (Org.). Manual de Ecossistemas Marinhos e Costeiros para Educadores. 1ed.Santos: Editora Comunnicar, 2016, v. 1, p. 48-48.
GERLING, C.; SILVA-JR, J. M. . Sustentabilidade à Beira-Mar: um bom negócio. 1. ed. São Paulo: 2016. v. 500. 44p .
ICMBio. Plano de Manejo da Área de Proteção Ambiental de Fernando de Noronha, Reserva Biológica Marinha do Atol das Rocas e Arquipélago de São Pedro e São Paulo. Brasília -Revisão: ICMBio, 2017.
SILVA-JR, J. M. Os Diários dos Bichos do Mar. 1. ed. Santos: Editora Brasileira de Arte e Cultura, 2014. v. 3000. 40p
SILVA-JR, J. M.. Os Golfinhos de Noronha. 1. ed. São Paulo: Bambu, 2010. 191p.
SILVA-JR., J. M. Whale Watching: benefits, impacts and strategies. Revista Brasileira de Ecoturismo, v. 10, n. 2, p. 433-465, 2017.
SILVA JUNIOR, J. M. ; BARRETO, A. S. . Golfinho-rotador. In: Rocha-Campos, C. C.; Câmara, I. G.; Pretto, D. J. (Org.). Plano de Ação Nacional para a Conservação dos Mamíferos Aquáticos - Pequenos Cetáceos. 1ed.Brasília: Instituto Chico Mendes de Conservação da Biodiversidade, 2011, v. 1, p. 30-32.
SILVA-JR, J. M.; GERLING, C. Desafios para conservação: espécies ameaçadas. In: Cynthia Gerling; Cynthia Raniere; Luena Fernandes; Maria Teresa J Gouveia; Valéria Rocha. (Org.). Manual de Ecossistemas Marinhos e Costeiros para Educadores. 1ed.Santos: Editora Comunnicar, 2016, v. 1, p. 56-56.
SILVA-JR, J. M.; GERLING, C.  Proteção e gestão: áreas marinhas protegidas e áreas de relevante importância ecológica. In: Cynthia Gerling; Cynthia Raniere; Luena Fernandes; Maria Teresa J Gouveia; Valéria Rocha. (Org.). Manual de Ecossistemas Marinhos e Costeiros para Educadores. 1ed.Santos: Editora Comunnicar, 2016, v. 1, p. 51-52.
TISCHER, M. C.; DE CARLI, R. C.; SILVA, F. J. L.; SILVA-JR, J. M. Tourism growth altering spinner dolphins' area of occupation  in Fernando de Noronha Archipelago, Brazil. Latin American Journal of Aquatic Research, v. 45, n. 4, p. 807-813, 2017.
TISCHER, M. C.; SILVA-JÚNIOR, J. M.; SILVA, F. J. L. Interactions of spinner-dolphins (Stenella longirostris) (Cetacea, Delphinidae) with boats at the Archipelago of Fernando de Noronha, Brazil. Pan American Journal of Aquatic Sciences, v. 8, n. 4, p. 339 – 346, 2013.               </t>
    </r>
    <r>
      <rPr>
        <sz val="12"/>
        <rFont val="Calibri"/>
        <family val="2"/>
      </rPr>
      <t xml:space="preserve">     </t>
    </r>
    <r>
      <rPr>
        <sz val="12"/>
        <color rgb="FFFF0000"/>
        <rFont val="Calibri"/>
      </rPr>
      <t xml:space="preserve">                          </t>
    </r>
  </si>
  <si>
    <r>
      <t xml:space="preserve">Falta de apoio e recurso                    </t>
    </r>
    <r>
      <rPr>
        <sz val="12"/>
        <color rgb="FFFF0000"/>
        <rFont val="Calibri"/>
      </rPr>
      <t>Fiscalização do ICMBio e crescimento do turismo em FN</t>
    </r>
  </si>
  <si>
    <r>
      <t xml:space="preserve">Leonardo Flach        </t>
    </r>
    <r>
      <rPr>
        <sz val="12"/>
        <color rgb="FFFF0000"/>
        <rFont val="Calibri"/>
      </rPr>
      <t>José Martins da Silva Júnior</t>
    </r>
  </si>
  <si>
    <r>
      <t xml:space="preserve">Acredito que esta ação está deveria ser elencada como pouco prioridade, em caso de perspectiva de cortes de ações por falta de recurso                             </t>
    </r>
    <r>
      <rPr>
        <sz val="12"/>
        <color rgb="FFFF0000"/>
        <rFont val="Calibri"/>
      </rPr>
      <t>Tem subsidiado a implementação da Ação 5.41 e 7.23. Os parceiros possíveis são os mesmos atuais: CMA, DIBIO, ICMBio Noronha, Centro Golfinho Rotador, Petrobras e Trade Turístico de FN.                  Contínua enquanto ocorrer golfinhos e turismo em FN.</t>
    </r>
  </si>
  <si>
    <t>Essa ação foi concluida com a publicação pelo CEMAAM de uma normativa, ordenando essa atividade no Estado do Amazonas</t>
  </si>
  <si>
    <t>Publicação no DOU do ordenamento da atividade de interação entre botos e humanos no estado do Amazonas.  Essa ação foi concluída com a publicação pelo CEMAAM de uma normativa, ordenando essa atividade no Estado do Amazonas</t>
  </si>
  <si>
    <t>O principal problema foi a demora na revisão do documento pelos conselheiros do CEMAAM e na assinatura do referido documento pelo Secretario do meio Ambiente do Estado, depois da aprovação pelo conselho.</t>
  </si>
  <si>
    <t>Diversos grupos de pesquisa elaboraram mapas de distribuição das diferentes espécies. Contudo, é necessária a elaboração dos mapas dos riscos para poder elaborar os mapas de  sensibilidade. 
Grupo oficina: existem mapas de sensibilidade para óleo e gás, mas que precisam ser atualizados.</t>
  </si>
  <si>
    <t>Artigos e dissertações</t>
  </si>
  <si>
    <t>Coordenação das atividades: cada instituição vem desenvolvendo suas linhas de pesquisa próprias, de acordo com seus interesses e diponibilidade de recursos</t>
  </si>
  <si>
    <t>André SIlva Barreto</t>
  </si>
  <si>
    <t>Os produtos continuam viáveis. Necessita de um coordenador mais ativo.</t>
  </si>
  <si>
    <t>Protocolo elaborado e distribuído</t>
  </si>
  <si>
    <t>Este protocolo começou a ser elaborado, mas não avançou. 
Existe um protocolo para toninha, mas que precisa ser atualizado.
RJ: Em janeiro de 2018 começou uma atividade de dragagem que já estava licenciada desde 2015 e conseguiram junto ao MPF fazer uma recomendação para que ela pare. (em anexo). 
Em janeiro de 2018 houve um workshop sobre avaliação de impactos de sismica em carcaças, promovido pela UERN dentro de um projeto de condicionante de sismica na Bacia Potiguar, com participação do IBAMA. e diversos pesquisadores nacionais e internacionais. Será publicado um documento com recomendações, tanto de uso de protocolos quanto de ações para minimizar impactos.</t>
  </si>
  <si>
    <t>Este protocolo não seguiu adiante frente a desestruturação dos centros do IBAMA responsáveis pelo licenciamento de empreendimentos. Falta articulação entre as instituições e pesquisadores que trabalham com cetáceos e os órgãos licenciadores.</t>
  </si>
  <si>
    <r>
      <t xml:space="preserve">Camila Domit                </t>
    </r>
    <r>
      <rPr>
        <sz val="12"/>
        <rFont val="Calibri"/>
        <family val="2"/>
      </rPr>
      <t>Carol Meirelles</t>
    </r>
  </si>
  <si>
    <t xml:space="preserve">Atividade importante. Sugestão de que os protocolos sejam encaminhados via ICMBio. 
Recentemente o TAMAR elaborou um documento com orientações e metodologias para monitoramentos relacionados a licenciamentos de empreendimentos com potencial impacto à tartarugas marinhas. Acredito que podemos ter este como base e elaborar um produto semelhante, desde que o dialogo com o IBAMA seja estabelecido para que exista abertura de aplicação do documento em ações futuras. </t>
  </si>
  <si>
    <t>Foram publicados estudos com Tursiops. Contudo, as populações costeiras constam como subespécie.</t>
  </si>
  <si>
    <r>
      <t xml:space="preserve">Grupo da oficina
</t>
    </r>
    <r>
      <rPr>
        <sz val="11"/>
        <rFont val="Calibri"/>
        <family val="2"/>
      </rPr>
      <t>Carol Meirelles</t>
    </r>
  </si>
  <si>
    <t>O grupo da oficina entende que esta ação deve ter continuidade uma vez que com projetos atuais uma série de novos dados traz direcionamentos relevantes. 
Considerando as questões taxonômicas, esta linha de estudos deverá ser continuada.</t>
  </si>
  <si>
    <t>José Martins da Silva Júnior</t>
  </si>
  <si>
    <t>Ação com relação direta com as 3.4, 5.24, 5.31, 5.41, 7.17 e 7.24.                                          
Os produtos continuam viáveis.    
Contínua enquanto existir golfinhos-rotadores no Brasil.</t>
  </si>
  <si>
    <t>Existem informações para o NE, Rj, Sul da BA, PR, SP e ES, contudo não foram obtidos produtos</t>
  </si>
  <si>
    <t>Houve dois workshops sobre Tursiops, coordenados pela FURG, no qual o tema da ação foi amplamente discutido.</t>
  </si>
  <si>
    <t>Artigos científicos</t>
  </si>
  <si>
    <t xml:space="preserve">Tempo de geração de resultados. </t>
  </si>
  <si>
    <t>André Silva Barreto</t>
  </si>
  <si>
    <t>A clara subdivisão entre duas ESUs mostra a necessidade de ações específicas para a espécie/subespécie costeira.        Diversos artigos, de diferentes grupos de pesquisa, estão sendo elaborados e publicados.</t>
  </si>
  <si>
    <t>Provavelmente essa questão de estoques ou unidade de manejo também foi dicutida nos workshops de Tursiops</t>
  </si>
  <si>
    <t>Artigos Pedro, Paulo OTT</t>
  </si>
  <si>
    <t>5.17</t>
  </si>
  <si>
    <t>Trabalhos desenvolvidos, mas sem geração de produtos</t>
  </si>
  <si>
    <t>5.18</t>
  </si>
  <si>
    <t>Apesar da ação não ter sido concluída, existe um estudo preliminar sobre o assunto, que faz parte da tese de doutorado da Haydee Cunha e que foi publicado como capítulo de um livro</t>
  </si>
  <si>
    <t>Capítulo "MOLECULAR ECOLOGY AND SYSTEMATICS OF
SOTALIA DOLPHINS" em Biology, Evolution and Conservation of River Dolphins…</t>
  </si>
  <si>
    <t>Sugiro que seja inserido no Próximo PAN</t>
  </si>
  <si>
    <t>5.19</t>
  </si>
  <si>
    <t>Estudos tem sido realizados de forma oportunista e, quando disponíveis, materiais biológicos são coletados oficina: estágio avançado</t>
  </si>
  <si>
    <t>não há produtos disponíveis no momento</t>
  </si>
  <si>
    <t>dificuldades logísticas e orçamentárias</t>
  </si>
  <si>
    <t>Miriam Marmontel</t>
  </si>
  <si>
    <t>Os produtos continuam viáveis a médio e longo prazo. Os esforços continuam sendo feitos, entretanto ainda sem apoio orçamentário, de forma que são mais oportunistas do que direcionados</t>
  </si>
  <si>
    <t>5.20</t>
  </si>
  <si>
    <t>Estudos ainda em fase inicial de desenvolvimento</t>
  </si>
  <si>
    <t>5.24</t>
  </si>
  <si>
    <t>Via PMP de 2015 a 2017 foram registrados 401 indivíduos de S. guianensis. Para animais em código de decomposição 2 e 3 são coletadas
amostras de gônadas, e outros tecidos moles, dentes, esqueleto, as quais permitem uma série de ánalises, como estimativa de idade, sexo,
maturidade, análise parasitaria, de contaminação química, entre outras. Os dados do PMP se tornarão públicos em 2017, entretanto as
informações para história de vida ainda estão em análise e devem tardar para entrar no sistema ou ser apresentada em artigos científicos.
Segue para conhecimento, os dados obtidos via PMP/BS.</t>
  </si>
  <si>
    <r>
      <rPr>
        <sz val="9"/>
        <color rgb="FF000000"/>
        <rFont val="Calibri"/>
        <family val="2"/>
      </rPr>
      <t xml:space="preserve">DE-CARLI, R. C. ; SILVA, F. J. L. ; SILVA-JR, J. M. . . Daily patterns in aerial activity by spinner dolphins in Fernando de Noronha. JOURNAL OF THE MARINE BIOLOGICAL ASSOCIATION OF THE UK (ONLINE) , v. 1, p. 1-7, 2017.
DE-CARLI, R. C. ; SILVA, F. J. L. ; SILVA-JR, J. M. . Flutuação horária diária e sazonal de atividades aéreas do golfinhorotador de Fernando de Noronha (poster). In: 15ª REUNIÓN DE TRABAJO DE EXPERTOS EN MAMÍFEROS ACUÁTICOS DE AMÉRICA DEL SUR 9º CONGRESO SOLAMAC, 2012, Puerto Madryn. Libro De Resumenes 15RT, 2012.
PRISCILA IZABEL ALVEZ PEREIRA DE MEDEIROS ; DE-CARLI, R.C. ; SILVA, F.J. L.; SILVA-JR, J. M. . Contatos físicos entre golfinhos Stenella longirostris (Gray, 1828) em Fernando de Noronha, Brasil. In: 15ª REUNIÓN DE TRABAJO DE EXPERTOS EN MAMÍFEROS ACUÁTICOS DE AMÉRICA DEL SUR 9º CONGRESO SOLAMAC, 2012, Puerto Madryn. Libro De Resumenes 15RT, 2012.
SILVA, F. J. L. ; COSTA, T. E. B. ; GERLING, C. ; SILVA-JR, J. M. . Moon phases affect the behavior of arrival and departure of spinner dolphins at Fernando de Noronha, Brazil. In: 19th Biennial Conference on the Biology of Marine Mammals, 2011, Tampa. Abstract - 19th Biennial Conference on the Biology of Marine Mammals, 2011.
SILVA-JR, J. M. Os Diários dos Bichos do Mar. 1. ed. Santos: Editora Brasileira de Arte e Cultura, 2014. v. 3000. 40p
SILVA-JR, J. M.. Os Golfinhos de Noronha. 1. ed. São Paulo: Bambu, 2010. 191p.
SILVA-JR, J. M.; GERLING, C. ; MEDEIROS, P. I. A. P. ; Tischer, M. C. ; De-Carli, R.C.; SILVA, F. J. L. . PLASTICIDADE NO COMPORTAMENTO DE TRANSPORTAR OBJETOS NOS GOLFINHOS-ROTADORES (Stenella longirostris) EM FERNANDO DE NORONHA (PERNAMBUCO-BRASIL) E EM OAHU (HAVAI-EUA). In: VII Encopemaq - Encontro Nacional sobre Conservação e Pesquisa de Mamíferos Aquáticos, 2013, São Leopoldo - RS. Livro de Resumos - VII ENCOPEMAQ, 2013. v. 1. p. 1-1.
SILVA, F. J. L. ; SILVA-JR, J. M. . Circadian and seasonal rhythms in the behavior of spinner dolphins (Stenella longirostris). Marine Mammal Science , v. 25, p. 176-186, 2009.                                                   </t>
    </r>
    <r>
      <rPr>
        <sz val="12"/>
        <color rgb="FF000000"/>
        <rFont val="Calibri"/>
      </rPr>
      <t xml:space="preserve">                                                                                                                                                                                             
</t>
    </r>
    <r>
      <rPr>
        <sz val="12"/>
        <rFont val="Calibri"/>
        <family val="2"/>
      </rPr>
      <t>SC: Trabalhos de TCC (Alunos Marta Cremer):1. Biologia reprodutiva de Sotalia em Santa Catarina, 2. Idade e crescimento de Sotalia em Santa Catarina, 3.Ecologia social de Sotalia na Baía Babitonga
PR: (TCC) Biologia reprodutiva, idade e crescimento em S. guianensis no Paraná. (Mestrado/Doutorado) Ecologia social de S. guianensis no CEP. *Parametros biológicos e de saúde da população de S. guianensis no PR.</t>
    </r>
  </si>
  <si>
    <r>
      <t xml:space="preserve">José Martins da Silva </t>
    </r>
    <r>
      <rPr>
        <sz val="12"/>
        <rFont val="Calibri"/>
        <family val="2"/>
      </rPr>
      <t>Júnior                           Camila Domit</t>
    </r>
  </si>
  <si>
    <t>Ação contínua
Ação com relação direta com as 3.4, 5.9, 5.31, 5.41, 7.17 e 7.24.</t>
  </si>
  <si>
    <t>5.25</t>
  </si>
  <si>
    <t>5.31</t>
  </si>
  <si>
    <r>
      <t xml:space="preserve">Para Sotalia guianensis foram realizados estudos na Baía de Sepetiba, enseada do Mucuripe em Fortaleza-CE e em outras regiões.
Também existem estudos para </t>
    </r>
    <r>
      <rPr>
        <sz val="11"/>
        <rFont val="Calibri"/>
        <family val="2"/>
      </rPr>
      <t>Tursiops, Steno e Stenela
Provavelmente existem dados para Tursiops publicados para o sul do BR.</t>
    </r>
  </si>
  <si>
    <r>
      <t xml:space="preserve">Tese                        MORON, J. R.; SILVA, F. J. L.; MEDEIROS, P. I. A. P.; SILVA-JR, J. M. . Fotoidentificação de (Stenella longirostris, Delphinidae) no Arquipélago de Fernando de Noronha. In: 15ª REUNIÓN DE TRABAJO DE EXPERTOS EN MAMÍFEROS ACUÁTICOS DE AMÉRICA DEL SUR 9º CONGRESO SOLAMAC, 2012, Puerto Madryn. Libro De Resumenes 15RT, 2012.
RAISA ISABEL RAMALHO LEITE REIS. ESTUDOS COM GOLFINHOS-ROTADORES, Stenella longirostris (Gray, 1828), EM FERNANDO DE NORONHA, BASEADOS EM TÉCNICA DE FOTOIDENTIFICAÇÃO. 2010. Trabalho de Conclusão de Curso. (Graduação em Ciências Biológicas) - Unervisidade Estadual Paulista Júlio de Mesquita Filho (Botucatu-SP). Orientador: José Martins da Silva Júnior.
SILVA-JR, J. M.; REIS, R. I. R. L. ; SILVA, F. J. L. ; MEDEIROS, P. I. A. P. . Foto e vídeo identificaçãodos golfinhosrotadores (Stenella longirostris) (pôster). In: XIV Reunião de Trabalho de Especialistas em Mamíferos Aquáticos da América do Sul e o 8° Congresso da SOLAMAC, 2010, Florianópolis - SC. Livro de Resumo do XIV XIV Reunião de Trabalho de Especialistas em Mamíferos Aquáticos da América do Sul e o 8° Congresso da SOLAMAC, 2010.
                                                                                                                                                                                                                                                                                                                                                                                                                                       </t>
    </r>
    <r>
      <rPr>
        <sz val="11"/>
        <rFont val="Calibri"/>
        <family val="2"/>
      </rPr>
      <t>Tese Meirelles, A.C.O. 2013. ECOLOGIA POPULACIONAL E COMPORTAMENTAL DO BOTO-CINZA, Sotalia guianensis (van Bénéden, 1864), NA ENSEADA DO MUCURIPE, FORTALEZA, ESTADO DO CEARÁ.</t>
    </r>
  </si>
  <si>
    <t>Recurso</t>
  </si>
  <si>
    <r>
      <t xml:space="preserve">Leonardo Flach              </t>
    </r>
    <r>
      <rPr>
        <sz val="11"/>
        <rFont val="Calibri"/>
        <family val="2"/>
      </rPr>
      <t>José Martins da Silva Júnior   
Carol Meirelles</t>
    </r>
  </si>
  <si>
    <r>
      <t xml:space="preserve">Essa ação é de extrema importância e deve ser viabilizada em regiões estratégicas para a conservação das espécies            Necessário recurso para continuidade desta ação .                     </t>
    </r>
    <r>
      <rPr>
        <sz val="11"/>
        <rFont val="Calibri"/>
        <family val="2"/>
      </rPr>
      <t>Ação com relação direta com as 3.4, 5.9, 5.24, 5.31, 5.41, 7.17 e 7.24.
Ação importante, sugire-se sua continuidade.</t>
    </r>
  </si>
  <si>
    <t>5.32</t>
  </si>
  <si>
    <t>A ação foi feita em oficina coordenada pelo MMA, com participação de diversos pesquisadores.</t>
  </si>
  <si>
    <r>
      <t xml:space="preserve">Lista Oficial da Fauna Brasileira Ameaçada de Extinção, </t>
    </r>
    <r>
      <rPr>
        <sz val="11"/>
        <rFont val="Calibri"/>
        <family val="2"/>
      </rPr>
      <t>Portaria MMA nº 444 de 2014</t>
    </r>
  </si>
  <si>
    <t xml:space="preserve">A ação foi executada pelo MMA, não houve problemas 
</t>
  </si>
  <si>
    <t>Ana Carolina Oliveira de Meirelles
Leonardo Flach</t>
  </si>
  <si>
    <r>
      <t>A lista já precisa ser reavaliada, pois a lista publicada resulta da avaliação feita em 2009</t>
    </r>
    <r>
      <rPr>
        <sz val="11"/>
        <rFont val="Calibri"/>
        <family val="2"/>
      </rPr>
      <t>. 
Considero de extrema importância a reavaliação.
O CMA conduzirá a reavaliação no primeiro semestre de 2018.
Sugere-se que sejam investidos esforços na aquisição de dados exigidos para a avaliação, especialmente para espécies incluídas na categoria DD</t>
    </r>
  </si>
  <si>
    <t>5.33</t>
  </si>
  <si>
    <r>
      <t xml:space="preserve">Iniciado para Sotalia e Inia, também para Tursiops, Steno.
</t>
    </r>
    <r>
      <rPr>
        <sz val="11"/>
        <rFont val="Calibri"/>
        <family val="2"/>
      </rPr>
      <t>Carol Meirelles: estas avaliações tem sido feitas dentro dos PMPs para diversas espécies de pequenos cetáceos. Apesar dos estudos não estarem sendo publicados de forma integrada, há diversas dissertações e teses sendo defenididas e artigos sendo publicados pelos alunos do Prof. José Luiz Catão Dias, da USP.</t>
    </r>
  </si>
  <si>
    <t>Integração dos dados</t>
  </si>
  <si>
    <r>
      <t xml:space="preserve">Grupo da oficina 
</t>
    </r>
    <r>
      <rPr>
        <sz val="11"/>
        <rFont val="Calibri"/>
        <family val="2"/>
      </rPr>
      <t>Carol Meirelles</t>
    </r>
  </si>
  <si>
    <t>Dar continuidade, mas procurar integrar e publicizar as informações</t>
  </si>
  <si>
    <t>5.34</t>
  </si>
  <si>
    <t>Estas avaliações tem sido feitas dentro dos PMPs para diversas espécies de pequenos cetáceos. Apesar dos estudos não estarem sendo publicados de forma integrada, há diversas dissertações e teses sendo defenididas e artigos sendo publicados pelos alunos do Prof. José Luiz Catão Dias, da USP.  Há dados também para as populações de Tursiops no sul.</t>
  </si>
  <si>
    <t>Dissertação Carlos Sacristan (USP)</t>
  </si>
  <si>
    <t>5.35</t>
  </si>
  <si>
    <t>Foi iniciado para Sotalia guianensis (pingers)</t>
  </si>
  <si>
    <t>5.38</t>
  </si>
  <si>
    <r>
      <t xml:space="preserve">Diversos trabalhos com as populações locais estão sendo realizados, mas de </t>
    </r>
    <r>
      <rPr>
        <sz val="12"/>
        <rFont val="Calibri"/>
        <family val="2"/>
      </rPr>
      <t xml:space="preserve">maneira independente e resultaram em um grande número de publicações.         
</t>
    </r>
    <r>
      <rPr>
        <sz val="11"/>
        <rFont val="Calibri"/>
        <family val="2"/>
      </rPr>
      <t>Na eseada do Mucuripe foram levantados dados que demonstram mudança de área de uso durante dragagem (Tese Carol Meirelles)</t>
    </r>
  </si>
  <si>
    <r>
      <t xml:space="preserve">Artigos científicos                         
</t>
    </r>
    <r>
      <rPr>
        <sz val="9"/>
        <rFont val="Calibri"/>
        <family val="2"/>
      </rPr>
      <t>GERLING, C.; SILVA-JR, J. M. Ambientes: serviços ecossistêmicos. In: Cynthia Gerling; Cynthia Raniere; Luena Fernandes; Maria Teresa J Gouveia; Valéria Rocha. (Org.). Manual de Ecossistemas Marinhos e Costeiros para Educadores. 1ed.Santos: Editora Comunnicar, 2016, v. 1, p. 36-37.
GERLING, C. ; SILVA-JR, J. M. Desafios para conservação: as faces do turismo. In: Cynthia Gerling; Cynthia Raniere; Luena Fernandes; Maria Teresa J Gouveia; Valéria Rocha. (Org.). Manual de Ecossistemas Marinhos e Costeiros para Educadores. 1ed.Santos: Editora Comunnicar, 2016, v. 1, p. 48-48.
GERLING, C.; SILVA-JR, J. M. . Sustentabilidade à Beira-Mar: um bom negócio. 1. ed. São Paulo: 2016. v. 500. 44p .</t>
    </r>
    <r>
      <rPr>
        <sz val="12"/>
        <rFont val="Calibri"/>
        <family val="2"/>
      </rPr>
      <t xml:space="preserve">
</t>
    </r>
    <r>
      <rPr>
        <sz val="9"/>
        <rFont val="Calibri"/>
        <family val="2"/>
      </rPr>
      <t>ICMBio. Plano de Manejo da Área de Proteção Ambiental de Fernando de Noronha, Reserva Biológica Marinha do Atol das Rocas e Arquipélago de São Pedro e São Paulo. Brasília -Revisão: ICMBio, 2017.
SILVA-JR, J. M. Os Diários dos Bichos do Mar. 1. ed. Santos: Editora Brasileira de Arte e Cultura, 2014. v. 3000. 40p
SILVA-JR, J. M.. Os Golfinhos de Noronha. 1. ed. São Paulo: Bambu, 2010. 191p.
SILVA-JR., J. M. Whale Watching: benefits, impacts and strategies. Revista Brasileira de Ecoturismo, v. 10, n. 2, p. 433-465, 2017.
SILVA JUNIOR, J. M. ; BARRETO, A. S. . Golfinho-rotador. In: Rocha-Campos, C. C.; Câmara, I. G.; Pretto, D. J. (Org.). Plano de Ação Nacional para a Conservação dos Mamíferos Aquáticos - Pequenos Cetáceos. 1ed.Brasília: Instituto Chico Mendes de Conservação da Biodiversidade, 2011, v. 1, p. 30-32.</t>
    </r>
    <r>
      <rPr>
        <sz val="12"/>
        <rFont val="Calibri"/>
        <family val="2"/>
      </rPr>
      <t xml:space="preserve">
SILVA-JR, J. M.; GERLING, C. Desafios para conservação: espécies ameaçadas. In: Cynthia Gerling; Cynthia Raniere; Luena Fernandes; Maria Teresa J Gouveia; Valéria Rocha. (Org.). </t>
    </r>
    <r>
      <rPr>
        <sz val="9"/>
        <rFont val="Calibri"/>
        <family val="2"/>
      </rPr>
      <t>Manual de Ecossistemas Marinhos e Costeiros para Educadores. 1ed.Santos: Editora Comunnicar, 2016, v. 1, p. 56-56.
SILVA-JR, J. M.; GERLING, C.  Proteção e gestão: áreas marinhas protegidas e áreas de relevante importância ecológica. In: Cynthia Gerling; Cynthia Raniere; Luena Fernandes; Maria Teresa J Gouveia; Valéria Rocha. (Org.). Manual de Ecossistemas Marinhos e Costeiros para Educadores. 1ed.Santos: Editora Comunnicar, 2016, v. 1, p. 51-52.
TISCHER, M. C.; DE CARLI, R. C.; SILVA, F. J. L.; SILVA-JR, J. M. Tourism growth altering spinner dolphins' area of occupation  in Fernando de Noronha Archipelago, Brazil. Latin American Journal of Aquatic Research, v. 45, n. 4, p. 807-813, 2017.
TISCHER, M. C.; SILVA-JÚNIOR, J. M.; SILVA, F. J. L. Interactions of spinner-dolphins (Stenella longirostris) (Cetacea, Delphinidae) with boats at the Archipelago of Fernando de Noronha, Brazil. Pan American Journal of Aquatic Sciences, v. 8, n. 4, p. 339 – 346, 2013.
RESUMOS
PINHEIRO, R. ; Tischer, M. C. ; SILVA, F. J. L. ; SILVA-JR, J. M. . NOVAS MODALIDADES DE ESPORTES RECREATIVOS NÁUTICOS EM FERNANDO DE NORONHA E SUA RELAÇÃO COM CETÁCEOS. In: I Encontro de Pesquisa de Fernando de Noronha, São Pedro e São Paulo e Atol das Rocas, 2015, Fernando de Noronha. Anais do I Encontro de Pesquisa de Fernando de Noronha, São Pedro e São Paulo e Atol das Rocas, 2015. v. 1. p. 1-1.
MOREIRA, J. C. ; MANOSSO, F. C. ; SILVA-JR, J. M. . The geodiversity as a touristic attraction at the Brazilian National Parks. In: George Wright Conference, 2013, Denver. Abstracts of the George Wright Conference, 2013.
SAMPAIO, L. A. ; AZEVEDO, V. M. ; SILVA, F. J. L. ; RABELO, D. ; SILVA-JR, J. M. . Efeito da presença de fiscalização contínua sobre as infrações à legislação de proteção aos golfinhos em Fernando de Noronha. In: I Encontro de Pesquisa de Fernando de Noronha, São Pedro e São Paulo e Atol das Rocas, 2015, Fernando de Noronha. Anais do I Encontro de Pesquisa de Fernando de Noronha, São Pedro e São Paulo e Atol das Rocas, 2015. v. 1. p. 1-1.
SILVA-JR, J. M.. Planning for cetacean and sirenian watching in Brazilian protected areas. In: Second International Marine Mammal Protected Area Conference, 2011, Martinica. Abstract - 2th International Marine Mammal Protected Area Conference, 2011.
SILVA-JR, J. M.. Planning for Amazon river dolphin watching in federal protected areas of the Brazilian Amazon. In: Second International Marine Mammal Protected Area Conference, 2011, Martinica. Abstract - 2th International Marine Mammal Protected Area Conference, 2011.
SILVA-JR, J. M.; GERLING, C. ; DE-CARLI, R. C. ; SILVA, F. J. L. . Impacto do Mergulho Turístico com Golfinhos.. In: 16a. Reunión de Trabajo de Especialistas em Mamíferos Acuáticos de América del Sur, 2014, Cartagena-Colômbia. Resúmenes 16a. Reunión de Trabajo de Especialistas em Mamíferos Acuáticos de América del Sur, 2014. v. 1. p. 1-1.
SILVA-JR, J. M.; TISCHER, M. C. ; A. P. C. FARRO ; SILVA, F. J. L. . Comportamento de guarda em golfinhos-rotadores (Stenella longirostris) de Fernando de Noronha / PE - Brasil. In: XVI REUNIÓN DE EXPERTOS EM MAMÍFEROS ACUÁTICOS DE AMÉRICA DEL SUR, 2014, Cartagena - Colômbia. RESÚMENES XVI REUNIÓN DE EXPERTOS EM MAMÍFEROS ACUÁTICOS DE AMÉRICA DEL SUR, 2014. v. 1. p. 1-1.
SILVA-JR, J. M.; TISCHER, M. C. ; GERLING, C. ; SILVA, F. J. L. . Impactos negativos e positivos do turismo náutico de observação de cetáceos. In: 16a. Reunión de Trabajo de Especialistas em Mamíferos Acuáticos de América del Sur e 10º. Congresso da SOLAMAC, 2014, Cartagena-Colômbia. Resúmenes da 16a. Reunión de Trabajo de Especialistas em Mamíferos Acuáticos de América del Sur, 2014. v. 1. p. 1-1.
TISCHER, M. C. ; PINHEIRO, R. ; SILVA, F. J. L. ; SILVA-JR, J. M. . RELAÇÃO ENTRE O NÚMERO DE TURISTAS E O NÚMERO DE PASSEIOS DE BARCO PARA OBSERVAR GOLFINHOS EM FERNANDO DE NORONHA/PE. In: 16º Simpósio de Biologia Marinha da UNISANTA, 2013, Santos. Revista Ceciliana. Santos-SP: Universidade Santa Cecília, 2013. v. 5. p. 15-15.
TISCHER, M. C. ; SCHIAVETTI, A. ; SILVA, F. J. L. ; SILVA-JR, J. M. . REAÇÕES DE GOLFINHOS Stenella longirostris AOS TIPOS DE MANOBRAS DE APROXIMAÇÃO USADAS PELAS EMBARCAÇÕES NA ÁREA DE PROTEÇÃO AMBIENTAL DE FERNANDO DE NORONHA/PE. In: I Encontro de Pesquisa de Fernando de Noronha, São Pedro e São Paulo e Atol das Rocas, 2015, Fernando de Noronha-PE. Anais do I Encontro de Pesquisa de Fernando de Noronha, São Pedro e São Paulo e Atol das Rocas, 2015. v. 1. p. 1-1.</t>
    </r>
  </si>
  <si>
    <t>Integração entre os grupos de pesquisa.      Apesar de haver trabalhos em diversas instituições (UNIVALI, UFSC, UDESC, GEMARS, CECLIMAR, FURG), não há uma colaboração efetiva entre todos os envolvidos com o tema.</t>
  </si>
  <si>
    <t>André Silva Barreto
José Martins da Silva Júnior                              Carol Meirelles</t>
  </si>
  <si>
    <t>Os produtos continuam viáveis. Há discussões regulares entre diversos grupos, mas não existem linhas comuns de trabalho para atingirem a meta. 
Ação com relação direta com as 3.4, 5.9, 5.24, 5.31, 7.17 e 7.24. Produtos continuam viáveis. 
Recomenda-se a continuidade da ação.</t>
  </si>
  <si>
    <t>5.42</t>
  </si>
  <si>
    <t>RJ: Rodrigo Tardin tem um aluno de graduação que está iniciando um trabalho de educação ambiental na Ilha da Madeira, município ao redor da baía de Sepetiba. O título é: A IMPORTÂNCIA DO BOTO-CINZA COMO BIOINDICADOR - ESTUDO APLICADO PARA ALUNOS DA REDE PÚBLICA DA ILHA DA MADEIRA - ITAGUAÍ. 
Agora em 2018, se conseguirmos a verba necessária, vamos intensificar as ações de educação ambiental na área, com o apoio da secretaria de Itaguaí e Mangaratiba. Esse tipo de atividade vai ser muito importante, principalmente, com o surto de morbilivrius que apareceu na população.
SC: Temos o trabalho contínuo do Espaço Ambiental Babitonga, que é realizado desde 2007, onde recebemos escolas e comunidade em geral
PR: Temos ações pontuais junto ao PMP/BS onde fazemos atividades junto as escolas locais, com turistas nas praias, comunidades pesqueiras e treinamentos aos órgãos de governo.
CE: Foram realizadas principalmente no litoral leste campanhas em escolas, associações de pescadores e moradores. Tb há ações contínuas no Centro de Visitantes da Aquasis, que recebe escolas, universidades e publico em geral.</t>
  </si>
  <si>
    <t>Atividades realizadas em diversas localidades.
2015 Livreto em quadrinhos "As aventuras de Arauê e Botinho" produzida pela Aquasis no Projeto Manatí, que trata da problemática das capturas acidentais de boto-cinza.</t>
  </si>
  <si>
    <t>Recurso para articular uma metodologia única para tratar da educação ambiental com cada espécie e viabilizar material didático
Não tem sido realizada de forma integralizada, como uma ação do PAN, e sim de forma individual e independente deste.</t>
  </si>
  <si>
    <t>Leonardo Flach
Camila Domit 
Carol Meirelles</t>
  </si>
  <si>
    <r>
      <t xml:space="preserve">Sabemos que cada instituição possui sua estratégia de educação ambiental. Todos os grupos que atuam na área de educação ambiental com mamíferos aquáticos são possíveis parceiros.    
</t>
    </r>
    <r>
      <rPr>
        <sz val="11"/>
        <rFont val="Calibri"/>
        <family val="2"/>
      </rPr>
      <t xml:space="preserve">
Ação importante que deve ter continuidade.  Não há como deixar uma ação desta importância de fora de um PAN de uma espécie ameaçada. Mesmo que ela continue sendo executada individualmente, sugire-se que seja prevista no próximo PAN.</t>
    </r>
  </si>
  <si>
    <t>Não houve articulação ou recurso</t>
  </si>
  <si>
    <t>Acho difícil fazer um plano geral, pois as problemáticas são distintas e as formas de atuação de cada instituição também. Sugere-se que seja descontinuada.</t>
  </si>
  <si>
    <t>Essa ação é de extrema importância, pois é um espaço onde se discute a pesca e se faz necessário representantes de pesquisadores de pequenos cetáceos para discutir a problemática da captura incidental     Deve haver uma forte articulação do MMA junto a Secretaria de Pesca</t>
  </si>
  <si>
    <t>Publicada a moratória da Piracatinga</t>
  </si>
  <si>
    <t>Apesar de a ação ter sido concluída, falta fiscalização e outros instrumentos para implementação da moratória.</t>
  </si>
  <si>
    <t>foram realizados eventos esporádicos, mas falta articulação para cumprir a ação de forma adequada</t>
  </si>
  <si>
    <t>Grupo oficina trabalhos em andamento Projeto Babitonga Ativa (Gestão Integrada do Território - MPF)                                                                                                                                 Neste processo o CEPSUL tem acompanhado desde a proposição de criação de UC. Várias atividades tem sido feitas com os parceiros, tendo o CEPSUL junto ao MPF de Joinville desde 2014 assessorado esta instituição na elaboração e acompanhamento de projetos cujo edital foi direcionado à proposição de criação de UC na Babitonga. Existe um movimento em prol da criação desta UC (ver site Batitongaativa.org.br, um dos projetos selecionados), sendo que já existem proposições inclusive de uma UC Estadual, caso não se concretize a federal. Atualmente, por meio de ordem de serviço da DIMAN um de nossos Analistas participa como ICMBio do Grupo Pró-Babitonga, que está envolvido com a criação desta Unidade de Conservação, desde o final de 2017 Sugerimos que o resultado esperado seja a UC criada, mas modifiquem-se os produtos, que deveriam ser os relatórios ou documentos das reuniões e oficinas sintetizados e enviados ao GAT. A ação consideraríamos como concluída, embora a UC não tenha sido criada, mas a ação estava e está sendo executada, visto que a ação não é criar a UC. Por outro lado, como ainda não há a decisão política de criação, é importante que haja o engajamento da sociedade como um todo no reforço desta proposição.</t>
  </si>
  <si>
    <t>Proposta elaborada e encaminhada a DIMAN.
Diversas articulações ocorreram.
Mobilização da sociedade para a criação da UC.</t>
  </si>
  <si>
    <t>Roberta Aguiar</t>
  </si>
  <si>
    <t>REALIZADO e Brasil aderiu à CMS</t>
  </si>
  <si>
    <t>Adesão do Brasil a CMS</t>
  </si>
  <si>
    <t>Fabia Luna</t>
  </si>
  <si>
    <t xml:space="preserve">articulado e trabalhos realizados em conjunto </t>
  </si>
  <si>
    <t>Acordo firmado</t>
  </si>
  <si>
    <t>Ação realizada. Pesquisadores participam conforme a demanda do assunto/especie</t>
  </si>
  <si>
    <t>Equipe ampliada e atuante</t>
  </si>
  <si>
    <t>Ação contínua</t>
  </si>
  <si>
    <t>REALIZADO e Brasil tem participado</t>
  </si>
  <si>
    <t>Brasil tem participado ativamente das reuniões da CIB</t>
  </si>
  <si>
    <t>articulado com algumas instituições mas devido a alterações nas equipes não há continuidade</t>
  </si>
  <si>
    <t>Ação deve ser alterada para melhor efetividade.</t>
  </si>
  <si>
    <t>7.17</t>
  </si>
  <si>
    <t>Conversas junto a Presidência do ICMBio e ao CEPENE para criação de uma área marinha na Cadeia de Montanhas Submarinas de Fernando de Noronha.
Foram realizadas expedições a região.</t>
  </si>
  <si>
    <t>Articulação com outras instâncias do ICMBio.</t>
  </si>
  <si>
    <t>Ação com relação direta com a ação 7.24. 
Deve ser continuada com urgência.</t>
  </si>
  <si>
    <t>7.18</t>
  </si>
  <si>
    <t>7.19</t>
  </si>
  <si>
    <t>7.20</t>
  </si>
  <si>
    <t>Articulado, mas devido a mundanças no licenciamento nos ultimos anos não houve avanço.</t>
  </si>
  <si>
    <t>7.23</t>
  </si>
  <si>
    <t>7.24</t>
  </si>
  <si>
    <t>Conversas junto a Presidência do ICMBio e ao CEPENE para criação de uma área marinha na Cadeia de Montanhas Submarinas de FN e expedição submarina a Cadeia de Montanhas de FN.</t>
  </si>
  <si>
    <t>Expedição submarina a Cadeia de Montanhas de FN.</t>
  </si>
  <si>
    <t xml:space="preserve"> Ação com relação direta com a ação 7.17. Os mesmos: CMA, DIMAM, DIBIO, ICMBio Noronha, Rebio Atol das Rocas, Centro Golfinho Rotador e Petrobras.        
Ação contínua.</t>
  </si>
  <si>
    <t>7.25</t>
  </si>
  <si>
    <t>7.26</t>
  </si>
  <si>
    <t>7.27</t>
  </si>
  <si>
    <t>Minuta pronta no Processo SEI ICMBio 02070.001023/2012-85.</t>
  </si>
  <si>
    <t>Minuta pronta no Processo SEI ICMBio 02070.001023/2012-85</t>
  </si>
  <si>
    <t>Trâmites burocráticos</t>
  </si>
  <si>
    <t>Ação com relação direta com as todas as ações envolvendo mamíferos aquáticos e interação com turismo.   
Após a publicação da portaria deve-se monitorar sua efetividade.</t>
  </si>
  <si>
    <t>7.28</t>
  </si>
  <si>
    <t>7.29</t>
  </si>
  <si>
    <t>7.30</t>
  </si>
  <si>
    <t>Não há informações suficientes. De acordo com o grupo da oficina existe algo para sísmica</t>
  </si>
  <si>
    <t>Falta de tempo para dedicar à ação</t>
  </si>
  <si>
    <t>André Silva Barreto                     oficina</t>
  </si>
  <si>
    <t>Necessita de um articulador mais envolvido com o tema.</t>
  </si>
  <si>
    <t>Não iniciada no período previsto</t>
  </si>
  <si>
    <t>Iniciada e não concluída no período previsto</t>
  </si>
  <si>
    <r>
      <t xml:space="preserve">A ação é importante e deveria ser inserida no próximo ciclo para espécies como Sotalia guianensis e Tursiops truncatus
</t>
    </r>
    <r>
      <rPr>
        <sz val="11"/>
        <rFont val="Calibri"/>
        <family val="2"/>
      </rPr>
      <t>Acredito que somente algumas regiões e espécies terão esta ação finalizada. Serão viáveis em regiões onde a espécie já é monitorada há décadas e não depende de recurso público para implementar esta ação.  Acredito que é necessário pontuar locais estratégicos onde a ação é importante ocorrer e nos outros locais executados deva servir de base para estratégias de redução da captura incidental.   
Os resultados dessa ação vão subsidiar ações de criação de áreas de exclusão de pesca e UCs Marinhas. Parceiros são MPF, IBAMA, ICMBio.                                                                           
A avaliação do impacto da caça e das atividades pesqueiras sobre Inia e Sotalia na Amazônia deve ser continuada e monitorada. Ainda não houve tempo hábil entre o estabelecimento da moratória e a recuperação das populaçoes desses golfinhos para saber se houve ou nao redução do impacto dessa atividade sobre a caça direcionada. Com relação a captura acidental em redes de pesca, nao temos dados que permitam avaliar esse impacto.</t>
    </r>
  </si>
  <si>
    <r>
      <t xml:space="preserve">Avaliar e monitorar doenças de pele em populações de </t>
    </r>
    <r>
      <rPr>
        <i/>
        <sz val="14"/>
        <color rgb="FF000000"/>
        <rFont val="Calibri"/>
      </rPr>
      <t>Sotalia guianensis, Tursiops truncatus, Inia geoffrensis, Sotalia fluviatilis e Stenella longirostris</t>
    </r>
  </si>
  <si>
    <t>Elaborar e testar tecnologias que reduzam a captura acidental de pequenos cetáceos</t>
  </si>
  <si>
    <t>Avaliar e monitorar o impacto da pesca de espinhel sobre as espécies de pequenos cetáceos oceânicos</t>
  </si>
  <si>
    <t>Avaliar e monitorar o impacto da captura intencional e acidental das espécies de pequenos cetáceos fluviais ***</t>
  </si>
  <si>
    <r>
      <t>Criar e implementar um Plano de Fiscalização para o combate à captura direcionada do boto-vermelho (</t>
    </r>
    <r>
      <rPr>
        <i/>
        <sz val="14"/>
        <rFont val="Calibri"/>
      </rPr>
      <t>Inia geoffrensis</t>
    </r>
    <r>
      <rPr>
        <sz val="14"/>
        <rFont val="Calibri"/>
      </rPr>
      <t>)</t>
    </r>
  </si>
  <si>
    <r>
      <t>Avaliar e monitorar o uso de botos (Inia geoffrensis e Sotalia fluviatilis) como isca na pesca da piracatinga (</t>
    </r>
    <r>
      <rPr>
        <i/>
        <sz val="14"/>
        <rFont val="Calibri"/>
      </rPr>
      <t>Callophypus macropterus</t>
    </r>
    <r>
      <rPr>
        <sz val="14"/>
        <rFont val="Calibri"/>
      </rPr>
      <t>)</t>
    </r>
  </si>
  <si>
    <r>
      <t>Testar novas iscas e atrativos para uso alternativo na pesca da piracatinga (</t>
    </r>
    <r>
      <rPr>
        <i/>
        <sz val="14"/>
        <rFont val="Calibri"/>
      </rPr>
      <t>Callophypus macropteru</t>
    </r>
    <r>
      <rPr>
        <sz val="14"/>
        <rFont val="Calibri"/>
      </rPr>
      <t>s)</t>
    </r>
  </si>
  <si>
    <t>Avaliar e monitorar a captura de pequenos cetáceos costeiros para o uso como isca no Norte e Nordeste do Brasil</t>
  </si>
  <si>
    <t>Avaliar o uso de produtos e subprodutos de pequenos cetáceos fluviais e costeiros</t>
  </si>
  <si>
    <t>Criar e implementar um Plano de Fiscalização para o combate à comercialização de subprodutos de pequenos cetáceos</t>
  </si>
  <si>
    <t>Incrementar a fiscalização do cumprimento da legislação de pesca vigente, especialmente nos portos de: Belém e Vigia (PA), Santos (SP), Itajaí e Navegantes (SC) e Rio Grande (RS)</t>
  </si>
  <si>
    <t>Identificar e quantificar os compostos poluentes emergentes nas espécies alvo do PAN</t>
  </si>
  <si>
    <t>Quantificar a magnitude das concentrações dos micropoluentes e seus efeitos (sistema endócrino e patologias associadas) sobre as espécies alvo do PAN</t>
  </si>
  <si>
    <t>Quantificar a magnitude das concentrações dos micropoluentes e seus efeitos (sistema endócrino e patologias associadas) sobre os pequenos cetáceos fluviais</t>
  </si>
  <si>
    <r>
      <t xml:space="preserve">Monitorar parâmetros de saúde (hormonais, bioquímicos) em relação aos níveis de poluentes em populações de </t>
    </r>
    <r>
      <rPr>
        <i/>
        <sz val="14"/>
        <rFont val="Calibri"/>
      </rPr>
      <t>Sotalia guianensis</t>
    </r>
    <r>
      <rPr>
        <sz val="14"/>
        <rFont val="Calibri"/>
      </rPr>
      <t xml:space="preserve"> nas regiões Sudeste e Sul do Brasil</t>
    </r>
  </si>
  <si>
    <t>Avaliar e monitorar o impacto do turismo e lazer sobre as espécies alvo do PAN</t>
  </si>
  <si>
    <r>
      <t xml:space="preserve">Avaliar e propor medidas de ordenamento das atividades de nado, alimentação assitida e terapia existentes com </t>
    </r>
    <r>
      <rPr>
        <i/>
        <sz val="14"/>
        <rFont val="Calibri"/>
      </rPr>
      <t>Inia geoffrensis</t>
    </r>
    <r>
      <rPr>
        <sz val="14"/>
        <rFont val="Calibri"/>
      </rPr>
      <t xml:space="preserve"> na Amazônia</t>
    </r>
  </si>
  <si>
    <t>Elaborar mapas de sensibilidade para as áreas de ocorrência de espécies alvo do PAN</t>
  </si>
  <si>
    <t>Elaborar protocolos de apoio aos licenciadores para avaliação e monitoramento de empreendimentos/atividades que influenciem ou causem alterações sobre as espécies alvo de pequenos cetáceos do PAN</t>
  </si>
  <si>
    <r>
      <t xml:space="preserve">Investigar os padrões de distribuição de </t>
    </r>
    <r>
      <rPr>
        <i/>
        <sz val="14"/>
        <rFont val="Calibri"/>
        <family val="2"/>
      </rPr>
      <t>Tursiops truncatus</t>
    </r>
  </si>
  <si>
    <r>
      <t xml:space="preserve">Investigar os padrões de distribuição de </t>
    </r>
    <r>
      <rPr>
        <i/>
        <sz val="14"/>
        <color rgb="FF000000"/>
        <rFont val="Calibri"/>
      </rPr>
      <t xml:space="preserve">Orcinus orca, Stenella longirostris </t>
    </r>
    <r>
      <rPr>
        <sz val="14"/>
        <color rgb="FF000000"/>
        <rFont val="Calibri"/>
      </rPr>
      <t xml:space="preserve">e </t>
    </r>
    <r>
      <rPr>
        <i/>
        <sz val="14"/>
        <color rgb="FF000000"/>
        <rFont val="Calibri"/>
      </rPr>
      <t>Steno bredanensis</t>
    </r>
  </si>
  <si>
    <r>
      <t xml:space="preserve">Investigar deslocamentos e uso de área de populações residentes de </t>
    </r>
    <r>
      <rPr>
        <i/>
        <sz val="14"/>
        <rFont val="Calibri"/>
      </rPr>
      <t>Sotalia guianensis</t>
    </r>
  </si>
  <si>
    <r>
      <t xml:space="preserve">Investigar deslocamentos e uso de área de populações residentes de </t>
    </r>
    <r>
      <rPr>
        <i/>
        <sz val="14"/>
        <rFont val="Calibri"/>
      </rPr>
      <t>Tursiops truncatus</t>
    </r>
  </si>
  <si>
    <r>
      <t xml:space="preserve">Definir status taxonômico do gênero </t>
    </r>
    <r>
      <rPr>
        <i/>
        <sz val="14"/>
        <rFont val="Calibri"/>
      </rPr>
      <t>Tursiops</t>
    </r>
  </si>
  <si>
    <r>
      <t xml:space="preserve">Identificar os estoques de </t>
    </r>
    <r>
      <rPr>
        <i/>
        <sz val="14"/>
        <rFont val="Calibri"/>
      </rPr>
      <t>Tursiops truncatus</t>
    </r>
  </si>
  <si>
    <r>
      <t xml:space="preserve">Identificar os estoques de </t>
    </r>
    <r>
      <rPr>
        <i/>
        <sz val="14"/>
        <rFont val="Calibri"/>
      </rPr>
      <t>Steno bredanensis</t>
    </r>
  </si>
  <si>
    <r>
      <t xml:space="preserve">Identificar os estoques e verificar a existência de ecótipos de </t>
    </r>
    <r>
      <rPr>
        <i/>
        <sz val="14"/>
        <rFont val="Calibri"/>
      </rPr>
      <t>Orcinus orca</t>
    </r>
  </si>
  <si>
    <r>
      <t xml:space="preserve">Definir o status taxonômico de </t>
    </r>
    <r>
      <rPr>
        <i/>
        <sz val="14"/>
        <rFont val="Calibri"/>
      </rPr>
      <t>Delphinus</t>
    </r>
    <r>
      <rPr>
        <sz val="14"/>
        <rFont val="Calibri"/>
      </rPr>
      <t xml:space="preserve"> spp. no Brasil</t>
    </r>
  </si>
  <si>
    <r>
      <t xml:space="preserve">Definir o status taxonômico de </t>
    </r>
    <r>
      <rPr>
        <i/>
        <sz val="14"/>
        <rFont val="Calibri"/>
      </rPr>
      <t>Stenella frontalis</t>
    </r>
    <r>
      <rPr>
        <sz val="14"/>
        <rFont val="Calibri"/>
      </rPr>
      <t xml:space="preserve"> com ênfase no Sul e Sudeste do Brasil</t>
    </r>
  </si>
  <si>
    <t>Identificar os estoques de pequenos cetáceos fluviais</t>
  </si>
  <si>
    <r>
      <t xml:space="preserve">Proposta de unidades de manejo de </t>
    </r>
    <r>
      <rPr>
        <i/>
        <sz val="14"/>
        <rFont val="Calibri"/>
      </rPr>
      <t>Sotalia guianensis</t>
    </r>
  </si>
  <si>
    <r>
      <t>Investigar os parâmetros de história de vida de</t>
    </r>
    <r>
      <rPr>
        <i/>
        <sz val="14"/>
        <rFont val="Calibri"/>
      </rPr>
      <t xml:space="preserve"> Inia geoffrensis</t>
    </r>
  </si>
  <si>
    <r>
      <t xml:space="preserve">Investigar os parâmetros de história de vida de </t>
    </r>
    <r>
      <rPr>
        <i/>
        <sz val="14"/>
        <rFont val="Calibri"/>
      </rPr>
      <t>Sotalia fluviatilis</t>
    </r>
  </si>
  <si>
    <r>
      <t xml:space="preserve">Investigar os parâmetros de história de vida de  </t>
    </r>
    <r>
      <rPr>
        <i/>
        <sz val="14"/>
        <color rgb="FF000000"/>
        <rFont val="Calibri"/>
      </rPr>
      <t>Stenella longirostris</t>
    </r>
    <r>
      <rPr>
        <sz val="14"/>
        <color rgb="FF000000"/>
        <rFont val="Calibri"/>
      </rPr>
      <t xml:space="preserve">, </t>
    </r>
    <r>
      <rPr>
        <i/>
        <sz val="14"/>
        <color rgb="FF000000"/>
        <rFont val="Calibri"/>
      </rPr>
      <t xml:space="preserve">Steno bredanensis, Tursiops sp., Sotalia guianensis </t>
    </r>
    <r>
      <rPr>
        <sz val="14"/>
        <color rgb="FF000000"/>
        <rFont val="Calibri"/>
      </rPr>
      <t>e</t>
    </r>
    <r>
      <rPr>
        <i/>
        <sz val="14"/>
        <color rgb="FF000000"/>
        <rFont val="Calibri"/>
      </rPr>
      <t xml:space="preserve"> Orcinus orca</t>
    </r>
  </si>
  <si>
    <r>
      <t xml:space="preserve">Estimar a abundância  e a tendência populacional de </t>
    </r>
    <r>
      <rPr>
        <i/>
        <sz val="14"/>
        <color rgb="FF000000"/>
        <rFont val="Calibri"/>
      </rPr>
      <t>Stenella longirostris, Steno bredanensis, Tursiops sp., Sotalia guianensis e Orcinus orca</t>
    </r>
  </si>
  <si>
    <t>Estimar a abundância e a tendência populacional de pequenos cetáceos fluviais nas diferentes bacias</t>
  </si>
  <si>
    <r>
      <t xml:space="preserve">Rever a categoria de conservação,  especialmente de </t>
    </r>
    <r>
      <rPr>
        <i/>
        <sz val="14"/>
        <rFont val="Calibri"/>
      </rPr>
      <t>Inia geoffrensis</t>
    </r>
    <r>
      <rPr>
        <sz val="14"/>
        <rFont val="Calibri"/>
      </rPr>
      <t xml:space="preserve">, </t>
    </r>
    <r>
      <rPr>
        <i/>
        <sz val="14"/>
        <rFont val="Calibri"/>
      </rPr>
      <t>Sotalia fluviatilis</t>
    </r>
    <r>
      <rPr>
        <sz val="14"/>
        <rFont val="Calibri"/>
      </rPr>
      <t xml:space="preserve">, </t>
    </r>
    <r>
      <rPr>
        <i/>
        <sz val="14"/>
        <rFont val="Calibri"/>
      </rPr>
      <t>Sotalia guianensis</t>
    </r>
    <r>
      <rPr>
        <sz val="14"/>
        <rFont val="Calibri"/>
      </rPr>
      <t xml:space="preserve">, </t>
    </r>
    <r>
      <rPr>
        <i/>
        <sz val="14"/>
        <rFont val="Calibri"/>
      </rPr>
      <t>Orcinus orca</t>
    </r>
    <r>
      <rPr>
        <sz val="14"/>
        <rFont val="Calibri"/>
      </rPr>
      <t xml:space="preserve">, </t>
    </r>
    <r>
      <rPr>
        <i/>
        <sz val="14"/>
        <rFont val="Calibri"/>
      </rPr>
      <t xml:space="preserve">Steno bredanensis </t>
    </r>
    <r>
      <rPr>
        <sz val="14"/>
        <rFont val="Calibri"/>
      </rPr>
      <t xml:space="preserve">e </t>
    </r>
    <r>
      <rPr>
        <i/>
        <sz val="14"/>
        <rFont val="Calibri"/>
      </rPr>
      <t>Tursiops truncatus</t>
    </r>
  </si>
  <si>
    <r>
      <t xml:space="preserve">Avaliar o estado de saúde das populações de </t>
    </r>
    <r>
      <rPr>
        <i/>
        <sz val="14"/>
        <rFont val="Calibri"/>
      </rPr>
      <t>Inia geoffrensis</t>
    </r>
    <r>
      <rPr>
        <sz val="14"/>
        <rFont val="Calibri"/>
      </rPr>
      <t xml:space="preserve">, </t>
    </r>
    <r>
      <rPr>
        <i/>
        <sz val="14"/>
        <rFont val="Calibri"/>
      </rPr>
      <t>Sotalia fluviatilis</t>
    </r>
    <r>
      <rPr>
        <sz val="14"/>
        <rFont val="Calibri"/>
      </rPr>
      <t xml:space="preserve">, </t>
    </r>
    <r>
      <rPr>
        <i/>
        <sz val="14"/>
        <rFont val="Calibri"/>
      </rPr>
      <t>Sotalia guianensis</t>
    </r>
    <r>
      <rPr>
        <sz val="14"/>
        <rFont val="Calibri"/>
      </rPr>
      <t xml:space="preserve">, </t>
    </r>
    <r>
      <rPr>
        <i/>
        <sz val="14"/>
        <rFont val="Calibri"/>
      </rPr>
      <t>Orcinus orca</t>
    </r>
    <r>
      <rPr>
        <sz val="14"/>
        <rFont val="Calibri"/>
      </rPr>
      <t xml:space="preserve">, </t>
    </r>
    <r>
      <rPr>
        <i/>
        <sz val="14"/>
        <rFont val="Calibri"/>
      </rPr>
      <t xml:space="preserve">Steno bredanensis </t>
    </r>
    <r>
      <rPr>
        <sz val="14"/>
        <rFont val="Calibri"/>
      </rPr>
      <t xml:space="preserve">e </t>
    </r>
    <r>
      <rPr>
        <i/>
        <sz val="14"/>
        <rFont val="Calibri"/>
      </rPr>
      <t>Tursiops truncatus</t>
    </r>
  </si>
  <si>
    <t>Investigar o comportamento e os efeitos de ações antrópicas sobre o comportamento das espécies alvo do PAN</t>
  </si>
  <si>
    <t>Investigar os padrões acústicos dos pequenos cetáceos</t>
  </si>
  <si>
    <r>
      <t xml:space="preserve">Elaborar campanhas de mídia para divulgação da necessidade de conservação de </t>
    </r>
    <r>
      <rPr>
        <i/>
        <sz val="14"/>
        <rFont val="Calibri"/>
      </rPr>
      <t>Sotalia guianensis, Tursiops truncatus, Inia geoffrensis, Sotalia fluviatilis e Stenella longirostris</t>
    </r>
  </si>
  <si>
    <r>
      <t xml:space="preserve">Desenvolver atividades de educação ambiental para </t>
    </r>
    <r>
      <rPr>
        <i/>
        <sz val="14"/>
        <color rgb="FF000000"/>
        <rFont val="Calibri"/>
      </rPr>
      <t>Sotalia guianensis, Tursiops truncatus, Inia geoffrensis, Sotalia fluviatilis e Stenella longirostris</t>
    </r>
  </si>
  <si>
    <t>Criação de um Plano de Educação Ambiental para conservação de Sotalia guianensis na costa Nordeste do Brasil.</t>
  </si>
  <si>
    <t>Articular a participação de representantes da área de conservação de mamíferos aquáticos nos Comitês Permanentes de Gestão (CPGs).</t>
  </si>
  <si>
    <t>Articular a inclusão de informações de mortalidade incidental e acidental em atividades pesqueiras nos questionários de desembarque</t>
  </si>
  <si>
    <t>Recomendar o controle de comércio nacional e internacional da piracatinga (impostos, taxas, etc.) à Policia Federal, Receita Estadual e Federal, MRE, Câmara de Comércio Exterior</t>
  </si>
  <si>
    <t>Atuar junto ao MMA e ao ICMBio para a criação da Reserva de Fauna da Baía da Babitonga (SC)</t>
  </si>
  <si>
    <t>Realizar o mapeamento dos atos internacionais relevantes aos mamíferos aquáticos, com especial atenção à adesão do Brasil à CMS</t>
  </si>
  <si>
    <t>Articular com o secretariado da CMS o desenvolvimento de um acordo de cooperação com Colômbia, Peru, Equador, Venezuela e Bolívia para a conservação dos pequenos cetáceos  fluviais</t>
  </si>
  <si>
    <t>Atuar junto ao MRE e MMA para ampliar e manter a delegação científica brasileira na CIB no Sub-Comitê de Pequenos Cetáceos</t>
  </si>
  <si>
    <t>Fazer gestão junto ao MRE e MMA para garantir a participação de pesquisadores brasileiros nas reuniões intersessionais da CIB ligadas aos pequenos cetáceos</t>
  </si>
  <si>
    <t>Articular a implantação da Rede de Encalhe de Mamíferos Aquáticos do Brasil (REMAB), consolidando as Redes regionais (REMASUL, REMASE, REMANE, REMANOR)</t>
  </si>
  <si>
    <t>Articular junto às instituições governamentais para que seja instituída uma resolução CONAMA referente ao licenciamento ambiental de empreendimentos/atividades nas zonas de ocorrência de pequenos cetáceos</t>
  </si>
  <si>
    <t>Articular com agentes de fomento à pesquisa e conservação a publicação de editais que contemplem pequenos cetáceos</t>
  </si>
  <si>
    <t>Articular junto ao ICMBio para a criação de áreas marinhas protegidas para a conservação de pequenos cetáceos</t>
  </si>
  <si>
    <t>Articular junto ao CONAMA, Ministérios Públicos, órgãos licenciadores estaduais e municipais a necessidade de parecer do ICMBio em qualquer processo de licenciamento ambiental em áreas com populações residentes de pequenos cetáceos</t>
  </si>
  <si>
    <t>Articular a criação de áreas de exclusão de pesca e outras medidas de ordenação visando evitar capturas incidentais, com especial atenção às seguintes localidades: (RS) Estuário da Lagoa dos Patos, Estuário de Tramandaí, Albardão; (SC) Baía da Babitonga, Baía Norte, APA da Baleia Franca, Estuário de Laguna; (PR) APA de Guaraqueçaba, PARNA Superagui, entorno Arquipélago dos Currais e Tupiniquins; (RJ) Baía de Guanabara, Baía de Sepetiba, Ilha Grande, entorno do Parque de Jurubatiba; (BA) Barra de Paraguaçu, Baía do Pontal; (SE) Foz do rio Sergipe, Foz do rio Vasa Barris; (AL) Porto de Maceió; (RN) Baía Formosa, Lagoa de Guaraíras, Tabatinga, Praia de São Cristóvão; (CE) Enseada do Mucuripe; (MA) Entre Baía de Tutóia e a Foz do Rio Preguiças</t>
  </si>
  <si>
    <t>Articular junto ao MPA a obrigatoriedade que frigoríficos (barcos frigoríficos, mercados e flutuantes) forneçam informações detalhadas das suas atividades de pesca e comercialização de pescado - Amazônia</t>
  </si>
  <si>
    <t>Articular junto ao ICMBio a criação de uma IN sobre molestamento de cetáceos e sirênios, baseada na revisão das Portarias do IBAMA 117/1996 e 05/1995</t>
  </si>
  <si>
    <t>Articular junto ao ICMBio a criação de uma UC Federal de uso sustentável no município de Tibau do Sul (RN)</t>
  </si>
  <si>
    <t>Articular junto ao ICMBio restrição de acesso da região Entre Ilhas (Parnamar-FN) ao tráfego de embarcações</t>
  </si>
  <si>
    <t>Elaborar legislação sobre impactos acústicos sub-aquáticos</t>
  </si>
  <si>
    <t>7.31</t>
  </si>
  <si>
    <t>SITUAÇÃO ATUAL DAS AÇÕES - MONITORIA FINAL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</si>
</sst>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6]mmmm\-yy"/>
  </numFmts>
  <fonts count="88" x14ac:knownFonts="1">
    <font>
      <sz val="11"/>
      <color theme="1"/>
      <name val="Calibri"/>
      <family val="2"/>
      <scheme val="minor"/>
    </font>
    <font>
      <sz val="14"/>
      <name val="Calibri"/>
      <family val="2"/>
    </font>
    <font>
      <i/>
      <sz val="11"/>
      <color indexed="8"/>
      <name val="Calibri"/>
      <family val="2"/>
    </font>
    <font>
      <sz val="11"/>
      <name val="Calibri"/>
      <family val="2"/>
    </font>
    <font>
      <i/>
      <sz val="11"/>
      <name val="Calibri"/>
      <family val="2"/>
    </font>
    <font>
      <sz val="10"/>
      <name val="Arial"/>
      <family val="2"/>
    </font>
    <font>
      <u/>
      <sz val="10"/>
      <color indexed="12"/>
      <name val="Arial"/>
      <family val="2"/>
    </font>
    <font>
      <b/>
      <sz val="12"/>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1"/>
      <color indexed="8"/>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4"/>
      <color indexed="8"/>
      <name val="Calibri"/>
      <family val="2"/>
    </font>
    <font>
      <sz val="14"/>
      <name val="Calibri"/>
      <family val="2"/>
    </font>
    <font>
      <i/>
      <sz val="14"/>
      <name val="Calibri"/>
      <family val="2"/>
    </font>
    <font>
      <i/>
      <sz val="14"/>
      <color indexed="8"/>
      <name val="Calibri"/>
      <family val="2"/>
    </font>
    <font>
      <sz val="14"/>
      <color indexed="10"/>
      <name val="Calibri"/>
      <family val="2"/>
    </font>
    <font>
      <i/>
      <sz val="14"/>
      <color indexed="62"/>
      <name val="Calibri"/>
      <family val="2"/>
    </font>
    <font>
      <sz val="11"/>
      <color theme="1"/>
      <name val="Calibri"/>
      <family val="2"/>
      <scheme val="minor"/>
    </font>
    <font>
      <b/>
      <sz val="11"/>
      <color theme="0"/>
      <name val="Calibri"/>
      <family val="2"/>
      <scheme val="minor"/>
    </font>
    <font>
      <sz val="14"/>
      <name val="Calibri"/>
      <family val="2"/>
      <scheme val="minor"/>
    </font>
    <font>
      <b/>
      <sz val="12"/>
      <name val="Calibri"/>
      <family val="2"/>
      <scheme val="minor"/>
    </font>
    <font>
      <sz val="12"/>
      <color theme="1"/>
      <name val="Calibri"/>
      <family val="2"/>
      <scheme val="minor"/>
    </font>
    <font>
      <sz val="11"/>
      <color theme="0"/>
      <name val="Calibri"/>
      <family val="2"/>
      <scheme val="minor"/>
    </font>
    <font>
      <b/>
      <sz val="11"/>
      <color theme="1"/>
      <name val="Calibri"/>
      <family val="2"/>
      <scheme val="minor"/>
    </font>
    <font>
      <i/>
      <sz val="11"/>
      <color theme="1"/>
      <name val="Calibri"/>
      <family val="2"/>
      <scheme val="minor"/>
    </font>
    <font>
      <b/>
      <sz val="14"/>
      <color theme="0"/>
      <name val="Calibri"/>
      <family val="2"/>
      <scheme val="minor"/>
    </font>
    <font>
      <b/>
      <sz val="26"/>
      <color theme="1"/>
      <name val="Calibri"/>
      <family val="2"/>
      <scheme val="minor"/>
    </font>
    <font>
      <b/>
      <sz val="12"/>
      <color theme="0"/>
      <name val="Calibri"/>
      <family val="2"/>
      <scheme val="minor"/>
    </font>
    <font>
      <sz val="11"/>
      <color rgb="FFC00000"/>
      <name val="Calibri"/>
      <family val="2"/>
      <scheme val="minor"/>
    </font>
    <font>
      <sz val="11"/>
      <color rgb="FFFF0000"/>
      <name val="Calibri"/>
      <family val="2"/>
      <scheme val="minor"/>
    </font>
    <font>
      <b/>
      <sz val="12"/>
      <color theme="1"/>
      <name val="Calibri"/>
      <family val="2"/>
      <scheme val="minor"/>
    </font>
    <font>
      <sz val="11"/>
      <name val="Calibri"/>
      <family val="2"/>
      <scheme val="minor"/>
    </font>
    <font>
      <sz val="12"/>
      <name val="Calibri"/>
      <family val="2"/>
      <scheme val="minor"/>
    </font>
    <font>
      <sz val="14"/>
      <color theme="1"/>
      <name val="Calibri"/>
      <family val="2"/>
      <scheme val="minor"/>
    </font>
    <font>
      <sz val="14"/>
      <color theme="4"/>
      <name val="Calibri"/>
      <family val="2"/>
    </font>
    <font>
      <sz val="14"/>
      <color theme="4"/>
      <name val="Calibri"/>
      <family val="2"/>
      <scheme val="minor"/>
    </font>
    <font>
      <sz val="14"/>
      <color rgb="FFFF0000"/>
      <name val="Calibri"/>
      <family val="2"/>
      <scheme val="minor"/>
    </font>
    <font>
      <sz val="14"/>
      <color theme="3" tint="0.39997558519241921"/>
      <name val="Calibri"/>
      <family val="2"/>
    </font>
    <font>
      <sz val="14"/>
      <color theme="3" tint="0.39997558519241921"/>
      <name val="Calibri"/>
      <family val="2"/>
      <scheme val="minor"/>
    </font>
    <font>
      <sz val="11"/>
      <color rgb="FF000000"/>
      <name val="Calibri"/>
    </font>
    <font>
      <b/>
      <sz val="16"/>
      <color rgb="FFFFFFFF"/>
      <name val="Calibri"/>
    </font>
    <font>
      <sz val="11"/>
      <name val="Calibri"/>
    </font>
    <font>
      <b/>
      <sz val="16"/>
      <name val="Calibri"/>
    </font>
    <font>
      <b/>
      <sz val="14"/>
      <color rgb="FFFFFFFF"/>
      <name val="Calibri"/>
    </font>
    <font>
      <sz val="14"/>
      <name val="Calibri"/>
    </font>
    <font>
      <sz val="14"/>
      <color rgb="FF000000"/>
      <name val="Calibri"/>
    </font>
    <font>
      <b/>
      <sz val="12"/>
      <color rgb="FFFFFFFF"/>
      <name val="Calibri"/>
    </font>
    <font>
      <b/>
      <sz val="12"/>
      <name val="Calibri"/>
    </font>
    <font>
      <sz val="12"/>
      <color rgb="FF000000"/>
      <name val="Calibri"/>
    </font>
    <font>
      <sz val="12"/>
      <name val="Calibri"/>
    </font>
    <font>
      <b/>
      <sz val="16"/>
      <color rgb="FF000000"/>
      <name val="Calibri"/>
    </font>
    <font>
      <sz val="11"/>
      <color rgb="FFFFFFFF"/>
      <name val="Calibri"/>
    </font>
    <font>
      <b/>
      <sz val="11"/>
      <color rgb="FFFFFFFF"/>
      <name val="Calibri"/>
    </font>
    <font>
      <sz val="11"/>
      <color rgb="FFFF0000"/>
      <name val="Calibri"/>
    </font>
    <font>
      <b/>
      <sz val="11"/>
      <color rgb="FFFF0000"/>
      <name val="Calibri"/>
    </font>
    <font>
      <sz val="12"/>
      <color rgb="FFFFFFFF"/>
      <name val="Calibri"/>
    </font>
    <font>
      <b/>
      <sz val="11"/>
      <color rgb="FF000000"/>
      <name val="Calibri"/>
    </font>
    <font>
      <sz val="11"/>
      <color rgb="FFC00000"/>
      <name val="Calibri"/>
    </font>
    <font>
      <i/>
      <sz val="14"/>
      <color rgb="FF000000"/>
      <name val="Calibri"/>
    </font>
    <font>
      <sz val="14"/>
      <color rgb="FF000000"/>
      <name val="Calibri"/>
      <family val="2"/>
    </font>
    <font>
      <sz val="12"/>
      <name val="Calibri"/>
      <family val="2"/>
    </font>
    <font>
      <sz val="12"/>
      <color rgb="FF000000"/>
      <name val="Calibri"/>
      <family val="2"/>
    </font>
    <font>
      <sz val="11"/>
      <name val="Arial"/>
      <family val="2"/>
    </font>
    <font>
      <i/>
      <sz val="14"/>
      <name val="Calibri"/>
    </font>
    <font>
      <sz val="12"/>
      <name val="Arial"/>
      <family val="2"/>
    </font>
    <font>
      <sz val="12"/>
      <color rgb="FFC00000"/>
      <name val="Calibri"/>
      <family val="2"/>
    </font>
    <font>
      <sz val="11"/>
      <color rgb="FF38761D"/>
      <name val="Calibri"/>
    </font>
    <font>
      <sz val="12"/>
      <color theme="6" tint="-0.499984740745262"/>
      <name val="Calibri"/>
      <family val="2"/>
    </font>
    <font>
      <sz val="12"/>
      <color rgb="FFFF0000"/>
      <name val="Calibri"/>
      <family val="2"/>
    </font>
    <font>
      <sz val="9"/>
      <name val="Calibri"/>
      <family val="2"/>
    </font>
    <font>
      <sz val="12"/>
      <color rgb="FFFF0000"/>
      <name val="Calibri"/>
    </font>
    <font>
      <sz val="9"/>
      <color rgb="FF000000"/>
      <name val="Calibri"/>
      <family val="2"/>
    </font>
    <font>
      <sz val="12"/>
      <color rgb="FF38761D"/>
      <name val="Calibri"/>
    </font>
    <font>
      <sz val="14"/>
      <color rgb="FFFF0000"/>
      <name val="Calibri"/>
    </font>
  </fonts>
  <fills count="61">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1"/>
        <bgColor indexed="64"/>
      </patternFill>
    </fill>
    <fill>
      <patternFill patternType="solid">
        <fgColor indexed="43"/>
        <bgColor indexed="26"/>
      </patternFill>
    </fill>
    <fill>
      <patternFill patternType="solid">
        <fgColor indexed="26"/>
        <bgColor indexed="9"/>
      </patternFill>
    </fill>
    <fill>
      <patternFill patternType="solid">
        <fgColor theme="6" tint="0.79998168889431442"/>
        <bgColor indexed="64"/>
      </patternFill>
    </fill>
    <fill>
      <patternFill patternType="solid">
        <fgColor theme="6"/>
        <bgColor indexed="64"/>
      </patternFill>
    </fill>
    <fill>
      <patternFill patternType="solid">
        <fgColor theme="0"/>
        <bgColor indexed="64"/>
      </patternFill>
    </fill>
    <fill>
      <patternFill patternType="solid">
        <fgColor theme="0" tint="-0.34998626667073579"/>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0070C0"/>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rgb="FFB15407"/>
        <bgColor indexed="64"/>
      </patternFill>
    </fill>
    <fill>
      <patternFill patternType="solid">
        <fgColor theme="0" tint="-4.9989318521683403E-2"/>
        <bgColor indexed="64"/>
      </patternFill>
    </fill>
    <fill>
      <patternFill patternType="solid">
        <fgColor theme="3"/>
        <bgColor indexed="64"/>
      </patternFill>
    </fill>
    <fill>
      <patternFill patternType="solid">
        <fgColor theme="6" tint="-0.249977111117893"/>
        <bgColor indexed="64"/>
      </patternFill>
    </fill>
    <fill>
      <patternFill patternType="solid">
        <fgColor theme="8" tint="0.39997558519241921"/>
        <bgColor indexed="64"/>
      </patternFill>
    </fill>
    <fill>
      <patternFill patternType="solid">
        <fgColor rgb="FFFF99CC"/>
        <bgColor indexed="64"/>
      </patternFill>
    </fill>
    <fill>
      <patternFill patternType="solid">
        <fgColor theme="9" tint="0.59999389629810485"/>
        <bgColor indexed="64"/>
      </patternFill>
    </fill>
    <fill>
      <patternFill patternType="solid">
        <fgColor rgb="FF006600"/>
        <bgColor rgb="FF006600"/>
      </patternFill>
    </fill>
    <fill>
      <patternFill patternType="solid">
        <fgColor rgb="FF92CDDC"/>
        <bgColor rgb="FF92CDDC"/>
      </patternFill>
    </fill>
    <fill>
      <patternFill patternType="solid">
        <fgColor rgb="FFC2D69B"/>
        <bgColor rgb="FFC2D69B"/>
      </patternFill>
    </fill>
    <fill>
      <patternFill patternType="solid">
        <fgColor rgb="FFFF0000"/>
        <bgColor rgb="FFFF0000"/>
      </patternFill>
    </fill>
    <fill>
      <patternFill patternType="solid">
        <fgColor rgb="FF0070C0"/>
        <bgColor rgb="FF0070C0"/>
      </patternFill>
    </fill>
    <fill>
      <patternFill patternType="solid">
        <fgColor rgb="FFDAEEF3"/>
        <bgColor rgb="FFDAEEF3"/>
      </patternFill>
    </fill>
    <fill>
      <patternFill patternType="solid">
        <fgColor rgb="FF00B050"/>
        <bgColor rgb="FF00B050"/>
      </patternFill>
    </fill>
    <fill>
      <patternFill patternType="solid">
        <fgColor rgb="FF366092"/>
        <bgColor rgb="FF366092"/>
      </patternFill>
    </fill>
    <fill>
      <patternFill patternType="solid">
        <fgColor rgb="FFF2F2F2"/>
        <bgColor rgb="FFF2F2F2"/>
      </patternFill>
    </fill>
    <fill>
      <patternFill patternType="solid">
        <fgColor rgb="FF7030A0"/>
        <bgColor rgb="FF7030A0"/>
      </patternFill>
    </fill>
    <fill>
      <patternFill patternType="solid">
        <fgColor rgb="FFEAF1DD"/>
        <bgColor rgb="FFEAF1DD"/>
      </patternFill>
    </fill>
    <fill>
      <patternFill patternType="solid">
        <fgColor theme="0"/>
        <bgColor rgb="FFEAF1DD"/>
      </patternFill>
    </fill>
    <fill>
      <patternFill patternType="solid">
        <fgColor theme="0"/>
        <bgColor rgb="FFFFFFFF"/>
      </patternFill>
    </fill>
    <fill>
      <patternFill patternType="solid">
        <fgColor rgb="FFFFFF00"/>
        <bgColor indexed="64"/>
      </patternFill>
    </fill>
    <fill>
      <patternFill patternType="solid">
        <fgColor theme="0" tint="-4.9989318521683403E-2"/>
        <bgColor rgb="FFEAF1DD"/>
      </patternFill>
    </fill>
  </fills>
  <borders count="7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medium">
        <color indexed="64"/>
      </left>
      <right/>
      <top/>
      <bottom style="medium">
        <color indexed="64"/>
      </bottom>
      <diagonal/>
    </border>
    <border>
      <left style="medium">
        <color indexed="8"/>
      </left>
      <right/>
      <top/>
      <bottom style="medium">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bottom style="double">
        <color indexed="64"/>
      </bottom>
      <diagonal/>
    </border>
    <border>
      <left style="double">
        <color indexed="64"/>
      </left>
      <right/>
      <top/>
      <bottom/>
      <diagonal/>
    </border>
    <border>
      <left style="double">
        <color indexed="64"/>
      </left>
      <right/>
      <top/>
      <bottom style="double">
        <color indexed="64"/>
      </bottom>
      <diagonal/>
    </border>
    <border>
      <left style="double">
        <color indexed="64"/>
      </left>
      <right/>
      <top style="double">
        <color indexed="64"/>
      </top>
      <bottom style="double">
        <color indexed="64"/>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double">
        <color indexed="64"/>
      </left>
      <right/>
      <top style="double">
        <color indexed="64"/>
      </top>
      <bottom style="hair">
        <color indexed="64"/>
      </bottom>
      <diagonal/>
    </border>
    <border>
      <left style="double">
        <color indexed="64"/>
      </left>
      <right/>
      <top style="hair">
        <color indexed="64"/>
      </top>
      <bottom style="hair">
        <color indexed="64"/>
      </bottom>
      <diagonal/>
    </border>
    <border>
      <left style="double">
        <color indexed="64"/>
      </left>
      <right style="double">
        <color indexed="64"/>
      </right>
      <top style="double">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hair">
        <color indexed="64"/>
      </right>
      <top style="double">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hair">
        <color indexed="64"/>
      </bottom>
      <diagonal/>
    </border>
    <border>
      <left style="double">
        <color indexed="64"/>
      </left>
      <right/>
      <top style="double">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double">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thin">
        <color rgb="FF000000"/>
      </right>
      <top style="double">
        <color rgb="FF000000"/>
      </top>
      <bottom/>
      <diagonal/>
    </border>
    <border>
      <left/>
      <right/>
      <top style="thin">
        <color rgb="FF000000"/>
      </top>
      <bottom/>
      <diagonal/>
    </border>
    <border>
      <left style="thin">
        <color indexed="64"/>
      </left>
      <right/>
      <top/>
      <bottom/>
      <diagonal/>
    </border>
    <border>
      <left style="thin">
        <color indexed="64"/>
      </left>
      <right/>
      <top/>
      <bottom style="double">
        <color indexed="64"/>
      </bottom>
      <diagonal/>
    </border>
    <border>
      <left/>
      <right style="thin">
        <color indexed="64"/>
      </right>
      <top/>
      <bottom/>
      <diagonal/>
    </border>
    <border>
      <left style="thin">
        <color rgb="FF000000"/>
      </left>
      <right style="thin">
        <color rgb="FF000000"/>
      </right>
      <top/>
      <bottom style="thin">
        <color indexed="64"/>
      </bottom>
      <diagonal/>
    </border>
  </borders>
  <cellStyleXfs count="51">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16" borderId="1" applyNumberFormat="0" applyAlignment="0" applyProtection="0"/>
    <xf numFmtId="0" fontId="12" fillId="17" borderId="2" applyNumberFormat="0" applyAlignment="0" applyProtection="0"/>
    <xf numFmtId="0" fontId="13" fillId="0" borderId="3" applyNumberFormat="0" applyFill="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4" fillId="7" borderId="1" applyNumberFormat="0" applyAlignment="0" applyProtection="0"/>
    <xf numFmtId="0" fontId="7" fillId="22" borderId="4" applyFont="0">
      <alignment horizontal="center" vertical="center" wrapText="1"/>
    </xf>
    <xf numFmtId="0" fontId="5" fillId="6" borderId="5">
      <alignment horizontal="center" vertical="center" wrapText="1"/>
    </xf>
    <xf numFmtId="0" fontId="6" fillId="0" borderId="0" applyNumberFormat="0" applyFill="0" applyBorder="0" applyAlignment="0" applyProtection="0">
      <alignment vertical="top"/>
      <protection locked="0"/>
    </xf>
    <xf numFmtId="0" fontId="15" fillId="3" borderId="0" applyNumberFormat="0" applyBorder="0" applyAlignment="0" applyProtection="0"/>
    <xf numFmtId="0" fontId="16" fillId="23" borderId="0" applyNumberFormat="0" applyBorder="0" applyAlignment="0" applyProtection="0"/>
    <xf numFmtId="0" fontId="31" fillId="0" borderId="0"/>
    <xf numFmtId="0" fontId="5" fillId="0" borderId="0"/>
    <xf numFmtId="0" fontId="5" fillId="0" borderId="0"/>
    <xf numFmtId="0" fontId="5" fillId="24" borderId="6" applyNumberFormat="0" applyAlignment="0" applyProtection="0"/>
    <xf numFmtId="9" fontId="31" fillId="0" borderId="0" applyFont="0" applyFill="0" applyBorder="0" applyAlignment="0" applyProtection="0"/>
    <xf numFmtId="0" fontId="17" fillId="16" borderId="7" applyNumberFormat="0" applyAlignment="0" applyProtection="0"/>
    <xf numFmtId="0" fontId="8" fillId="0" borderId="0"/>
    <xf numFmtId="0" fontId="18" fillId="0" borderId="0" applyNumberFormat="0" applyFill="0" applyBorder="0" applyAlignment="0" applyProtection="0"/>
    <xf numFmtId="0" fontId="19" fillId="0" borderId="0" applyNumberFormat="0" applyFill="0" applyBorder="0" applyAlignment="0" applyProtection="0"/>
    <xf numFmtId="0" fontId="21" fillId="0" borderId="8" applyNumberFormat="0" applyFill="0" applyAlignment="0" applyProtection="0"/>
    <xf numFmtId="0" fontId="22" fillId="0" borderId="9" applyNumberFormat="0" applyFill="0" applyAlignment="0" applyProtection="0"/>
    <xf numFmtId="0" fontId="23" fillId="0" borderId="10" applyNumberFormat="0" applyFill="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0" fillId="0" borderId="11" applyNumberFormat="0" applyFill="0" applyAlignment="0" applyProtection="0"/>
    <xf numFmtId="0" fontId="53" fillId="0" borderId="0"/>
  </cellStyleXfs>
  <cellXfs count="415">
    <xf numFmtId="0" fontId="0" fillId="0" borderId="0" xfId="0"/>
    <xf numFmtId="0" fontId="0" fillId="25" borderId="0" xfId="0" applyFill="1"/>
    <xf numFmtId="0" fontId="0" fillId="26" borderId="0" xfId="0" applyFill="1"/>
    <xf numFmtId="0" fontId="32" fillId="26" borderId="0" xfId="0" applyFont="1" applyFill="1"/>
    <xf numFmtId="0" fontId="0" fillId="27" borderId="0" xfId="0" applyFill="1"/>
    <xf numFmtId="0" fontId="0" fillId="25" borderId="12" xfId="0" applyFill="1" applyBorder="1"/>
    <xf numFmtId="0" fontId="0" fillId="25" borderId="0" xfId="0" applyFill="1" applyAlignment="1">
      <alignment vertical="center"/>
    </xf>
    <xf numFmtId="0" fontId="32" fillId="26" borderId="13" xfId="0" applyFont="1" applyFill="1" applyBorder="1" applyAlignment="1">
      <alignment vertical="center"/>
    </xf>
    <xf numFmtId="0" fontId="32" fillId="26" borderId="14" xfId="0" applyFont="1" applyFill="1" applyBorder="1" applyAlignment="1">
      <alignment vertical="center"/>
    </xf>
    <xf numFmtId="0" fontId="0" fillId="25" borderId="13" xfId="0" applyFill="1" applyBorder="1" applyAlignment="1"/>
    <xf numFmtId="0" fontId="0" fillId="25" borderId="14" xfId="0" applyFill="1" applyBorder="1" applyAlignment="1"/>
    <xf numFmtId="0" fontId="33" fillId="25" borderId="13" xfId="0" applyFont="1" applyFill="1" applyBorder="1" applyAlignment="1">
      <alignment vertical="center" wrapText="1"/>
    </xf>
    <xf numFmtId="0" fontId="33" fillId="25" borderId="14" xfId="0" applyFont="1" applyFill="1" applyBorder="1" applyAlignment="1">
      <alignment vertical="center" wrapText="1"/>
    </xf>
    <xf numFmtId="0" fontId="0" fillId="25" borderId="16" xfId="0" applyFill="1" applyBorder="1"/>
    <xf numFmtId="0" fontId="0" fillId="25" borderId="17" xfId="0" applyFill="1" applyBorder="1"/>
    <xf numFmtId="0" fontId="0" fillId="26" borderId="0" xfId="0" applyFill="1" applyAlignment="1">
      <alignment wrapText="1"/>
    </xf>
    <xf numFmtId="0" fontId="0" fillId="27" borderId="0" xfId="0" applyFill="1" applyAlignment="1">
      <alignment wrapText="1"/>
    </xf>
    <xf numFmtId="0" fontId="0" fillId="25" borderId="0" xfId="0" applyFill="1" applyAlignment="1">
      <alignment wrapText="1"/>
    </xf>
    <xf numFmtId="0" fontId="34" fillId="28" borderId="18" xfId="0" applyFont="1" applyFill="1" applyBorder="1" applyAlignment="1">
      <alignment horizontal="center" vertical="center" wrapText="1"/>
    </xf>
    <xf numFmtId="0" fontId="34" fillId="29" borderId="18" xfId="0" applyFont="1" applyFill="1" applyBorder="1" applyAlignment="1">
      <alignment horizontal="center" vertical="center" wrapText="1"/>
    </xf>
    <xf numFmtId="0" fontId="34" fillId="30" borderId="18" xfId="0" applyFont="1" applyFill="1" applyBorder="1" applyAlignment="1">
      <alignment horizontal="center" vertical="center" wrapText="1"/>
    </xf>
    <xf numFmtId="1" fontId="34" fillId="31" borderId="18" xfId="0" applyNumberFormat="1" applyFont="1" applyFill="1" applyBorder="1" applyAlignment="1">
      <alignment horizontal="center" vertical="center" wrapText="1"/>
    </xf>
    <xf numFmtId="0" fontId="34" fillId="32" borderId="18" xfId="0" applyFont="1" applyFill="1" applyBorder="1" applyAlignment="1">
      <alignment horizontal="center" vertical="center" wrapText="1"/>
    </xf>
    <xf numFmtId="0" fontId="35" fillId="33" borderId="19" xfId="0" applyFont="1" applyFill="1" applyBorder="1" applyAlignment="1">
      <alignment horizontal="center" vertical="center"/>
    </xf>
    <xf numFmtId="0" fontId="35" fillId="34" borderId="20" xfId="0" applyFont="1" applyFill="1" applyBorder="1" applyAlignment="1">
      <alignment horizontal="center" vertical="center" wrapText="1"/>
    </xf>
    <xf numFmtId="0" fontId="35" fillId="35" borderId="18" xfId="0" applyFont="1" applyFill="1" applyBorder="1" applyAlignment="1">
      <alignment horizontal="center" vertical="center" wrapText="1"/>
    </xf>
    <xf numFmtId="0" fontId="35" fillId="35" borderId="20" xfId="0" applyFont="1" applyFill="1" applyBorder="1" applyAlignment="1">
      <alignment horizontal="center" vertical="center" wrapText="1"/>
    </xf>
    <xf numFmtId="0" fontId="35" fillId="25" borderId="17" xfId="0" applyFont="1" applyFill="1" applyBorder="1" applyAlignment="1">
      <alignment horizontal="center"/>
    </xf>
    <xf numFmtId="0" fontId="36" fillId="36" borderId="0" xfId="0" applyFont="1" applyFill="1"/>
    <xf numFmtId="0" fontId="0" fillId="36" borderId="0" xfId="0" applyFill="1"/>
    <xf numFmtId="0" fontId="0" fillId="29" borderId="21" xfId="0" applyFill="1" applyBorder="1"/>
    <xf numFmtId="0" fontId="0" fillId="30" borderId="21" xfId="0" applyFill="1" applyBorder="1"/>
    <xf numFmtId="0" fontId="0" fillId="31" borderId="21" xfId="0" applyFill="1" applyBorder="1"/>
    <xf numFmtId="0" fontId="0" fillId="32" borderId="22" xfId="0" applyFill="1" applyBorder="1"/>
    <xf numFmtId="0" fontId="32" fillId="37" borderId="23" xfId="0" applyFont="1" applyFill="1" applyBorder="1" applyAlignment="1">
      <alignment vertical="center" wrapText="1"/>
    </xf>
    <xf numFmtId="0" fontId="32" fillId="37" borderId="23" xfId="0" applyFont="1" applyFill="1" applyBorder="1" applyAlignment="1">
      <alignment horizontal="center" vertical="center" wrapText="1"/>
    </xf>
    <xf numFmtId="0" fontId="37" fillId="38" borderId="0" xfId="0" applyFont="1" applyFill="1" applyAlignment="1">
      <alignment horizontal="center" vertical="center"/>
    </xf>
    <xf numFmtId="0" fontId="0" fillId="28" borderId="21" xfId="0" applyFill="1" applyBorder="1"/>
    <xf numFmtId="0" fontId="0" fillId="39" borderId="24" xfId="0" applyFill="1" applyBorder="1"/>
    <xf numFmtId="0" fontId="0" fillId="28" borderId="25" xfId="0" applyFill="1" applyBorder="1"/>
    <xf numFmtId="0" fontId="0" fillId="29" borderId="25" xfId="0" applyFill="1" applyBorder="1"/>
    <xf numFmtId="0" fontId="0" fillId="30" borderId="25" xfId="0" applyFill="1" applyBorder="1"/>
    <xf numFmtId="0" fontId="0" fillId="31" borderId="25" xfId="0" applyFill="1" applyBorder="1"/>
    <xf numFmtId="0" fontId="0" fillId="32" borderId="26" xfId="0" applyFill="1" applyBorder="1"/>
    <xf numFmtId="0" fontId="38" fillId="40" borderId="27" xfId="0" applyFont="1" applyFill="1" applyBorder="1"/>
    <xf numFmtId="0" fontId="38" fillId="40" borderId="28" xfId="0" applyFont="1" applyFill="1" applyBorder="1"/>
    <xf numFmtId="0" fontId="38" fillId="40" borderId="29" xfId="0" applyFont="1" applyFill="1" applyBorder="1" applyAlignment="1">
      <alignment horizontal="center"/>
    </xf>
    <xf numFmtId="0" fontId="38" fillId="40" borderId="30" xfId="0" applyFont="1" applyFill="1" applyBorder="1" applyAlignment="1">
      <alignment horizontal="center"/>
    </xf>
    <xf numFmtId="0" fontId="37" fillId="0" borderId="31" xfId="0" applyFont="1" applyBorder="1" applyAlignment="1">
      <alignment horizontal="center"/>
    </xf>
    <xf numFmtId="0" fontId="32" fillId="37" borderId="0" xfId="0" applyFont="1" applyFill="1" applyAlignment="1">
      <alignment horizontal="center" vertical="center" wrapText="1"/>
    </xf>
    <xf numFmtId="0" fontId="39" fillId="41" borderId="0" xfId="0" applyFont="1" applyFill="1" applyAlignment="1">
      <alignment vertical="center"/>
    </xf>
    <xf numFmtId="0" fontId="36" fillId="39" borderId="21" xfId="0" applyFont="1" applyFill="1" applyBorder="1"/>
    <xf numFmtId="0" fontId="0" fillId="27" borderId="16" xfId="0" applyFill="1" applyBorder="1"/>
    <xf numFmtId="0" fontId="40" fillId="27" borderId="32" xfId="0" applyFont="1" applyFill="1" applyBorder="1" applyAlignment="1">
      <alignment horizontal="center" vertical="center"/>
    </xf>
    <xf numFmtId="0" fontId="0" fillId="27" borderId="33" xfId="0" applyFill="1" applyBorder="1" applyAlignment="1">
      <alignment horizontal="center" vertical="center"/>
    </xf>
    <xf numFmtId="0" fontId="0" fillId="27" borderId="17" xfId="0" applyFill="1" applyBorder="1" applyAlignment="1">
      <alignment horizontal="center" vertical="center"/>
    </xf>
    <xf numFmtId="0" fontId="41" fillId="42" borderId="15" xfId="0" applyFont="1" applyFill="1" applyBorder="1" applyAlignment="1">
      <alignment horizontal="center"/>
    </xf>
    <xf numFmtId="0" fontId="41" fillId="42" borderId="13" xfId="0" applyFont="1" applyFill="1" applyBorder="1" applyAlignment="1">
      <alignment horizontal="center"/>
    </xf>
    <xf numFmtId="0" fontId="41" fillId="42" borderId="14" xfId="0" applyFont="1" applyFill="1" applyBorder="1" applyAlignment="1">
      <alignment horizontal="center"/>
    </xf>
    <xf numFmtId="0" fontId="42" fillId="25" borderId="12" xfId="0" applyFont="1" applyFill="1" applyBorder="1" applyAlignment="1">
      <alignment horizontal="left"/>
    </xf>
    <xf numFmtId="0" fontId="0" fillId="25" borderId="33" xfId="0" applyFill="1" applyBorder="1" applyAlignment="1">
      <alignment horizontal="center" vertical="center"/>
    </xf>
    <xf numFmtId="0" fontId="41" fillId="42" borderId="15" xfId="0" applyFont="1" applyFill="1" applyBorder="1" applyAlignment="1">
      <alignment horizontal="center"/>
    </xf>
    <xf numFmtId="0" fontId="41" fillId="42" borderId="13" xfId="0" applyFont="1" applyFill="1" applyBorder="1" applyAlignment="1">
      <alignment horizontal="center"/>
    </xf>
    <xf numFmtId="0" fontId="41" fillId="42" borderId="14" xfId="0" applyFont="1" applyFill="1" applyBorder="1" applyAlignment="1">
      <alignment horizontal="center"/>
    </xf>
    <xf numFmtId="0" fontId="0" fillId="27" borderId="33" xfId="0" applyFill="1" applyBorder="1" applyAlignment="1">
      <alignment horizontal="center" vertical="center"/>
    </xf>
    <xf numFmtId="0" fontId="0" fillId="27" borderId="17" xfId="0" applyFill="1" applyBorder="1" applyAlignment="1">
      <alignment horizontal="center" vertical="center"/>
    </xf>
    <xf numFmtId="0" fontId="0" fillId="27" borderId="34" xfId="0" applyFill="1" applyBorder="1" applyAlignment="1">
      <alignment horizontal="center" vertical="center"/>
    </xf>
    <xf numFmtId="0" fontId="34" fillId="39" borderId="18" xfId="0" applyFont="1" applyFill="1" applyBorder="1" applyAlignment="1">
      <alignment horizontal="center" vertical="center" wrapText="1"/>
    </xf>
    <xf numFmtId="0" fontId="34" fillId="43" borderId="13" xfId="0" applyFont="1" applyFill="1" applyBorder="1" applyAlignment="1">
      <alignment horizontal="center"/>
    </xf>
    <xf numFmtId="0" fontId="0" fillId="0" borderId="0" xfId="0" applyAlignment="1">
      <alignment vertical="center"/>
    </xf>
    <xf numFmtId="0" fontId="32" fillId="38" borderId="35" xfId="0" applyFont="1" applyFill="1" applyBorder="1" applyAlignment="1">
      <alignment vertical="center"/>
    </xf>
    <xf numFmtId="0" fontId="32" fillId="38" borderId="35" xfId="0" applyFont="1" applyFill="1" applyBorder="1" applyAlignment="1">
      <alignment horizontal="center" vertical="center"/>
    </xf>
    <xf numFmtId="0" fontId="32" fillId="38" borderId="35" xfId="0" applyFont="1" applyFill="1" applyBorder="1" applyAlignment="1">
      <alignment horizontal="center" vertical="center" wrapText="1"/>
    </xf>
    <xf numFmtId="0" fontId="34" fillId="43" borderId="13" xfId="0" applyFont="1" applyFill="1" applyBorder="1" applyAlignment="1">
      <alignment horizontal="center"/>
    </xf>
    <xf numFmtId="0" fontId="32" fillId="37" borderId="23" xfId="0" applyFont="1" applyFill="1" applyBorder="1" applyAlignment="1">
      <alignment horizontal="center" vertical="center" wrapText="1"/>
    </xf>
    <xf numFmtId="0" fontId="42" fillId="25" borderId="12" xfId="0" applyFont="1" applyFill="1" applyBorder="1" applyAlignment="1">
      <alignment horizontal="left"/>
    </xf>
    <xf numFmtId="0" fontId="34" fillId="43" borderId="13" xfId="0" applyFont="1" applyFill="1" applyBorder="1" applyAlignment="1">
      <alignment horizontal="center"/>
    </xf>
    <xf numFmtId="0" fontId="32" fillId="37" borderId="23" xfId="0" applyFont="1" applyFill="1" applyBorder="1" applyAlignment="1">
      <alignment horizontal="center" vertical="center" wrapText="1"/>
    </xf>
    <xf numFmtId="0" fontId="42" fillId="25" borderId="12" xfId="0" applyFont="1" applyFill="1" applyBorder="1" applyAlignment="1">
      <alignment horizontal="left"/>
    </xf>
    <xf numFmtId="0" fontId="0" fillId="44" borderId="22" xfId="0" applyFill="1" applyBorder="1"/>
    <xf numFmtId="0" fontId="44" fillId="44" borderId="19" xfId="0" applyFont="1" applyFill="1" applyBorder="1" applyAlignment="1">
      <alignment horizontal="center" vertical="center"/>
    </xf>
    <xf numFmtId="0" fontId="44" fillId="44" borderId="34" xfId="0" applyFont="1" applyFill="1" applyBorder="1" applyAlignment="1">
      <alignment horizontal="center" vertical="center"/>
    </xf>
    <xf numFmtId="0" fontId="35" fillId="0" borderId="29" xfId="0" applyFont="1" applyBorder="1" applyAlignment="1">
      <alignment horizontal="center"/>
    </xf>
    <xf numFmtId="9" fontId="35" fillId="0" borderId="29" xfId="39" applyFont="1" applyBorder="1" applyAlignment="1">
      <alignment horizontal="center"/>
    </xf>
    <xf numFmtId="0" fontId="35" fillId="0" borderId="36" xfId="0" applyFont="1" applyBorder="1" applyAlignment="1">
      <alignment horizontal="center"/>
    </xf>
    <xf numFmtId="9" fontId="35" fillId="0" borderId="36" xfId="39" applyFont="1" applyBorder="1" applyAlignment="1">
      <alignment horizontal="center"/>
    </xf>
    <xf numFmtId="0" fontId="35" fillId="0" borderId="30" xfId="0" applyFont="1" applyBorder="1" applyAlignment="1">
      <alignment horizontal="center"/>
    </xf>
    <xf numFmtId="9" fontId="35" fillId="0" borderId="30" xfId="39" applyFont="1" applyBorder="1" applyAlignment="1">
      <alignment horizontal="center"/>
    </xf>
    <xf numFmtId="9" fontId="0" fillId="0" borderId="35" xfId="0" applyNumberFormat="1" applyBorder="1" applyAlignment="1">
      <alignment horizontal="center"/>
    </xf>
    <xf numFmtId="0" fontId="32" fillId="37" borderId="37" xfId="0" applyFont="1" applyFill="1" applyBorder="1" applyAlignment="1">
      <alignment vertical="center" wrapText="1"/>
    </xf>
    <xf numFmtId="0" fontId="0" fillId="0" borderId="38" xfId="0" applyBorder="1" applyAlignment="1">
      <alignment horizontal="center"/>
    </xf>
    <xf numFmtId="9" fontId="0" fillId="0" borderId="38" xfId="0" applyNumberFormat="1" applyBorder="1" applyAlignment="1">
      <alignment horizontal="center"/>
    </xf>
    <xf numFmtId="0" fontId="0" fillId="0" borderId="37" xfId="0" applyBorder="1"/>
    <xf numFmtId="0" fontId="0" fillId="0" borderId="21" xfId="0" applyBorder="1"/>
    <xf numFmtId="0" fontId="36" fillId="39" borderId="35" xfId="0" applyFont="1" applyFill="1" applyBorder="1" applyAlignment="1">
      <alignment horizontal="center"/>
    </xf>
    <xf numFmtId="0" fontId="32" fillId="38" borderId="39" xfId="0" applyFont="1" applyFill="1" applyBorder="1" applyAlignment="1">
      <alignment horizontal="center" vertical="center" wrapText="1"/>
    </xf>
    <xf numFmtId="0" fontId="32" fillId="38" borderId="39" xfId="0" applyFont="1" applyFill="1" applyBorder="1" applyAlignment="1">
      <alignment horizontal="center" vertical="center"/>
    </xf>
    <xf numFmtId="0" fontId="42" fillId="25" borderId="12" xfId="0" applyFont="1" applyFill="1" applyBorder="1" applyAlignment="1">
      <alignment horizontal="left"/>
    </xf>
    <xf numFmtId="0" fontId="43" fillId="25" borderId="17" xfId="0" applyFont="1" applyFill="1" applyBorder="1" applyAlignment="1">
      <alignment horizontal="left" vertical="center" wrapText="1"/>
    </xf>
    <xf numFmtId="17" fontId="45" fillId="25" borderId="17" xfId="0" applyNumberFormat="1" applyFont="1" applyFill="1" applyBorder="1" applyAlignment="1">
      <alignment horizontal="center" vertical="center" wrapText="1"/>
    </xf>
    <xf numFmtId="0" fontId="0" fillId="0" borderId="0" xfId="0"/>
    <xf numFmtId="4" fontId="0" fillId="25" borderId="17" xfId="0" applyNumberFormat="1" applyFill="1" applyBorder="1" applyAlignment="1">
      <alignment horizontal="center" vertical="center" wrapText="1"/>
    </xf>
    <xf numFmtId="0" fontId="0" fillId="25" borderId="17" xfId="0" applyFill="1" applyBorder="1" applyAlignment="1">
      <alignment horizontal="left" vertical="center" wrapText="1"/>
    </xf>
    <xf numFmtId="17" fontId="0" fillId="25" borderId="17" xfId="0" applyNumberFormat="1" applyFill="1" applyBorder="1" applyAlignment="1">
      <alignment horizontal="center" vertical="center" wrapText="1"/>
    </xf>
    <xf numFmtId="0" fontId="0" fillId="25" borderId="40" xfId="0" applyFill="1" applyBorder="1" applyAlignment="1">
      <alignment horizontal="center" vertical="center" wrapText="1"/>
    </xf>
    <xf numFmtId="0" fontId="43" fillId="25" borderId="16" xfId="0" applyFont="1" applyFill="1" applyBorder="1" applyAlignment="1">
      <alignment horizontal="left" vertical="center" wrapText="1"/>
    </xf>
    <xf numFmtId="0" fontId="43" fillId="25" borderId="0" xfId="0" applyFont="1" applyFill="1" applyAlignment="1">
      <alignment horizontal="left" vertical="center" wrapText="1"/>
    </xf>
    <xf numFmtId="17" fontId="45" fillId="25" borderId="16" xfId="0" applyNumberFormat="1" applyFont="1" applyFill="1" applyBorder="1" applyAlignment="1">
      <alignment horizontal="center" vertical="center" wrapText="1"/>
    </xf>
    <xf numFmtId="0" fontId="45" fillId="25" borderId="41" xfId="0" applyFont="1" applyFill="1" applyBorder="1" applyAlignment="1">
      <alignment horizontal="center" vertical="center" wrapText="1"/>
    </xf>
    <xf numFmtId="4" fontId="45" fillId="25" borderId="16" xfId="0" applyNumberFormat="1" applyFont="1" applyFill="1" applyBorder="1" applyAlignment="1">
      <alignment horizontal="center" vertical="center" wrapText="1"/>
    </xf>
    <xf numFmtId="0" fontId="45" fillId="25" borderId="17" xfId="0" applyFont="1" applyFill="1" applyBorder="1"/>
    <xf numFmtId="0" fontId="0" fillId="25" borderId="0" xfId="0" applyFill="1"/>
    <xf numFmtId="0" fontId="0" fillId="25" borderId="16" xfId="0" applyFill="1" applyBorder="1"/>
    <xf numFmtId="0" fontId="45" fillId="25" borderId="17" xfId="0" applyFont="1" applyFill="1" applyBorder="1" applyAlignment="1">
      <alignment horizontal="center" vertical="center" wrapText="1"/>
    </xf>
    <xf numFmtId="0" fontId="3" fillId="25" borderId="16" xfId="0" applyFont="1" applyFill="1" applyBorder="1" applyAlignment="1">
      <alignment horizontal="left" vertical="center" wrapText="1"/>
    </xf>
    <xf numFmtId="17" fontId="3" fillId="25" borderId="16" xfId="0" applyNumberFormat="1" applyFont="1" applyFill="1" applyBorder="1" applyAlignment="1">
      <alignment horizontal="center" vertical="center" wrapText="1"/>
    </xf>
    <xf numFmtId="4" fontId="0" fillId="25" borderId="16" xfId="0" applyNumberFormat="1" applyFill="1" applyBorder="1" applyAlignment="1">
      <alignment horizontal="center" vertical="center" wrapText="1"/>
    </xf>
    <xf numFmtId="0" fontId="0" fillId="25" borderId="16" xfId="0" applyFill="1" applyBorder="1" applyAlignment="1">
      <alignment wrapText="1"/>
    </xf>
    <xf numFmtId="0" fontId="3" fillId="25" borderId="16" xfId="0" applyNumberFormat="1" applyFont="1" applyFill="1" applyBorder="1" applyAlignment="1">
      <alignment horizontal="left" vertical="center" wrapText="1"/>
    </xf>
    <xf numFmtId="0" fontId="35" fillId="25" borderId="17" xfId="0" applyFont="1" applyFill="1" applyBorder="1" applyAlignment="1">
      <alignment horizontal="center"/>
    </xf>
    <xf numFmtId="0" fontId="3" fillId="25" borderId="16" xfId="0" applyFont="1" applyFill="1" applyBorder="1" applyAlignment="1">
      <alignment horizontal="center" vertical="center" wrapText="1"/>
    </xf>
    <xf numFmtId="0" fontId="45" fillId="25" borderId="16" xfId="0" applyFont="1" applyFill="1" applyBorder="1" applyAlignment="1">
      <alignment horizontal="left" vertical="center" wrapText="1"/>
    </xf>
    <xf numFmtId="0" fontId="0" fillId="25" borderId="16" xfId="0" applyFill="1" applyBorder="1" applyAlignment="1">
      <alignment vertical="center" wrapText="1"/>
    </xf>
    <xf numFmtId="0" fontId="0" fillId="25" borderId="17" xfId="0" applyFill="1" applyBorder="1"/>
    <xf numFmtId="0" fontId="0" fillId="25" borderId="16" xfId="0" applyFill="1" applyBorder="1" applyAlignment="1">
      <alignment horizontal="center" vertical="center" wrapText="1"/>
    </xf>
    <xf numFmtId="0" fontId="43" fillId="25" borderId="16" xfId="0" applyFont="1" applyFill="1" applyBorder="1" applyAlignment="1">
      <alignment horizontal="center" vertical="center" wrapText="1"/>
    </xf>
    <xf numFmtId="0" fontId="45" fillId="25" borderId="16" xfId="0" applyFont="1" applyFill="1" applyBorder="1" applyAlignment="1">
      <alignment horizontal="center" vertical="center" wrapText="1"/>
    </xf>
    <xf numFmtId="0" fontId="0" fillId="25" borderId="16" xfId="0" applyFill="1" applyBorder="1" applyAlignment="1">
      <alignment horizontal="left" vertical="center" wrapText="1"/>
    </xf>
    <xf numFmtId="17" fontId="0" fillId="25" borderId="16" xfId="0" applyNumberFormat="1" applyFill="1" applyBorder="1" applyAlignment="1">
      <alignment horizontal="center" vertical="center" wrapText="1"/>
    </xf>
    <xf numFmtId="0" fontId="0" fillId="25" borderId="41" xfId="0" applyFill="1" applyBorder="1" applyAlignment="1">
      <alignment horizontal="center" vertical="center" wrapText="1"/>
    </xf>
    <xf numFmtId="0" fontId="42" fillId="25" borderId="12" xfId="0" applyFont="1" applyFill="1" applyBorder="1" applyAlignment="1">
      <alignment horizontal="left"/>
    </xf>
    <xf numFmtId="0" fontId="0" fillId="25" borderId="42" xfId="0" applyFill="1" applyBorder="1" applyAlignment="1">
      <alignment horizontal="center" vertical="center" wrapText="1"/>
    </xf>
    <xf numFmtId="0" fontId="0" fillId="25" borderId="33" xfId="0" applyFill="1" applyBorder="1" applyAlignment="1">
      <alignment horizontal="center" vertical="center" wrapText="1"/>
    </xf>
    <xf numFmtId="0" fontId="0" fillId="25" borderId="34" xfId="0" applyFill="1" applyBorder="1" applyAlignment="1">
      <alignment horizontal="center" vertical="center" wrapText="1"/>
    </xf>
    <xf numFmtId="0" fontId="42" fillId="25" borderId="12" xfId="0" applyFont="1" applyFill="1" applyBorder="1" applyAlignment="1">
      <alignment horizontal="left"/>
    </xf>
    <xf numFmtId="0" fontId="26" fillId="25" borderId="16" xfId="0" applyFont="1" applyFill="1" applyBorder="1" applyAlignment="1" applyProtection="1">
      <alignment horizontal="left" vertical="center" wrapText="1"/>
      <protection locked="0"/>
    </xf>
    <xf numFmtId="0" fontId="26" fillId="25" borderId="16" xfId="0" applyFont="1" applyFill="1" applyBorder="1" applyAlignment="1" applyProtection="1">
      <alignment horizontal="center" vertical="center" wrapText="1"/>
      <protection locked="0"/>
    </xf>
    <xf numFmtId="17" fontId="26" fillId="25" borderId="16" xfId="0" applyNumberFormat="1" applyFont="1" applyFill="1" applyBorder="1" applyAlignment="1" applyProtection="1">
      <alignment horizontal="center" vertical="center" wrapText="1"/>
      <protection locked="0"/>
    </xf>
    <xf numFmtId="0" fontId="47" fillId="25" borderId="17" xfId="0" applyFont="1" applyFill="1" applyBorder="1" applyAlignment="1" applyProtection="1">
      <alignment horizontal="center" vertical="center" wrapText="1"/>
      <protection locked="0"/>
    </xf>
    <xf numFmtId="4" fontId="47" fillId="25" borderId="17" xfId="0" applyNumberFormat="1" applyFont="1" applyFill="1" applyBorder="1" applyAlignment="1" applyProtection="1">
      <alignment horizontal="center" vertical="center" wrapText="1"/>
      <protection locked="0"/>
    </xf>
    <xf numFmtId="0" fontId="47" fillId="25" borderId="17" xfId="0" applyFont="1" applyFill="1" applyBorder="1" applyProtection="1">
      <protection locked="0"/>
    </xf>
    <xf numFmtId="0" fontId="47" fillId="25" borderId="17" xfId="0" applyFont="1" applyFill="1" applyBorder="1" applyAlignment="1" applyProtection="1">
      <alignment horizontal="center"/>
      <protection locked="0"/>
    </xf>
    <xf numFmtId="0" fontId="47" fillId="25" borderId="16" xfId="0" applyFont="1" applyFill="1" applyBorder="1" applyAlignment="1" applyProtection="1">
      <alignment horizontal="left" vertical="center" wrapText="1"/>
      <protection locked="0"/>
    </xf>
    <xf numFmtId="0" fontId="47" fillId="25" borderId="17" xfId="0" applyFont="1" applyFill="1" applyBorder="1" applyAlignment="1" applyProtection="1">
      <alignment horizontal="left" vertical="center" wrapText="1"/>
      <protection locked="0"/>
    </xf>
    <xf numFmtId="0" fontId="47" fillId="25" borderId="17" xfId="0" applyFont="1" applyFill="1" applyBorder="1" applyAlignment="1" applyProtection="1">
      <alignment vertical="center" wrapText="1"/>
      <protection locked="0"/>
    </xf>
    <xf numFmtId="0" fontId="47" fillId="25" borderId="16" xfId="0" applyFont="1" applyFill="1" applyBorder="1" applyProtection="1">
      <protection locked="0"/>
    </xf>
    <xf numFmtId="0" fontId="47" fillId="25" borderId="16" xfId="0" applyFont="1" applyFill="1" applyBorder="1" applyAlignment="1" applyProtection="1">
      <alignment horizontal="center" vertical="center" wrapText="1"/>
      <protection locked="0"/>
    </xf>
    <xf numFmtId="17" fontId="47" fillId="25" borderId="16" xfId="0" applyNumberFormat="1" applyFont="1" applyFill="1" applyBorder="1" applyAlignment="1" applyProtection="1">
      <alignment horizontal="center" vertical="center" wrapText="1"/>
      <protection locked="0"/>
    </xf>
    <xf numFmtId="0" fontId="47" fillId="25" borderId="16" xfId="0" applyFont="1" applyFill="1" applyBorder="1" applyAlignment="1" applyProtection="1">
      <alignment vertical="center" wrapText="1"/>
      <protection locked="0"/>
    </xf>
    <xf numFmtId="0" fontId="47" fillId="25" borderId="16" xfId="0" applyFont="1" applyFill="1" applyBorder="1" applyAlignment="1" applyProtection="1">
      <alignment vertical="center"/>
      <protection locked="0"/>
    </xf>
    <xf numFmtId="0" fontId="47" fillId="25" borderId="16" xfId="0" applyFont="1" applyFill="1" applyBorder="1" applyAlignment="1" applyProtection="1">
      <alignment wrapText="1"/>
      <protection locked="0"/>
    </xf>
    <xf numFmtId="4" fontId="47" fillId="25" borderId="16" xfId="0" applyNumberFormat="1" applyFont="1" applyFill="1" applyBorder="1" applyAlignment="1" applyProtection="1">
      <alignment horizontal="center" vertical="center" wrapText="1"/>
      <protection locked="0"/>
    </xf>
    <xf numFmtId="17" fontId="47" fillId="25" borderId="17" xfId="0" applyNumberFormat="1" applyFont="1" applyFill="1" applyBorder="1" applyAlignment="1" applyProtection="1">
      <alignment horizontal="center" vertical="center" wrapText="1"/>
      <protection locked="0"/>
    </xf>
    <xf numFmtId="0" fontId="33" fillId="25" borderId="16" xfId="0" applyFont="1" applyFill="1" applyBorder="1" applyAlignment="1" applyProtection="1">
      <alignment horizontal="center" vertical="center" wrapText="1"/>
      <protection locked="0"/>
    </xf>
    <xf numFmtId="4" fontId="33" fillId="25" borderId="16" xfId="0" applyNumberFormat="1" applyFont="1" applyFill="1" applyBorder="1" applyAlignment="1" applyProtection="1">
      <alignment horizontal="center" vertical="center" wrapText="1"/>
      <protection locked="0"/>
    </xf>
    <xf numFmtId="0" fontId="47" fillId="25" borderId="17" xfId="0" applyFont="1" applyFill="1" applyBorder="1" applyAlignment="1" applyProtection="1">
      <alignment wrapText="1"/>
      <protection locked="0"/>
    </xf>
    <xf numFmtId="0" fontId="48" fillId="25" borderId="16" xfId="0" applyFont="1" applyFill="1" applyBorder="1" applyAlignment="1" applyProtection="1">
      <alignment horizontal="left" vertical="center" wrapText="1"/>
      <protection locked="0"/>
    </xf>
    <xf numFmtId="0" fontId="48" fillId="25" borderId="16" xfId="0" applyFont="1" applyFill="1" applyBorder="1" applyAlignment="1" applyProtection="1">
      <alignment horizontal="center" vertical="center" wrapText="1"/>
      <protection locked="0"/>
    </xf>
    <xf numFmtId="17" fontId="48" fillId="25" borderId="16" xfId="0" applyNumberFormat="1" applyFont="1" applyFill="1" applyBorder="1" applyAlignment="1" applyProtection="1">
      <alignment horizontal="center" vertical="center" wrapText="1"/>
      <protection locked="0"/>
    </xf>
    <xf numFmtId="0" fontId="49" fillId="25" borderId="16" xfId="0" applyFont="1" applyFill="1" applyBorder="1" applyAlignment="1" applyProtection="1">
      <alignment horizontal="center" vertical="center" wrapText="1"/>
      <protection locked="0"/>
    </xf>
    <xf numFmtId="4" fontId="49" fillId="25" borderId="16" xfId="0" applyNumberFormat="1" applyFont="1" applyFill="1" applyBorder="1" applyAlignment="1" applyProtection="1">
      <alignment horizontal="center" vertical="center" wrapText="1"/>
      <protection locked="0"/>
    </xf>
    <xf numFmtId="0" fontId="33" fillId="25" borderId="17" xfId="0" applyFont="1" applyFill="1" applyBorder="1" applyProtection="1">
      <protection locked="0"/>
    </xf>
    <xf numFmtId="0" fontId="33" fillId="25" borderId="17" xfId="0" applyFont="1" applyFill="1" applyBorder="1" applyAlignment="1" applyProtection="1">
      <alignment horizontal="center"/>
      <protection locked="0"/>
    </xf>
    <xf numFmtId="0" fontId="33" fillId="25" borderId="16" xfId="0" applyFont="1" applyFill="1" applyBorder="1" applyAlignment="1" applyProtection="1">
      <alignment horizontal="left" vertical="center" wrapText="1"/>
      <protection locked="0"/>
    </xf>
    <xf numFmtId="17" fontId="33" fillId="25" borderId="16" xfId="0" applyNumberFormat="1" applyFont="1" applyFill="1" applyBorder="1" applyAlignment="1" applyProtection="1">
      <alignment horizontal="center" vertical="center" wrapText="1"/>
      <protection locked="0"/>
    </xf>
    <xf numFmtId="0" fontId="50" fillId="25" borderId="16" xfId="0" applyFont="1" applyFill="1" applyBorder="1" applyAlignment="1" applyProtection="1">
      <alignment horizontal="left" vertical="center" wrapText="1"/>
      <protection locked="0"/>
    </xf>
    <xf numFmtId="0" fontId="51" fillId="25" borderId="16" xfId="0" applyFont="1" applyFill="1" applyBorder="1" applyAlignment="1" applyProtection="1">
      <alignment horizontal="left" vertical="center" wrapText="1"/>
      <protection locked="0"/>
    </xf>
    <xf numFmtId="0" fontId="51" fillId="25" borderId="16" xfId="0" applyFont="1" applyFill="1" applyBorder="1" applyAlignment="1" applyProtection="1">
      <alignment horizontal="center" vertical="center" wrapText="1"/>
      <protection locked="0"/>
    </xf>
    <xf numFmtId="17" fontId="51" fillId="25" borderId="16" xfId="0" applyNumberFormat="1" applyFont="1" applyFill="1" applyBorder="1" applyAlignment="1" applyProtection="1">
      <alignment horizontal="center" vertical="center" wrapText="1"/>
      <protection locked="0"/>
    </xf>
    <xf numFmtId="0" fontId="52" fillId="25" borderId="16" xfId="0" applyFont="1" applyFill="1" applyBorder="1" applyAlignment="1" applyProtection="1">
      <alignment horizontal="center" vertical="center" wrapText="1"/>
      <protection locked="0"/>
    </xf>
    <xf numFmtId="4" fontId="52" fillId="25" borderId="16" xfId="0" applyNumberFormat="1" applyFont="1" applyFill="1" applyBorder="1" applyAlignment="1" applyProtection="1">
      <alignment horizontal="center" vertical="center" wrapText="1"/>
      <protection locked="0"/>
    </xf>
    <xf numFmtId="0" fontId="52" fillId="25" borderId="17" xfId="0" applyFont="1" applyFill="1" applyBorder="1" applyProtection="1">
      <protection locked="0"/>
    </xf>
    <xf numFmtId="0" fontId="52" fillId="25" borderId="17" xfId="0" applyFont="1" applyFill="1" applyBorder="1" applyAlignment="1" applyProtection="1">
      <alignment horizontal="center"/>
      <protection locked="0"/>
    </xf>
    <xf numFmtId="0" fontId="52" fillId="25" borderId="16" xfId="0" applyFont="1" applyFill="1" applyBorder="1" applyAlignment="1" applyProtection="1">
      <alignment horizontal="left" vertical="center" wrapText="1"/>
      <protection locked="0"/>
    </xf>
    <xf numFmtId="0" fontId="3" fillId="25" borderId="16" xfId="0" applyFont="1" applyFill="1" applyBorder="1" applyAlignment="1">
      <alignment wrapText="1"/>
    </xf>
    <xf numFmtId="0" fontId="26" fillId="25" borderId="16" xfId="0" applyNumberFormat="1" applyFont="1" applyFill="1" applyBorder="1" applyAlignment="1" applyProtection="1">
      <alignment horizontal="left" vertical="center" wrapText="1"/>
      <protection locked="0"/>
    </xf>
    <xf numFmtId="0" fontId="47" fillId="25" borderId="16" xfId="0" applyFont="1" applyFill="1" applyBorder="1" applyAlignment="1" applyProtection="1">
      <alignment horizontal="left" vertical="top" wrapText="1"/>
      <protection locked="0"/>
    </xf>
    <xf numFmtId="0" fontId="47" fillId="25" borderId="16" xfId="0" applyNumberFormat="1" applyFont="1" applyFill="1" applyBorder="1" applyAlignment="1" applyProtection="1">
      <alignment horizontal="left" vertical="center" wrapText="1"/>
      <protection locked="0"/>
    </xf>
    <xf numFmtId="0" fontId="47" fillId="25" borderId="16" xfId="0" applyFont="1" applyFill="1" applyBorder="1" applyAlignment="1" applyProtection="1">
      <alignment horizontal="center" vertical="top" wrapText="1"/>
      <protection locked="0"/>
    </xf>
    <xf numFmtId="0" fontId="50" fillId="25" borderId="16" xfId="0" applyFont="1" applyFill="1" applyBorder="1" applyAlignment="1" applyProtection="1">
      <alignment horizontal="center" vertical="center" wrapText="1"/>
      <protection locked="0"/>
    </xf>
    <xf numFmtId="0" fontId="47" fillId="27" borderId="34" xfId="0" applyFont="1" applyFill="1" applyBorder="1" applyAlignment="1" applyProtection="1">
      <alignment vertical="center" wrapText="1"/>
      <protection locked="0"/>
    </xf>
    <xf numFmtId="0" fontId="47" fillId="27" borderId="16" xfId="0" applyFont="1" applyFill="1" applyBorder="1" applyAlignment="1" applyProtection="1">
      <alignment wrapText="1"/>
      <protection locked="0"/>
    </xf>
    <xf numFmtId="17" fontId="47" fillId="27" borderId="16" xfId="0" applyNumberFormat="1" applyFont="1" applyFill="1" applyBorder="1" applyAlignment="1" applyProtection="1">
      <alignment wrapText="1"/>
      <protection locked="0"/>
    </xf>
    <xf numFmtId="0" fontId="47" fillId="27" borderId="16" xfId="0" applyFont="1" applyFill="1" applyBorder="1" applyProtection="1">
      <protection locked="0"/>
    </xf>
    <xf numFmtId="0" fontId="47" fillId="27" borderId="33" xfId="0" applyFont="1" applyFill="1" applyBorder="1" applyAlignment="1" applyProtection="1">
      <alignment vertical="center"/>
      <protection locked="0"/>
    </xf>
    <xf numFmtId="0" fontId="44" fillId="44" borderId="34" xfId="0" applyFont="1" applyFill="1" applyBorder="1" applyAlignment="1" applyProtection="1">
      <alignment horizontal="center" vertical="center"/>
      <protection locked="0"/>
    </xf>
    <xf numFmtId="0" fontId="0" fillId="27" borderId="16" xfId="0" applyFill="1" applyBorder="1" applyProtection="1">
      <protection locked="0"/>
    </xf>
    <xf numFmtId="0" fontId="0" fillId="25" borderId="17" xfId="0" applyFill="1" applyBorder="1" applyAlignment="1">
      <alignment wrapText="1"/>
    </xf>
    <xf numFmtId="0" fontId="35" fillId="25" borderId="17" xfId="0" applyFont="1" applyFill="1" applyBorder="1" applyAlignment="1">
      <alignment horizontal="center" wrapText="1"/>
    </xf>
    <xf numFmtId="0" fontId="45" fillId="25" borderId="16" xfId="0" applyFont="1" applyFill="1" applyBorder="1"/>
    <xf numFmtId="0" fontId="0" fillId="25" borderId="17" xfId="0" applyFill="1" applyBorder="1" applyAlignment="1">
      <alignment horizontal="center" vertical="center" wrapText="1"/>
    </xf>
    <xf numFmtId="0" fontId="53" fillId="46" borderId="0" xfId="50" applyFont="1" applyFill="1" applyBorder="1" applyAlignment="1">
      <alignment vertical="center"/>
    </xf>
    <xf numFmtId="0" fontId="53" fillId="0" borderId="0" xfId="50" applyFont="1" applyAlignment="1">
      <alignment vertical="center"/>
    </xf>
    <xf numFmtId="0" fontId="53" fillId="0" borderId="0" xfId="50" applyFont="1" applyAlignment="1"/>
    <xf numFmtId="0" fontId="57" fillId="46" borderId="0" xfId="50" applyFont="1" applyFill="1" applyBorder="1" applyAlignment="1">
      <alignment horizontal="right" vertical="center"/>
    </xf>
    <xf numFmtId="0" fontId="58" fillId="0" borderId="0" xfId="50" applyFont="1" applyAlignment="1">
      <alignment vertical="center" wrapText="1"/>
    </xf>
    <xf numFmtId="0" fontId="53" fillId="0" borderId="0" xfId="50" applyFont="1" applyAlignment="1">
      <alignment vertical="center" wrapText="1"/>
    </xf>
    <xf numFmtId="0" fontId="53" fillId="48" borderId="58" xfId="50" applyFont="1" applyFill="1" applyBorder="1" applyAlignment="1">
      <alignment horizontal="center" vertical="center"/>
    </xf>
    <xf numFmtId="164" fontId="63" fillId="48" borderId="58" xfId="50" applyNumberFormat="1" applyFont="1" applyFill="1" applyBorder="1" applyAlignment="1">
      <alignment horizontal="center" vertical="center" wrapText="1"/>
    </xf>
    <xf numFmtId="0" fontId="62" fillId="0" borderId="59" xfId="50" applyFont="1" applyBorder="1" applyAlignment="1">
      <alignment horizontal="center" vertical="center"/>
    </xf>
    <xf numFmtId="0" fontId="62" fillId="0" borderId="59" xfId="50" applyFont="1" applyBorder="1" applyAlignment="1">
      <alignment vertical="center"/>
    </xf>
    <xf numFmtId="0" fontId="62" fillId="0" borderId="60" xfId="50" applyFont="1" applyBorder="1" applyAlignment="1">
      <alignment horizontal="center" vertical="center"/>
    </xf>
    <xf numFmtId="0" fontId="62" fillId="0" borderId="60" xfId="50" applyFont="1" applyBorder="1" applyAlignment="1">
      <alignment vertical="center"/>
    </xf>
    <xf numFmtId="0" fontId="53" fillId="46" borderId="0" xfId="50" applyFont="1" applyFill="1" applyBorder="1" applyAlignment="1">
      <alignment vertical="center" wrapText="1"/>
    </xf>
    <xf numFmtId="0" fontId="53" fillId="46" borderId="0" xfId="50" applyFont="1" applyFill="1" applyBorder="1"/>
    <xf numFmtId="0" fontId="53" fillId="0" borderId="0" xfId="50" applyFont="1"/>
    <xf numFmtId="0" fontId="65" fillId="46" borderId="0" xfId="50" applyFont="1" applyFill="1" applyBorder="1"/>
    <xf numFmtId="0" fontId="65" fillId="0" borderId="0" xfId="50" applyFont="1"/>
    <xf numFmtId="0" fontId="67" fillId="0" borderId="0" xfId="50" applyFont="1"/>
    <xf numFmtId="0" fontId="62" fillId="0" borderId="0" xfId="50" applyFont="1" applyAlignment="1">
      <alignment vertical="center"/>
    </xf>
    <xf numFmtId="0" fontId="68" fillId="0" borderId="0" xfId="50" applyFont="1" applyAlignment="1">
      <alignment horizontal="center"/>
    </xf>
    <xf numFmtId="0" fontId="67" fillId="0" borderId="0" xfId="50" applyFont="1" applyAlignment="1">
      <alignment horizontal="center" wrapText="1"/>
    </xf>
    <xf numFmtId="0" fontId="66" fillId="52" borderId="63" xfId="50" applyFont="1" applyFill="1" applyBorder="1" applyAlignment="1">
      <alignment horizontal="center" vertical="center"/>
    </xf>
    <xf numFmtId="0" fontId="66" fillId="52" borderId="64" xfId="50" applyFont="1" applyFill="1" applyBorder="1" applyAlignment="1">
      <alignment horizontal="center" vertical="center" wrapText="1"/>
    </xf>
    <xf numFmtId="0" fontId="66" fillId="52" borderId="65" xfId="50" applyFont="1" applyFill="1" applyBorder="1" applyAlignment="1">
      <alignment horizontal="center" vertical="center"/>
    </xf>
    <xf numFmtId="0" fontId="66" fillId="0" borderId="0" xfId="50" applyFont="1" applyAlignment="1">
      <alignment horizontal="center" vertical="center"/>
    </xf>
    <xf numFmtId="9" fontId="62" fillId="0" borderId="0" xfId="50" applyNumberFormat="1" applyFont="1" applyAlignment="1">
      <alignment horizontal="center"/>
    </xf>
    <xf numFmtId="9" fontId="63" fillId="0" borderId="68" xfId="50" applyNumberFormat="1" applyFont="1" applyBorder="1" applyAlignment="1">
      <alignment horizontal="center" vertical="center"/>
    </xf>
    <xf numFmtId="9" fontId="55" fillId="0" borderId="65" xfId="50" applyNumberFormat="1" applyFont="1" applyBorder="1" applyAlignment="1">
      <alignment horizontal="center" vertical="center"/>
    </xf>
    <xf numFmtId="9" fontId="53" fillId="0" borderId="0" xfId="50" applyNumberFormat="1" applyFont="1" applyAlignment="1">
      <alignment horizontal="center"/>
    </xf>
    <xf numFmtId="0" fontId="69" fillId="0" borderId="0" xfId="50" applyFont="1" applyAlignment="1">
      <alignment horizontal="left" vertical="center"/>
    </xf>
    <xf numFmtId="0" fontId="66" fillId="53" borderId="46" xfId="50" applyFont="1" applyFill="1" applyBorder="1" applyAlignment="1">
      <alignment horizontal="center" vertical="center" wrapText="1"/>
    </xf>
    <xf numFmtId="0" fontId="70" fillId="0" borderId="69" xfId="50" applyFont="1" applyBorder="1" applyAlignment="1">
      <alignment horizontal="center" vertical="center"/>
    </xf>
    <xf numFmtId="0" fontId="66" fillId="53" borderId="69" xfId="50" applyFont="1" applyFill="1" applyBorder="1" applyAlignment="1">
      <alignment horizontal="center" vertical="center" wrapText="1"/>
    </xf>
    <xf numFmtId="0" fontId="53" fillId="49" borderId="47" xfId="50" applyFont="1" applyFill="1" applyBorder="1"/>
    <xf numFmtId="0" fontId="53" fillId="50" borderId="48" xfId="50" applyFont="1" applyFill="1" applyBorder="1"/>
    <xf numFmtId="0" fontId="53" fillId="54" borderId="70" xfId="50" applyFont="1" applyFill="1" applyBorder="1" applyAlignment="1">
      <alignment horizontal="center"/>
    </xf>
    <xf numFmtId="0" fontId="53" fillId="54" borderId="71" xfId="50" applyFont="1" applyFill="1" applyBorder="1" applyAlignment="1">
      <alignment horizontal="center"/>
    </xf>
    <xf numFmtId="0" fontId="53" fillId="54" borderId="59" xfId="50" applyFont="1" applyFill="1" applyBorder="1" applyAlignment="1">
      <alignment horizontal="center"/>
    </xf>
    <xf numFmtId="0" fontId="53" fillId="54" borderId="66" xfId="50" applyFont="1" applyFill="1" applyBorder="1" applyAlignment="1">
      <alignment horizontal="center"/>
    </xf>
    <xf numFmtId="0" fontId="53" fillId="54" borderId="72" xfId="50" applyFont="1" applyFill="1" applyBorder="1" applyAlignment="1">
      <alignment horizontal="center"/>
    </xf>
    <xf numFmtId="0" fontId="53" fillId="54" borderId="62" xfId="50" applyFont="1" applyFill="1" applyBorder="1" applyAlignment="1">
      <alignment horizontal="center"/>
    </xf>
    <xf numFmtId="0" fontId="53" fillId="54" borderId="60" xfId="50" applyFont="1" applyFill="1" applyBorder="1" applyAlignment="1">
      <alignment horizontal="center"/>
    </xf>
    <xf numFmtId="0" fontId="53" fillId="54" borderId="68" xfId="50" applyFont="1" applyFill="1" applyBorder="1" applyAlignment="1">
      <alignment horizontal="center"/>
    </xf>
    <xf numFmtId="0" fontId="71" fillId="0" borderId="43" xfId="50" applyFont="1" applyBorder="1" applyAlignment="1">
      <alignment horizontal="left" vertical="center"/>
    </xf>
    <xf numFmtId="0" fontId="53" fillId="0" borderId="43" xfId="50" applyFont="1" applyBorder="1" applyAlignment="1">
      <alignment vertical="center"/>
    </xf>
    <xf numFmtId="0" fontId="59" fillId="57" borderId="59" xfId="50" applyFont="1" applyFill="1" applyBorder="1" applyAlignment="1">
      <alignment horizontal="left" vertical="center" wrapText="1"/>
    </xf>
    <xf numFmtId="0" fontId="58" fillId="57" borderId="60" xfId="50" applyFont="1" applyFill="1" applyBorder="1" applyAlignment="1">
      <alignment horizontal="center" vertical="center" wrapText="1"/>
    </xf>
    <xf numFmtId="0" fontId="62" fillId="27" borderId="59" xfId="50" applyFont="1" applyFill="1" applyBorder="1" applyAlignment="1">
      <alignment vertical="center"/>
    </xf>
    <xf numFmtId="17" fontId="58" fillId="57" borderId="60" xfId="50" applyNumberFormat="1" applyFont="1" applyFill="1" applyBorder="1" applyAlignment="1">
      <alignment horizontal="center" vertical="center" wrapText="1"/>
    </xf>
    <xf numFmtId="4" fontId="59" fillId="57" borderId="59" xfId="50" applyNumberFormat="1" applyFont="1" applyFill="1" applyBorder="1" applyAlignment="1">
      <alignment horizontal="center" vertical="center" wrapText="1"/>
    </xf>
    <xf numFmtId="0" fontId="73" fillId="57" borderId="59" xfId="50" applyFont="1" applyFill="1" applyBorder="1" applyAlignment="1">
      <alignment horizontal="center" vertical="center" wrapText="1"/>
    </xf>
    <xf numFmtId="0" fontId="74" fillId="0" borderId="0" xfId="50" applyFont="1" applyAlignment="1">
      <alignment vertical="center" wrapText="1"/>
    </xf>
    <xf numFmtId="0" fontId="74" fillId="0" borderId="59" xfId="50" applyFont="1" applyBorder="1" applyAlignment="1">
      <alignment vertical="center" wrapText="1"/>
    </xf>
    <xf numFmtId="0" fontId="58" fillId="57" borderId="60" xfId="50" applyFont="1" applyFill="1" applyBorder="1" applyAlignment="1">
      <alignment horizontal="left" vertical="center" wrapText="1"/>
    </xf>
    <xf numFmtId="0" fontId="62" fillId="27" borderId="60" xfId="50" applyFont="1" applyFill="1" applyBorder="1" applyAlignment="1">
      <alignment vertical="center"/>
    </xf>
    <xf numFmtId="17" fontId="59" fillId="57" borderId="60" xfId="50" applyNumberFormat="1" applyFont="1" applyFill="1" applyBorder="1" applyAlignment="1">
      <alignment horizontal="center" vertical="center" wrapText="1"/>
    </xf>
    <xf numFmtId="0" fontId="59" fillId="57" borderId="59" xfId="50" applyFont="1" applyFill="1" applyBorder="1" applyAlignment="1">
      <alignment horizontal="center" vertical="center" wrapText="1"/>
    </xf>
    <xf numFmtId="0" fontId="75" fillId="0" borderId="60" xfId="50" applyFont="1" applyBorder="1" applyAlignment="1">
      <alignment vertical="center" wrapText="1"/>
    </xf>
    <xf numFmtId="0" fontId="74" fillId="0" borderId="60" xfId="50" applyFont="1" applyBorder="1" applyAlignment="1">
      <alignment vertical="center"/>
    </xf>
    <xf numFmtId="0" fontId="74" fillId="0" borderId="60" xfId="50" applyFont="1" applyBorder="1" applyAlignment="1">
      <alignment vertical="center" wrapText="1"/>
    </xf>
    <xf numFmtId="0" fontId="59" fillId="57" borderId="60" xfId="50" applyFont="1" applyFill="1" applyBorder="1" applyAlignment="1">
      <alignment horizontal="center" vertical="center" wrapText="1"/>
    </xf>
    <xf numFmtId="0" fontId="79" fillId="0" borderId="61" xfId="50" applyFont="1" applyBorder="1" applyAlignment="1">
      <alignment vertical="center" wrapText="1"/>
    </xf>
    <xf numFmtId="0" fontId="62" fillId="0" borderId="52" xfId="50" applyFont="1" applyBorder="1" applyAlignment="1">
      <alignment vertical="center"/>
    </xf>
    <xf numFmtId="0" fontId="62" fillId="0" borderId="16" xfId="50" applyFont="1" applyBorder="1" applyAlignment="1">
      <alignment vertical="center"/>
    </xf>
    <xf numFmtId="0" fontId="62" fillId="0" borderId="62" xfId="50" applyFont="1" applyBorder="1" applyAlignment="1">
      <alignment vertical="center"/>
    </xf>
    <xf numFmtId="0" fontId="62" fillId="0" borderId="45" xfId="50" applyFont="1" applyBorder="1" applyAlignment="1">
      <alignment vertical="center"/>
    </xf>
    <xf numFmtId="0" fontId="75" fillId="0" borderId="59" xfId="50" applyFont="1" applyBorder="1" applyAlignment="1">
      <alignment vertical="center" wrapText="1"/>
    </xf>
    <xf numFmtId="0" fontId="62" fillId="0" borderId="59" xfId="50" applyFont="1" applyBorder="1" applyAlignment="1">
      <alignment vertical="center" wrapText="1"/>
    </xf>
    <xf numFmtId="0" fontId="59" fillId="57" borderId="60" xfId="50" applyFont="1" applyFill="1" applyBorder="1" applyAlignment="1">
      <alignment vertical="center" wrapText="1"/>
    </xf>
    <xf numFmtId="0" fontId="75" fillId="0" borderId="59" xfId="50" applyFont="1" applyBorder="1" applyAlignment="1">
      <alignment vertical="center"/>
    </xf>
    <xf numFmtId="0" fontId="59" fillId="57" borderId="60" xfId="50" applyFont="1" applyFill="1" applyBorder="1" applyAlignment="1">
      <alignment horizontal="left" vertical="center" wrapText="1"/>
    </xf>
    <xf numFmtId="4" fontId="59" fillId="57" borderId="60" xfId="50" applyNumberFormat="1" applyFont="1" applyFill="1" applyBorder="1" applyAlignment="1">
      <alignment horizontal="center" vertical="center" wrapText="1"/>
    </xf>
    <xf numFmtId="0" fontId="75" fillId="0" borderId="60" xfId="50" applyFont="1" applyBorder="1" applyAlignment="1">
      <alignment vertical="center"/>
    </xf>
    <xf numFmtId="17" fontId="59" fillId="57" borderId="59" xfId="50" applyNumberFormat="1" applyFont="1" applyFill="1" applyBorder="1" applyAlignment="1">
      <alignment horizontal="center" vertical="center" wrapText="1"/>
    </xf>
    <xf numFmtId="0" fontId="75" fillId="59" borderId="59" xfId="50" applyFont="1" applyFill="1" applyBorder="1" applyAlignment="1">
      <alignment vertical="center" wrapText="1"/>
    </xf>
    <xf numFmtId="4" fontId="58" fillId="57" borderId="60" xfId="50" applyNumberFormat="1" applyFont="1" applyFill="1" applyBorder="1" applyAlignment="1">
      <alignment horizontal="center" vertical="center" wrapText="1"/>
    </xf>
    <xf numFmtId="0" fontId="82" fillId="0" borderId="59" xfId="50" applyFont="1" applyBorder="1" applyAlignment="1">
      <alignment vertical="center" wrapText="1"/>
    </xf>
    <xf numFmtId="0" fontId="62" fillId="0" borderId="51" xfId="50" applyFont="1" applyBorder="1" applyAlignment="1">
      <alignment vertical="center" wrapText="1"/>
    </xf>
    <xf numFmtId="0" fontId="74" fillId="0" borderId="45" xfId="50" applyFont="1" applyBorder="1" applyAlignment="1">
      <alignment vertical="center"/>
    </xf>
    <xf numFmtId="0" fontId="62" fillId="0" borderId="60" xfId="50" applyFont="1" applyBorder="1" applyAlignment="1">
      <alignment vertical="center" wrapText="1"/>
    </xf>
    <xf numFmtId="0" fontId="73" fillId="57" borderId="60" xfId="50" applyFont="1" applyFill="1" applyBorder="1" applyAlignment="1">
      <alignment horizontal="left" vertical="center" wrapText="1"/>
    </xf>
    <xf numFmtId="0" fontId="1" fillId="57" borderId="60" xfId="50" applyFont="1" applyFill="1" applyBorder="1" applyAlignment="1">
      <alignment horizontal="center" vertical="center" wrapText="1"/>
    </xf>
    <xf numFmtId="0" fontId="1" fillId="57" borderId="60" xfId="50" applyFont="1" applyFill="1" applyBorder="1" applyAlignment="1">
      <alignment horizontal="left" vertical="center" wrapText="1"/>
    </xf>
    <xf numFmtId="0" fontId="74" fillId="27" borderId="60" xfId="50" applyFont="1" applyFill="1" applyBorder="1" applyAlignment="1">
      <alignment vertical="center"/>
    </xf>
    <xf numFmtId="17" fontId="1" fillId="57" borderId="60" xfId="50" applyNumberFormat="1" applyFont="1" applyFill="1" applyBorder="1" applyAlignment="1">
      <alignment horizontal="center" vertical="center" wrapText="1"/>
    </xf>
    <xf numFmtId="4" fontId="1" fillId="57" borderId="60" xfId="50" applyNumberFormat="1" applyFont="1" applyFill="1" applyBorder="1" applyAlignment="1">
      <alignment horizontal="center" vertical="center" wrapText="1"/>
    </xf>
    <xf numFmtId="0" fontId="3" fillId="0" borderId="60" xfId="50" applyFont="1" applyBorder="1" applyAlignment="1">
      <alignment vertical="center" wrapText="1"/>
    </xf>
    <xf numFmtId="0" fontId="74" fillId="56" borderId="60" xfId="50" applyFont="1" applyFill="1" applyBorder="1" applyAlignment="1">
      <alignment horizontal="left" vertical="center" wrapText="1"/>
    </xf>
    <xf numFmtId="0" fontId="59" fillId="60" borderId="60" xfId="50" applyFont="1" applyFill="1" applyBorder="1" applyAlignment="1">
      <alignment horizontal="left" vertical="center" wrapText="1"/>
    </xf>
    <xf numFmtId="0" fontId="86" fillId="0" borderId="60" xfId="50" applyFont="1" applyBorder="1" applyAlignment="1">
      <alignment vertical="center" wrapText="1"/>
    </xf>
    <xf numFmtId="0" fontId="87" fillId="57" borderId="60" xfId="50" applyFont="1" applyFill="1" applyBorder="1" applyAlignment="1">
      <alignment horizontal="center" vertical="center" wrapText="1"/>
    </xf>
    <xf numFmtId="0" fontId="53" fillId="49" borderId="67" xfId="50" applyFont="1" applyFill="1" applyBorder="1" applyAlignment="1">
      <alignment horizontal="left" vertical="center"/>
    </xf>
    <xf numFmtId="0" fontId="63" fillId="0" borderId="60" xfId="50" applyFont="1" applyBorder="1" applyAlignment="1">
      <alignment horizontal="center" vertical="center"/>
    </xf>
    <xf numFmtId="0" fontId="65" fillId="55" borderId="67" xfId="50" applyFont="1" applyFill="1" applyBorder="1" applyAlignment="1">
      <alignment horizontal="left" vertical="center"/>
    </xf>
    <xf numFmtId="0" fontId="53" fillId="50" borderId="67" xfId="50" applyFont="1" applyFill="1" applyBorder="1" applyAlignment="1">
      <alignment horizontal="left" vertical="center"/>
    </xf>
    <xf numFmtId="0" fontId="65" fillId="53" borderId="63" xfId="50" applyFont="1" applyFill="1" applyBorder="1" applyAlignment="1">
      <alignment horizontal="left" vertical="center" wrapText="1"/>
    </xf>
    <xf numFmtId="0" fontId="55" fillId="0" borderId="64" xfId="50" applyFont="1" applyBorder="1" applyAlignment="1">
      <alignment horizontal="center" vertical="center"/>
    </xf>
    <xf numFmtId="0" fontId="62" fillId="0" borderId="44" xfId="50" applyFont="1" applyBorder="1" applyAlignment="1">
      <alignment vertical="center"/>
    </xf>
    <xf numFmtId="0" fontId="53" fillId="55" borderId="47" xfId="50" applyFont="1" applyFill="1" applyBorder="1"/>
    <xf numFmtId="0" fontId="53" fillId="54" borderId="45" xfId="50" applyFont="1" applyFill="1" applyBorder="1" applyAlignment="1">
      <alignment horizontal="center"/>
    </xf>
    <xf numFmtId="0" fontId="76" fillId="0" borderId="0" xfId="50" applyFont="1" applyAlignment="1">
      <alignment vertical="center" wrapText="1"/>
    </xf>
    <xf numFmtId="0" fontId="78" fillId="0" borderId="0" xfId="50" applyFont="1" applyAlignment="1">
      <alignment vertical="center" wrapText="1"/>
    </xf>
    <xf numFmtId="0" fontId="74" fillId="0" borderId="16" xfId="50" applyFont="1" applyBorder="1" applyAlignment="1">
      <alignment vertical="center" wrapText="1"/>
    </xf>
    <xf numFmtId="0" fontId="78" fillId="0" borderId="16" xfId="50" applyFont="1" applyBorder="1" applyAlignment="1">
      <alignment vertical="center" wrapText="1"/>
    </xf>
    <xf numFmtId="0" fontId="59" fillId="58" borderId="60" xfId="50" applyFont="1" applyFill="1" applyBorder="1" applyAlignment="1">
      <alignment vertical="center" wrapText="1"/>
    </xf>
    <xf numFmtId="17" fontId="59" fillId="58" borderId="60" xfId="50" applyNumberFormat="1" applyFont="1" applyFill="1" applyBorder="1" applyAlignment="1">
      <alignment vertical="center" wrapText="1"/>
    </xf>
    <xf numFmtId="0" fontId="59" fillId="58" borderId="60" xfId="50" applyFont="1" applyFill="1" applyBorder="1" applyAlignment="1">
      <alignment vertical="center"/>
    </xf>
    <xf numFmtId="0" fontId="76" fillId="0" borderId="16" xfId="50" applyFont="1" applyBorder="1" applyAlignment="1">
      <alignment vertical="center" wrapText="1"/>
    </xf>
    <xf numFmtId="0" fontId="58" fillId="0" borderId="61" xfId="50" applyFont="1" applyFill="1" applyBorder="1" applyAlignment="1">
      <alignment horizontal="center" vertical="center" wrapText="1"/>
    </xf>
    <xf numFmtId="0" fontId="58" fillId="0" borderId="51" xfId="50" applyFont="1" applyFill="1" applyBorder="1" applyAlignment="1">
      <alignment horizontal="center" vertical="center" wrapText="1"/>
    </xf>
    <xf numFmtId="0" fontId="36" fillId="0" borderId="0" xfId="0" applyFont="1"/>
    <xf numFmtId="0" fontId="55" fillId="0" borderId="45" xfId="50" applyFont="1" applyBorder="1" applyAlignment="1">
      <alignment vertical="center"/>
    </xf>
    <xf numFmtId="0" fontId="59" fillId="0" borderId="44" xfId="50" applyFont="1" applyBorder="1" applyAlignment="1">
      <alignment vertical="center"/>
    </xf>
    <xf numFmtId="0" fontId="0" fillId="27" borderId="12" xfId="0" applyFill="1" applyBorder="1"/>
    <xf numFmtId="0" fontId="0" fillId="27" borderId="0" xfId="0" applyFill="1" applyAlignment="1">
      <alignment vertical="center"/>
    </xf>
    <xf numFmtId="0" fontId="35" fillId="35" borderId="12" xfId="0" applyFont="1" applyFill="1" applyBorder="1" applyAlignment="1">
      <alignment horizontal="center" vertical="center" wrapText="1"/>
    </xf>
    <xf numFmtId="0" fontId="0" fillId="25" borderId="40" xfId="0" applyFill="1" applyBorder="1" applyAlignment="1">
      <alignment wrapText="1"/>
    </xf>
    <xf numFmtId="0" fontId="0" fillId="25" borderId="41" xfId="0" applyFill="1" applyBorder="1" applyAlignment="1">
      <alignment wrapText="1"/>
    </xf>
    <xf numFmtId="0" fontId="0" fillId="25" borderId="41" xfId="0" applyFill="1" applyBorder="1"/>
    <xf numFmtId="0" fontId="0" fillId="25" borderId="40" xfId="0" applyFill="1" applyBorder="1"/>
    <xf numFmtId="0" fontId="0" fillId="27" borderId="0" xfId="0" applyFill="1" applyBorder="1"/>
    <xf numFmtId="0" fontId="0" fillId="27" borderId="0" xfId="0" applyFill="1" applyBorder="1" applyAlignment="1">
      <alignment vertical="center"/>
    </xf>
    <xf numFmtId="0" fontId="0" fillId="27" borderId="0" xfId="0" applyFill="1" applyBorder="1" applyAlignment="1">
      <alignment wrapText="1"/>
    </xf>
    <xf numFmtId="0" fontId="0" fillId="27" borderId="75" xfId="0" applyFill="1" applyBorder="1"/>
    <xf numFmtId="0" fontId="0" fillId="27" borderId="75" xfId="0" applyFill="1" applyBorder="1" applyAlignment="1">
      <alignment vertical="center"/>
    </xf>
    <xf numFmtId="0" fontId="0" fillId="27" borderId="75" xfId="0" applyFill="1" applyBorder="1" applyAlignment="1">
      <alignment wrapText="1"/>
    </xf>
    <xf numFmtId="0" fontId="0" fillId="25" borderId="0" xfId="0" applyFill="1" applyAlignment="1">
      <alignment horizontal="left"/>
    </xf>
    <xf numFmtId="0" fontId="0" fillId="25" borderId="0" xfId="0" applyFill="1" applyAlignment="1">
      <alignment horizontal="left" wrapText="1"/>
    </xf>
    <xf numFmtId="0" fontId="0" fillId="25" borderId="13" xfId="0" applyFill="1" applyBorder="1" applyAlignment="1">
      <alignment horizontal="left"/>
    </xf>
    <xf numFmtId="0" fontId="0" fillId="25" borderId="14" xfId="0" applyFill="1" applyBorder="1" applyAlignment="1">
      <alignment horizontal="left"/>
    </xf>
    <xf numFmtId="0" fontId="33" fillId="25" borderId="13" xfId="0" applyFont="1" applyFill="1" applyBorder="1" applyAlignment="1">
      <alignment vertical="center"/>
    </xf>
    <xf numFmtId="0" fontId="36" fillId="27" borderId="0" xfId="0" applyFont="1" applyFill="1" applyBorder="1"/>
    <xf numFmtId="0" fontId="0" fillId="0" borderId="0" xfId="0" applyAlignment="1">
      <alignment wrapText="1"/>
    </xf>
    <xf numFmtId="0" fontId="45" fillId="25" borderId="17" xfId="0" applyFont="1" applyFill="1" applyBorder="1" applyAlignment="1">
      <alignment wrapText="1"/>
    </xf>
    <xf numFmtId="0" fontId="43" fillId="25" borderId="17" xfId="0" applyFont="1" applyFill="1" applyBorder="1" applyAlignment="1">
      <alignment wrapText="1"/>
    </xf>
    <xf numFmtId="0" fontId="46" fillId="25" borderId="17" xfId="0" applyFont="1" applyFill="1" applyBorder="1" applyAlignment="1">
      <alignment horizontal="center" wrapText="1"/>
    </xf>
    <xf numFmtId="0" fontId="0" fillId="25" borderId="12" xfId="0" applyFill="1" applyBorder="1" applyAlignment="1">
      <alignment vertical="center"/>
    </xf>
    <xf numFmtId="0" fontId="0" fillId="25" borderId="15" xfId="0" applyFill="1" applyBorder="1" applyAlignment="1">
      <alignment horizontal="left"/>
    </xf>
    <xf numFmtId="0" fontId="0" fillId="25" borderId="13" xfId="0" applyFill="1" applyBorder="1" applyAlignment="1">
      <alignment horizontal="left" wrapText="1"/>
    </xf>
    <xf numFmtId="0" fontId="0" fillId="25" borderId="13" xfId="0" applyFill="1" applyBorder="1" applyAlignment="1">
      <alignment wrapText="1"/>
    </xf>
    <xf numFmtId="0" fontId="0" fillId="25" borderId="13" xfId="0" applyFill="1" applyBorder="1"/>
    <xf numFmtId="17" fontId="0" fillId="25" borderId="13" xfId="0" applyNumberFormat="1" applyFill="1" applyBorder="1" applyAlignment="1">
      <alignment horizontal="left" vertical="center"/>
    </xf>
    <xf numFmtId="17" fontId="0" fillId="25" borderId="15" xfId="0" applyNumberFormat="1" applyFill="1" applyBorder="1" applyAlignment="1">
      <alignment horizontal="left"/>
    </xf>
    <xf numFmtId="17" fontId="0" fillId="25" borderId="13" xfId="0" applyNumberFormat="1" applyFill="1" applyBorder="1" applyAlignment="1">
      <alignment horizontal="left"/>
    </xf>
    <xf numFmtId="0" fontId="34" fillId="43" borderId="15" xfId="0" applyFont="1" applyFill="1" applyBorder="1" applyAlignment="1">
      <alignment horizontal="center"/>
    </xf>
    <xf numFmtId="0" fontId="34" fillId="43" borderId="13" xfId="0" applyFont="1" applyFill="1" applyBorder="1" applyAlignment="1">
      <alignment horizontal="center"/>
    </xf>
    <xf numFmtId="0" fontId="34" fillId="43" borderId="14" xfId="0" applyFont="1" applyFill="1" applyBorder="1" applyAlignment="1">
      <alignment horizontal="center"/>
    </xf>
    <xf numFmtId="0" fontId="34" fillId="45" borderId="15" xfId="0" applyFont="1" applyFill="1" applyBorder="1" applyAlignment="1">
      <alignment horizontal="center"/>
    </xf>
    <xf numFmtId="0" fontId="34" fillId="45" borderId="13" xfId="0" applyFont="1" applyFill="1" applyBorder="1" applyAlignment="1">
      <alignment horizontal="center"/>
    </xf>
    <xf numFmtId="0" fontId="33" fillId="25" borderId="15" xfId="0" applyFont="1" applyFill="1" applyBorder="1" applyAlignment="1">
      <alignment horizontal="left" vertical="center" wrapText="1"/>
    </xf>
    <xf numFmtId="0" fontId="33" fillId="25" borderId="13" xfId="0" applyFont="1" applyFill="1" applyBorder="1" applyAlignment="1">
      <alignment horizontal="left" vertical="center" wrapText="1"/>
    </xf>
    <xf numFmtId="0" fontId="42" fillId="25" borderId="12" xfId="0" applyFont="1" applyFill="1" applyBorder="1" applyAlignment="1">
      <alignment horizontal="left"/>
    </xf>
    <xf numFmtId="0" fontId="36" fillId="39" borderId="35" xfId="0" applyFont="1" applyFill="1" applyBorder="1" applyAlignment="1">
      <alignment horizontal="center"/>
    </xf>
    <xf numFmtId="0" fontId="32" fillId="37" borderId="22" xfId="0" applyFont="1" applyFill="1" applyBorder="1" applyAlignment="1">
      <alignment horizontal="center" vertical="center" wrapText="1"/>
    </xf>
    <xf numFmtId="0" fontId="32" fillId="37" borderId="12" xfId="0" applyFont="1" applyFill="1" applyBorder="1" applyAlignment="1">
      <alignment horizontal="center" vertical="center" wrapText="1"/>
    </xf>
    <xf numFmtId="0" fontId="32" fillId="37" borderId="20" xfId="0" applyFont="1" applyFill="1" applyBorder="1" applyAlignment="1">
      <alignment horizontal="center" vertical="center" wrapText="1"/>
    </xf>
    <xf numFmtId="0" fontId="0" fillId="25" borderId="76" xfId="0" applyFill="1" applyBorder="1" applyAlignment="1">
      <alignment horizontal="left"/>
    </xf>
    <xf numFmtId="0" fontId="0" fillId="25" borderId="12" xfId="0" applyFill="1" applyBorder="1" applyAlignment="1">
      <alignment horizontal="left"/>
    </xf>
    <xf numFmtId="0" fontId="34" fillId="45" borderId="14" xfId="0" applyFont="1" applyFill="1" applyBorder="1" applyAlignment="1">
      <alignment horizontal="center"/>
    </xf>
    <xf numFmtId="0" fontId="0" fillId="25" borderId="42" xfId="0" applyFill="1" applyBorder="1" applyAlignment="1">
      <alignment horizontal="center" vertical="center" wrapText="1"/>
    </xf>
    <xf numFmtId="0" fontId="0" fillId="25" borderId="33" xfId="0" applyFill="1" applyBorder="1" applyAlignment="1">
      <alignment horizontal="center" vertical="center" wrapText="1"/>
    </xf>
    <xf numFmtId="0" fontId="0" fillId="25" borderId="17" xfId="0" applyFill="1" applyBorder="1" applyAlignment="1">
      <alignment horizontal="center" vertical="center" wrapText="1"/>
    </xf>
    <xf numFmtId="0" fontId="0" fillId="25" borderId="34" xfId="0" applyFill="1" applyBorder="1" applyAlignment="1">
      <alignment horizontal="center" vertical="center" wrapText="1"/>
    </xf>
    <xf numFmtId="0" fontId="32" fillId="37" borderId="21" xfId="0" applyFont="1" applyFill="1" applyBorder="1" applyAlignment="1">
      <alignment horizontal="center" vertical="center" wrapText="1"/>
    </xf>
    <xf numFmtId="0" fontId="32" fillId="37" borderId="0" xfId="0" applyFont="1" applyFill="1" applyBorder="1" applyAlignment="1">
      <alignment horizontal="center" vertical="center" wrapText="1"/>
    </xf>
    <xf numFmtId="0" fontId="32" fillId="37" borderId="77" xfId="0" applyFont="1" applyFill="1" applyBorder="1" applyAlignment="1">
      <alignment horizontal="center" vertical="center" wrapText="1"/>
    </xf>
    <xf numFmtId="0" fontId="47" fillId="25" borderId="42" xfId="0" applyFont="1" applyFill="1" applyBorder="1" applyAlignment="1" applyProtection="1">
      <alignment vertical="center" wrapText="1"/>
      <protection locked="0"/>
    </xf>
    <xf numFmtId="0" fontId="47" fillId="25" borderId="33" xfId="0" applyFont="1" applyFill="1" applyBorder="1" applyAlignment="1" applyProtection="1">
      <alignment vertical="center" wrapText="1"/>
      <protection locked="0"/>
    </xf>
    <xf numFmtId="0" fontId="33" fillId="25" borderId="42" xfId="0" applyFont="1" applyFill="1" applyBorder="1" applyAlignment="1" applyProtection="1">
      <alignment horizontal="center" vertical="center" wrapText="1"/>
      <protection locked="0"/>
    </xf>
    <xf numFmtId="0" fontId="33" fillId="25" borderId="33" xfId="0" applyFont="1" applyFill="1" applyBorder="1" applyAlignment="1" applyProtection="1">
      <alignment horizontal="center" vertical="center" wrapText="1"/>
      <protection locked="0"/>
    </xf>
    <xf numFmtId="0" fontId="33" fillId="25" borderId="17" xfId="0" applyFont="1" applyFill="1" applyBorder="1" applyAlignment="1" applyProtection="1">
      <alignment horizontal="center" vertical="center" wrapText="1"/>
      <protection locked="0"/>
    </xf>
    <xf numFmtId="0" fontId="47" fillId="25" borderId="34" xfId="0" applyFont="1" applyFill="1" applyBorder="1" applyAlignment="1" applyProtection="1">
      <alignment vertical="center" wrapText="1"/>
      <protection locked="0"/>
    </xf>
    <xf numFmtId="0" fontId="47" fillId="25" borderId="42" xfId="0" applyFont="1" applyFill="1" applyBorder="1" applyAlignment="1" applyProtection="1">
      <alignment horizontal="left" vertical="center" wrapText="1"/>
      <protection locked="0"/>
    </xf>
    <xf numFmtId="0" fontId="47" fillId="25" borderId="33" xfId="0" applyFont="1" applyFill="1" applyBorder="1" applyAlignment="1" applyProtection="1">
      <alignment horizontal="left" vertical="center" wrapText="1"/>
      <protection locked="0"/>
    </xf>
    <xf numFmtId="0" fontId="47" fillId="25" borderId="17" xfId="0" applyFont="1" applyFill="1" applyBorder="1" applyAlignment="1" applyProtection="1">
      <alignment horizontal="left" vertical="center" wrapText="1"/>
      <protection locked="0"/>
    </xf>
    <xf numFmtId="0" fontId="47" fillId="25" borderId="42" xfId="0" applyFont="1" applyFill="1" applyBorder="1" applyAlignment="1" applyProtection="1">
      <alignment vertical="top" wrapText="1"/>
      <protection locked="0"/>
    </xf>
    <xf numFmtId="0" fontId="47" fillId="25" borderId="33" xfId="0" applyFont="1" applyFill="1" applyBorder="1" applyAlignment="1" applyProtection="1">
      <alignment vertical="top" wrapText="1"/>
      <protection locked="0"/>
    </xf>
    <xf numFmtId="0" fontId="47" fillId="25" borderId="17" xfId="0" applyFont="1" applyFill="1" applyBorder="1" applyAlignment="1" applyProtection="1">
      <alignment vertical="top" wrapText="1"/>
      <protection locked="0"/>
    </xf>
    <xf numFmtId="0" fontId="33" fillId="25" borderId="13" xfId="0" applyFont="1" applyFill="1" applyBorder="1" applyAlignment="1">
      <alignment vertical="center" wrapText="1"/>
    </xf>
    <xf numFmtId="0" fontId="62" fillId="0" borderId="61" xfId="50" applyFont="1" applyFill="1" applyBorder="1" applyAlignment="1">
      <alignment horizontal="center" vertical="center" wrapText="1"/>
    </xf>
    <xf numFmtId="0" fontId="62" fillId="0" borderId="51" xfId="50" applyFont="1" applyFill="1" applyBorder="1" applyAlignment="1">
      <alignment horizontal="center" vertical="center" wrapText="1"/>
    </xf>
    <xf numFmtId="0" fontId="62" fillId="0" borderId="59" xfId="50" applyFont="1" applyFill="1" applyBorder="1" applyAlignment="1">
      <alignment horizontal="center" vertical="center" wrapText="1"/>
    </xf>
    <xf numFmtId="0" fontId="58" fillId="0" borderId="61" xfId="50" applyFont="1" applyFill="1" applyBorder="1" applyAlignment="1">
      <alignment horizontal="center" vertical="center" wrapText="1"/>
    </xf>
    <xf numFmtId="0" fontId="58" fillId="0" borderId="51" xfId="50" applyFont="1" applyFill="1" applyBorder="1" applyAlignment="1">
      <alignment horizontal="center" vertical="center" wrapText="1"/>
    </xf>
    <xf numFmtId="0" fontId="58" fillId="0" borderId="78" xfId="50" applyFont="1" applyFill="1" applyBorder="1" applyAlignment="1">
      <alignment horizontal="center" vertical="center" wrapText="1"/>
    </xf>
    <xf numFmtId="0" fontId="61" fillId="47" borderId="46" xfId="50" applyFont="1" applyFill="1" applyBorder="1" applyAlignment="1">
      <alignment horizontal="center" vertical="center"/>
    </xf>
    <xf numFmtId="0" fontId="55" fillId="0" borderId="47" xfId="50" applyFont="1" applyBorder="1" applyAlignment="1">
      <alignment vertical="center"/>
    </xf>
    <xf numFmtId="0" fontId="55" fillId="0" borderId="49" xfId="50" applyFont="1" applyBorder="1" applyAlignment="1">
      <alignment vertical="center"/>
    </xf>
    <xf numFmtId="0" fontId="59" fillId="0" borderId="73" xfId="50" applyFont="1" applyFill="1" applyBorder="1" applyAlignment="1">
      <alignment horizontal="center" vertical="center" wrapText="1"/>
    </xf>
    <xf numFmtId="0" fontId="59" fillId="0" borderId="51" xfId="50" applyFont="1" applyFill="1" applyBorder="1" applyAlignment="1">
      <alignment horizontal="center" vertical="center" wrapText="1"/>
    </xf>
    <xf numFmtId="0" fontId="59" fillId="0" borderId="59" xfId="50" applyFont="1" applyFill="1" applyBorder="1" applyAlignment="1">
      <alignment horizontal="center" vertical="center" wrapText="1"/>
    </xf>
    <xf numFmtId="0" fontId="59" fillId="0" borderId="61" xfId="50" applyFont="1" applyFill="1" applyBorder="1" applyAlignment="1">
      <alignment horizontal="center" vertical="center" wrapText="1"/>
    </xf>
    <xf numFmtId="0" fontId="61" fillId="49" borderId="55" xfId="50" applyFont="1" applyFill="1" applyBorder="1" applyAlignment="1">
      <alignment horizontal="center" vertical="center" wrapText="1"/>
    </xf>
    <xf numFmtId="0" fontId="55" fillId="0" borderId="57" xfId="50" applyFont="1" applyBorder="1" applyAlignment="1">
      <alignment vertical="center"/>
    </xf>
    <xf numFmtId="0" fontId="62" fillId="48" borderId="50" xfId="50" applyFont="1" applyFill="1" applyBorder="1" applyAlignment="1">
      <alignment horizontal="center" vertical="center"/>
    </xf>
    <xf numFmtId="0" fontId="55" fillId="0" borderId="56" xfId="50" applyFont="1" applyBorder="1" applyAlignment="1">
      <alignment vertical="center"/>
    </xf>
    <xf numFmtId="0" fontId="62" fillId="48" borderId="51" xfId="50" applyFont="1" applyFill="1" applyBorder="1" applyAlignment="1">
      <alignment horizontal="center" vertical="center"/>
    </xf>
    <xf numFmtId="0" fontId="62" fillId="48" borderId="51" xfId="50" applyFont="1" applyFill="1" applyBorder="1" applyAlignment="1">
      <alignment horizontal="center" vertical="center" wrapText="1"/>
    </xf>
    <xf numFmtId="0" fontId="62" fillId="48" borderId="52" xfId="50" applyFont="1" applyFill="1" applyBorder="1" applyAlignment="1">
      <alignment horizontal="center" vertical="center"/>
    </xf>
    <xf numFmtId="0" fontId="55" fillId="0" borderId="45" xfId="50" applyFont="1" applyBorder="1" applyAlignment="1">
      <alignment vertical="center"/>
    </xf>
    <xf numFmtId="0" fontId="54" fillId="46" borderId="0" xfId="50" applyFont="1" applyFill="1" applyBorder="1" applyAlignment="1">
      <alignment horizontal="left" vertical="center"/>
    </xf>
    <xf numFmtId="0" fontId="55" fillId="0" borderId="0" xfId="50" applyFont="1" applyBorder="1" applyAlignment="1">
      <alignment vertical="center"/>
    </xf>
    <xf numFmtId="0" fontId="56" fillId="0" borderId="43" xfId="50" applyFont="1" applyBorder="1" applyAlignment="1">
      <alignment horizontal="left" vertical="center"/>
    </xf>
    <xf numFmtId="0" fontId="55" fillId="0" borderId="43" xfId="50" applyFont="1" applyBorder="1" applyAlignment="1">
      <alignment vertical="center"/>
    </xf>
    <xf numFmtId="49" fontId="58" fillId="0" borderId="44" xfId="50" applyNumberFormat="1" applyFont="1" applyBorder="1" applyAlignment="1">
      <alignment horizontal="left" vertical="center"/>
    </xf>
    <xf numFmtId="0" fontId="55" fillId="0" borderId="44" xfId="50" applyFont="1" applyBorder="1" applyAlignment="1">
      <alignment vertical="center"/>
    </xf>
    <xf numFmtId="0" fontId="59" fillId="0" borderId="44" xfId="50" applyFont="1" applyBorder="1" applyAlignment="1">
      <alignment horizontal="left" vertical="center"/>
    </xf>
    <xf numFmtId="0" fontId="60" fillId="46" borderId="46" xfId="50" applyFont="1" applyFill="1" applyBorder="1" applyAlignment="1">
      <alignment horizontal="center" vertical="center"/>
    </xf>
    <xf numFmtId="0" fontId="55" fillId="0" borderId="48" xfId="50" applyFont="1" applyBorder="1" applyAlignment="1">
      <alignment vertical="center"/>
    </xf>
    <xf numFmtId="0" fontId="63" fillId="48" borderId="53" xfId="50" applyFont="1" applyFill="1" applyBorder="1" applyAlignment="1">
      <alignment horizontal="center" vertical="center"/>
    </xf>
    <xf numFmtId="0" fontId="55" fillId="0" borderId="54" xfId="50" applyFont="1" applyBorder="1" applyAlignment="1">
      <alignment vertical="center"/>
    </xf>
    <xf numFmtId="0" fontId="62" fillId="51" borderId="55" xfId="50" applyFont="1" applyFill="1" applyBorder="1" applyAlignment="1">
      <alignment horizontal="center" vertical="center" wrapText="1"/>
    </xf>
    <xf numFmtId="0" fontId="60" fillId="55" borderId="55" xfId="50" applyFont="1" applyFill="1" applyBorder="1" applyAlignment="1">
      <alignment horizontal="center" vertical="center" wrapText="1"/>
    </xf>
    <xf numFmtId="0" fontId="61" fillId="50" borderId="55" xfId="50" applyFont="1" applyFill="1" applyBorder="1" applyAlignment="1">
      <alignment horizontal="center" vertical="center" wrapText="1"/>
    </xf>
    <xf numFmtId="0" fontId="54" fillId="46" borderId="0" xfId="50" applyFont="1" applyFill="1" applyBorder="1" applyAlignment="1">
      <alignment horizontal="center" vertical="center"/>
    </xf>
    <xf numFmtId="0" fontId="55" fillId="0" borderId="0" xfId="50" applyFont="1" applyBorder="1"/>
    <xf numFmtId="0" fontId="62" fillId="0" borderId="44" xfId="50" applyFont="1" applyBorder="1" applyAlignment="1">
      <alignment horizontal="center" vertical="center"/>
    </xf>
    <xf numFmtId="0" fontId="55" fillId="0" borderId="45" xfId="50" applyFont="1" applyBorder="1"/>
    <xf numFmtId="0" fontId="57" fillId="46" borderId="46" xfId="50" applyFont="1" applyFill="1" applyBorder="1" applyAlignment="1">
      <alignment horizontal="center" vertical="center" wrapText="1"/>
    </xf>
    <xf numFmtId="0" fontId="55" fillId="0" borderId="47" xfId="50" applyFont="1" applyBorder="1"/>
    <xf numFmtId="0" fontId="55" fillId="0" borderId="48" xfId="50" applyFont="1" applyBorder="1"/>
    <xf numFmtId="0" fontId="64" fillId="0" borderId="44" xfId="50" applyFont="1" applyBorder="1" applyAlignment="1">
      <alignment horizontal="center" vertical="center"/>
    </xf>
    <xf numFmtId="0" fontId="66" fillId="46" borderId="0" xfId="50" applyFont="1" applyFill="1" applyBorder="1" applyAlignment="1">
      <alignment horizontal="center" vertical="center"/>
    </xf>
    <xf numFmtId="49" fontId="58" fillId="0" borderId="74" xfId="50" applyNumberFormat="1" applyFont="1" applyBorder="1" applyAlignment="1">
      <alignment horizontal="left" vertical="center" wrapText="1"/>
    </xf>
  </cellXfs>
  <cellStyles count="51">
    <cellStyle name="20% - Ênfase1 2" xfId="1"/>
    <cellStyle name="20% - Ênfase2 2" xfId="2"/>
    <cellStyle name="20% - Ênfase3 2" xfId="3"/>
    <cellStyle name="20% - Ênfase4 2" xfId="4"/>
    <cellStyle name="20% - Ênfase5 2" xfId="5"/>
    <cellStyle name="20% - Ênfase6 2" xfId="6"/>
    <cellStyle name="40% - Ênfase1 2" xfId="7"/>
    <cellStyle name="40% - Ênfase2 2" xfId="8"/>
    <cellStyle name="40% - Ênfase3 2" xfId="9"/>
    <cellStyle name="40% - Ênfase4 2" xfId="10"/>
    <cellStyle name="40% - Ênfase5 2" xfId="11"/>
    <cellStyle name="40% - Ênfase6 2" xfId="12"/>
    <cellStyle name="60% - Ênfase1 2" xfId="13"/>
    <cellStyle name="60% - Ênfase2 2" xfId="14"/>
    <cellStyle name="60% - Ênfase3 2" xfId="15"/>
    <cellStyle name="60% - Ênfase4 2" xfId="16"/>
    <cellStyle name="60% - Ênfase5 2" xfId="17"/>
    <cellStyle name="60% - Ênfase6 2" xfId="18"/>
    <cellStyle name="Bom 2" xfId="19"/>
    <cellStyle name="Cálculo 2" xfId="20"/>
    <cellStyle name="Célula de Verificação 2" xfId="21"/>
    <cellStyle name="Célula Vinculada 2" xfId="22"/>
    <cellStyle name="Ênfase1 2" xfId="23"/>
    <cellStyle name="Ênfase2 2" xfId="24"/>
    <cellStyle name="Ênfase3 2" xfId="25"/>
    <cellStyle name="Ênfase4 2" xfId="26"/>
    <cellStyle name="Ênfase5 2" xfId="27"/>
    <cellStyle name="Ênfase6 2" xfId="28"/>
    <cellStyle name="Entrada 2" xfId="29"/>
    <cellStyle name="Estilo 1" xfId="30"/>
    <cellStyle name="Estilo 1 2" xfId="31"/>
    <cellStyle name="Hiperlink 2" xfId="32"/>
    <cellStyle name="Incorreto 2" xfId="33"/>
    <cellStyle name="Neutra 2" xfId="34"/>
    <cellStyle name="Normal" xfId="0" builtinId="0"/>
    <cellStyle name="Normal 2" xfId="35"/>
    <cellStyle name="Normal 2 2" xfId="36"/>
    <cellStyle name="Normal 3" xfId="37"/>
    <cellStyle name="Normal 4" xfId="50"/>
    <cellStyle name="Nota 2" xfId="38"/>
    <cellStyle name="Porcentagem" xfId="39" builtinId="5"/>
    <cellStyle name="Saída 2" xfId="40"/>
    <cellStyle name="TableStyleLight1" xfId="41"/>
    <cellStyle name="Texto de Aviso 2" xfId="42"/>
    <cellStyle name="Texto Explicativo 2" xfId="43"/>
    <cellStyle name="Título 1 2" xfId="44"/>
    <cellStyle name="Título 2 2" xfId="45"/>
    <cellStyle name="Título 3 2" xfId="46"/>
    <cellStyle name="Título 4 2" xfId="47"/>
    <cellStyle name="Título 5" xfId="48"/>
    <cellStyle name="Total 2" xfId="49"/>
  </cellStyles>
  <dxfs count="30">
    <dxf>
      <font>
        <color rgb="FFFFFFFF"/>
      </font>
      <fill>
        <patternFill patternType="none"/>
      </fill>
    </dxf>
    <dxf>
      <font>
        <color rgb="FF7030A0"/>
      </font>
      <fill>
        <patternFill patternType="solid">
          <fgColor rgb="FF7030A0"/>
          <bgColor rgb="FF7030A0"/>
        </patternFill>
      </fill>
    </dxf>
    <dxf>
      <font>
        <color rgb="FF0070C0"/>
      </font>
      <fill>
        <patternFill patternType="solid">
          <fgColor rgb="FF0070C0"/>
          <bgColor rgb="FF0070C0"/>
        </patternFill>
      </fill>
    </dxf>
    <dxf>
      <font>
        <color rgb="FFFF0000"/>
      </font>
      <fill>
        <patternFill patternType="solid">
          <fgColor rgb="FFFF0000"/>
          <bgColor rgb="FFFF0000"/>
        </patternFill>
      </fill>
    </dxf>
    <dxf>
      <font>
        <color theme="0"/>
      </font>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patternType="solid">
          <fgColor rgb="FFB15407"/>
          <bgColor rgb="FFB15407"/>
        </patternFill>
      </fill>
    </dxf>
    <dxf>
      <font>
        <color theme="0"/>
      </font>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patternType="solid">
          <fgColor rgb="FFB15407"/>
          <bgColor rgb="FFB15407"/>
        </patternFill>
      </fill>
    </dxf>
    <dxf>
      <font>
        <color theme="0"/>
      </font>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s>
  <tableStyles count="1" defaultTableStyle="TableStyleMedium2" defaultPivotStyle="PivotStyleLight16">
    <tableStyle name="MySqlDefault"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0-3110-4D03-8EAB-94CD22DA40B2}"/>
              </c:ext>
            </c:extLst>
          </c:dPt>
          <c:dPt>
            <c:idx val="1"/>
            <c:bubble3D val="0"/>
            <c:spPr>
              <a:solidFill>
                <a:srgbClr val="FF0000"/>
              </a:solidFill>
            </c:spPr>
            <c:extLst>
              <c:ext xmlns:c16="http://schemas.microsoft.com/office/drawing/2014/chart" uri="{C3380CC4-5D6E-409C-BE32-E72D297353CC}">
                <c16:uniqueId val="{00000001-3110-4D03-8EAB-94CD22DA40B2}"/>
              </c:ext>
            </c:extLst>
          </c:dPt>
          <c:dPt>
            <c:idx val="2"/>
            <c:bubble3D val="0"/>
            <c:spPr>
              <a:solidFill>
                <a:srgbClr val="FFC000"/>
              </a:solidFill>
            </c:spPr>
            <c:extLst>
              <c:ext xmlns:c16="http://schemas.microsoft.com/office/drawing/2014/chart" uri="{C3380CC4-5D6E-409C-BE32-E72D297353CC}">
                <c16:uniqueId val="{00000002-3110-4D03-8EAB-94CD22DA40B2}"/>
              </c:ext>
            </c:extLst>
          </c:dPt>
          <c:dPt>
            <c:idx val="3"/>
            <c:bubble3D val="0"/>
            <c:spPr>
              <a:solidFill>
                <a:srgbClr val="92D050"/>
              </a:solidFill>
            </c:spPr>
            <c:extLst>
              <c:ext xmlns:c16="http://schemas.microsoft.com/office/drawing/2014/chart" uri="{C3380CC4-5D6E-409C-BE32-E72D297353CC}">
                <c16:uniqueId val="{00000003-3110-4D03-8EAB-94CD22DA40B2}"/>
              </c:ext>
            </c:extLst>
          </c:dPt>
          <c:dPt>
            <c:idx val="4"/>
            <c:bubble3D val="0"/>
            <c:spPr>
              <a:solidFill>
                <a:srgbClr val="0070C0"/>
              </a:solidFill>
            </c:spPr>
            <c:extLst>
              <c:ext xmlns:c16="http://schemas.microsoft.com/office/drawing/2014/chart" uri="{C3380CC4-5D6E-409C-BE32-E72D297353CC}">
                <c16:uniqueId val="{00000004-3110-4D03-8EAB-94CD22DA40B2}"/>
              </c:ext>
            </c:extLst>
          </c:dPt>
          <c:dLbls>
            <c:dLbl>
              <c:idx val="0"/>
              <c:delete val="1"/>
              <c:extLst>
                <c:ext xmlns:c15="http://schemas.microsoft.com/office/drawing/2012/chart" uri="{CE6537A1-D6FC-4f65-9D91-7224C49458BB}"/>
                <c:ext xmlns:c16="http://schemas.microsoft.com/office/drawing/2014/chart" uri="{C3380CC4-5D6E-409C-BE32-E72D297353CC}">
                  <c16:uniqueId val="{00000000-3110-4D03-8EAB-94CD22DA40B2}"/>
                </c:ext>
              </c:extLst>
            </c:dLbl>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2-3110-4D03-8EAB-94CD22DA40B2}"/>
                </c:ext>
              </c:extLst>
            </c:dLbl>
            <c:dLbl>
              <c:idx val="4"/>
              <c:layout>
                <c:manualLayout>
                  <c:x val="0"/>
                  <c:y val="-2.5605362321637338E-2"/>
                </c:manualLayout>
              </c:layout>
              <c:spPr/>
              <c:txPr>
                <a:bodyPr/>
                <a:lstStyle/>
                <a:p>
                  <a:pPr>
                    <a:defRPr b="1">
                      <a:solidFill>
                        <a:schemeClr val="bg1"/>
                      </a:solidFill>
                    </a:defRPr>
                  </a:pPr>
                  <a:endParaRPr lang="pt-BR"/>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110-4D03-8EAB-94CD22DA40B2}"/>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0"/>
            <c:extLst>
              <c:ext xmlns:c15="http://schemas.microsoft.com/office/drawing/2012/chart" uri="{CE6537A1-D6FC-4f65-9D91-7224C49458BB}"/>
            </c:extLst>
          </c:dLbls>
          <c:cat>
            <c:strRef>
              <c:f>'Painel de Gestão - 1'!$B$16:$B$20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- 1'!$C$16:$C$20</c:f>
              <c:numCache>
                <c:formatCode>General</c:formatCode>
                <c:ptCount val="5"/>
                <c:pt idx="0">
                  <c:v>0</c:v>
                </c:pt>
                <c:pt idx="1">
                  <c:v>17</c:v>
                </c:pt>
                <c:pt idx="2">
                  <c:v>26</c:v>
                </c:pt>
                <c:pt idx="3">
                  <c:v>64</c:v>
                </c:pt>
                <c:pt idx="4">
                  <c:v>3</c:v>
                </c:pt>
              </c:numCache>
            </c:numRef>
          </c:val>
          <c:extLst>
            <c:ext xmlns:c16="http://schemas.microsoft.com/office/drawing/2014/chart" uri="{C3380CC4-5D6E-409C-BE32-E72D297353CC}">
              <c16:uniqueId val="{00000005-3110-4D03-8EAB-94CD22DA40B2}"/>
            </c:ext>
          </c:extLst>
        </c:ser>
        <c:dLbls>
          <c:showLegendKey val="0"/>
          <c:showVal val="0"/>
          <c:showCatName val="0"/>
          <c:showSerName val="0"/>
          <c:showPercent val="1"/>
          <c:showBubbleSize val="0"/>
          <c:showLeaderLines val="0"/>
        </c:dLbls>
        <c:firstSliceAng val="0"/>
        <c:holeSize val="50"/>
      </c:doughnutChart>
      <c:spPr>
        <a:noFill/>
        <a:ln w="25400">
          <a:noFill/>
        </a:ln>
      </c:spPr>
    </c:plotArea>
    <c:legend>
      <c:legendPos val="r"/>
      <c:layout>
        <c:manualLayout>
          <c:xMode val="edge"/>
          <c:yMode val="edge"/>
          <c:x val="0.55536526221748705"/>
          <c:y val="0.25142558837603862"/>
          <c:w val="0.43321913513453525"/>
          <c:h val="0.57925088093270105"/>
        </c:manualLayout>
      </c:layout>
      <c:overlay val="0"/>
    </c:legend>
    <c:plotVisOnly val="1"/>
    <c:dispBlanksAs val="zero"/>
    <c:showDLblsOverMax val="0"/>
  </c:chart>
  <c:spPr>
    <a:solidFill>
      <a:schemeClr val="bg1"/>
    </a:solidFill>
  </c:spPr>
  <c:printSettings>
    <c:headerFooter/>
    <c:pageMargins b="0.78740157499999996" l="0.511811024" r="0.511811024" t="0.78740157499999996" header="0.31496062000000113" footer="0.3149606200000011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FF0000"/>
            </a:solidFill>
          </c:spPr>
          <c:invertIfNegative val="0"/>
          <c:cat>
            <c:strRef>
              <c:f>'Painel de Gestão Final'!$C$22:$C$28</c:f>
              <c:strCache>
                <c:ptCount val="7"/>
                <c:pt idx="0">
                  <c:v>OBJETIVO 1</c:v>
                </c:pt>
                <c:pt idx="1">
                  <c:v>OBJETIVO 2</c:v>
                </c:pt>
                <c:pt idx="2">
                  <c:v>OBJETIVO 3</c:v>
                </c:pt>
                <c:pt idx="3">
                  <c:v>OBJETIVO 4</c:v>
                </c:pt>
                <c:pt idx="4">
                  <c:v>OBJETIVO 5</c:v>
                </c:pt>
                <c:pt idx="5">
                  <c:v>OBJETIVO 6</c:v>
                </c:pt>
                <c:pt idx="6">
                  <c:v>OBJETIVO 7</c:v>
                </c:pt>
              </c:strCache>
            </c:strRef>
          </c:cat>
          <c:val>
            <c:numRef>
              <c:f>'Painel de Gestão Final'!$E$22:$E$28</c:f>
              <c:numCache>
                <c:formatCode>General</c:formatCode>
                <c:ptCount val="7"/>
                <c:pt idx="0">
                  <c:v>1</c:v>
                </c:pt>
                <c:pt idx="1">
                  <c:v>0</c:v>
                </c:pt>
                <c:pt idx="2">
                  <c:v>0</c:v>
                </c:pt>
                <c:pt idx="3">
                  <c:v>1</c:v>
                </c:pt>
                <c:pt idx="4">
                  <c:v>2</c:v>
                </c:pt>
                <c:pt idx="5">
                  <c:v>1</c:v>
                </c:pt>
                <c:pt idx="6">
                  <c:v>4</c:v>
                </c:pt>
              </c:numCache>
            </c:numRef>
          </c:val>
          <c:extLst>
            <c:ext xmlns:c16="http://schemas.microsoft.com/office/drawing/2014/chart" uri="{C3380CC4-5D6E-409C-BE32-E72D297353CC}">
              <c16:uniqueId val="{00000000-65DE-4375-BA3C-BA01E6B97889}"/>
            </c:ext>
          </c:extLst>
        </c:ser>
        <c:ser>
          <c:idx val="1"/>
          <c:order val="1"/>
          <c:spPr>
            <a:solidFill>
              <a:srgbClr val="7030A0"/>
            </a:solidFill>
          </c:spPr>
          <c:invertIfNegative val="0"/>
          <c:cat>
            <c:strRef>
              <c:f>'Painel de Gestão Final'!$C$22:$C$28</c:f>
              <c:strCache>
                <c:ptCount val="7"/>
                <c:pt idx="0">
                  <c:v>OBJETIVO 1</c:v>
                </c:pt>
                <c:pt idx="1">
                  <c:v>OBJETIVO 2</c:v>
                </c:pt>
                <c:pt idx="2">
                  <c:v>OBJETIVO 3</c:v>
                </c:pt>
                <c:pt idx="3">
                  <c:v>OBJETIVO 4</c:v>
                </c:pt>
                <c:pt idx="4">
                  <c:v>OBJETIVO 5</c:v>
                </c:pt>
                <c:pt idx="5">
                  <c:v>OBJETIVO 6</c:v>
                </c:pt>
                <c:pt idx="6">
                  <c:v>OBJETIVO 7</c:v>
                </c:pt>
              </c:strCache>
            </c:strRef>
          </c:cat>
          <c:val>
            <c:numRef>
              <c:f>'Painel de Gestão Final'!$F$22:$F$28</c:f>
              <c:numCache>
                <c:formatCode>General</c:formatCode>
                <c:ptCount val="7"/>
                <c:pt idx="0">
                  <c:v>5</c:v>
                </c:pt>
                <c:pt idx="1">
                  <c:v>7</c:v>
                </c:pt>
                <c:pt idx="2">
                  <c:v>1</c:v>
                </c:pt>
                <c:pt idx="3">
                  <c:v>1</c:v>
                </c:pt>
                <c:pt idx="4">
                  <c:v>5</c:v>
                </c:pt>
                <c:pt idx="5">
                  <c:v>2</c:v>
                </c:pt>
                <c:pt idx="6">
                  <c:v>4</c:v>
                </c:pt>
              </c:numCache>
            </c:numRef>
          </c:val>
          <c:extLst>
            <c:ext xmlns:c16="http://schemas.microsoft.com/office/drawing/2014/chart" uri="{C3380CC4-5D6E-409C-BE32-E72D297353CC}">
              <c16:uniqueId val="{00000001-65DE-4375-BA3C-BA01E6B97889}"/>
            </c:ext>
          </c:extLst>
        </c:ser>
        <c:ser>
          <c:idx val="2"/>
          <c:order val="2"/>
          <c:spPr>
            <a:solidFill>
              <a:srgbClr val="0070C0"/>
            </a:solidFill>
          </c:spPr>
          <c:invertIfNegative val="0"/>
          <c:cat>
            <c:strRef>
              <c:f>'Painel de Gestão Final'!$C$22:$C$28</c:f>
              <c:strCache>
                <c:ptCount val="7"/>
                <c:pt idx="0">
                  <c:v>OBJETIVO 1</c:v>
                </c:pt>
                <c:pt idx="1">
                  <c:v>OBJETIVO 2</c:v>
                </c:pt>
                <c:pt idx="2">
                  <c:v>OBJETIVO 3</c:v>
                </c:pt>
                <c:pt idx="3">
                  <c:v>OBJETIVO 4</c:v>
                </c:pt>
                <c:pt idx="4">
                  <c:v>OBJETIVO 5</c:v>
                </c:pt>
                <c:pt idx="5">
                  <c:v>OBJETIVO 6</c:v>
                </c:pt>
                <c:pt idx="6">
                  <c:v>OBJETIVO 7</c:v>
                </c:pt>
              </c:strCache>
            </c:strRef>
          </c:cat>
          <c:val>
            <c:numRef>
              <c:f>'Painel de Gestão Final'!$G$22:$G$28</c:f>
              <c:numCache>
                <c:formatCode>General</c:formatCode>
                <c:ptCount val="7"/>
                <c:pt idx="0">
                  <c:v>0</c:v>
                </c:pt>
                <c:pt idx="1">
                  <c:v>0</c:v>
                </c:pt>
                <c:pt idx="2">
                  <c:v>1</c:v>
                </c:pt>
                <c:pt idx="3">
                  <c:v>0</c:v>
                </c:pt>
                <c:pt idx="4">
                  <c:v>3</c:v>
                </c:pt>
                <c:pt idx="5">
                  <c:v>0</c:v>
                </c:pt>
                <c:pt idx="6">
                  <c:v>7</c:v>
                </c:pt>
              </c:numCache>
            </c:numRef>
          </c:val>
          <c:extLst>
            <c:ext xmlns:c16="http://schemas.microsoft.com/office/drawing/2014/chart" uri="{C3380CC4-5D6E-409C-BE32-E72D297353CC}">
              <c16:uniqueId val="{00000002-65DE-4375-BA3C-BA01E6B97889}"/>
            </c:ext>
          </c:extLst>
        </c:ser>
        <c:dLbls>
          <c:showLegendKey val="0"/>
          <c:showVal val="0"/>
          <c:showCatName val="0"/>
          <c:showSerName val="0"/>
          <c:showPercent val="0"/>
          <c:showBubbleSize val="0"/>
        </c:dLbls>
        <c:gapWidth val="150"/>
        <c:overlap val="100"/>
        <c:axId val="100549376"/>
        <c:axId val="100550912"/>
      </c:barChart>
      <c:catAx>
        <c:axId val="100549376"/>
        <c:scaling>
          <c:orientation val="maxMin"/>
        </c:scaling>
        <c:delete val="0"/>
        <c:axPos val="l"/>
        <c:numFmt formatCode="General" sourceLinked="0"/>
        <c:majorTickMark val="out"/>
        <c:minorTickMark val="none"/>
        <c:tickLblPos val="nextTo"/>
        <c:txPr>
          <a:bodyPr/>
          <a:lstStyle/>
          <a:p>
            <a:pPr lvl="0">
              <a:defRPr b="0"/>
            </a:pPr>
            <a:endParaRPr lang="pt-BR"/>
          </a:p>
        </c:txPr>
        <c:crossAx val="100550912"/>
        <c:crosses val="autoZero"/>
        <c:auto val="0"/>
        <c:lblAlgn val="ctr"/>
        <c:lblOffset val="100"/>
        <c:noMultiLvlLbl val="0"/>
      </c:catAx>
      <c:valAx>
        <c:axId val="100550912"/>
        <c:scaling>
          <c:orientation val="minMax"/>
        </c:scaling>
        <c:delete val="0"/>
        <c:axPos val="b"/>
        <c:majorGridlines>
          <c:spPr>
            <a:ln>
              <a:solidFill>
                <a:srgbClr val="B7B7B7"/>
              </a:solidFill>
            </a:ln>
          </c:spPr>
        </c:majorGridlines>
        <c:numFmt formatCode="General" sourceLinked="1"/>
        <c:majorTickMark val="out"/>
        <c:minorTickMark val="none"/>
        <c:tickLblPos val="nextTo"/>
        <c:spPr>
          <a:ln w="47625">
            <a:noFill/>
          </a:ln>
        </c:spPr>
        <c:txPr>
          <a:bodyPr/>
          <a:lstStyle/>
          <a:p>
            <a:pPr lvl="0">
              <a:defRPr b="0"/>
            </a:pPr>
            <a:endParaRPr lang="pt-BR"/>
          </a:p>
        </c:txPr>
        <c:crossAx val="100549376"/>
        <c:crosses val="max"/>
        <c:crossBetween val="between"/>
      </c:valAx>
      <c:spPr>
        <a:solidFill>
          <a:srgbClr val="FFFFFF"/>
        </a:solidFill>
      </c:spPr>
    </c:plotArea>
    <c:plotVisOnly val="0"/>
    <c:dispBlanksAs val="gap"/>
    <c:showDLblsOverMax val="0"/>
  </c:chart>
  <c:printSettings>
    <c:headerFooter/>
    <c:pageMargins b="0.78740157499999996" l="0.511811024" r="0.511811024" t="0.78740157499999996" header="0.31496062000000014" footer="0.3149606200000001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600" b="1" i="0"/>
            </a:pPr>
            <a:r>
              <a:rPr lang="pt-BR"/>
              <a:t>Situação atual do PAN </a:t>
            </a:r>
          </a:p>
        </c:rich>
      </c:tx>
      <c:overlay val="0"/>
    </c:title>
    <c:autoTitleDeleted val="0"/>
    <c:plotArea>
      <c:layout>
        <c:manualLayout>
          <c:xMode val="edge"/>
          <c:yMode val="edge"/>
          <c:x val="8.1141294838144959E-2"/>
          <c:y val="0.21937888351980608"/>
          <c:w val="0.46168875765529355"/>
          <c:h val="0.68515846659658386"/>
        </c:manualLayout>
      </c:layout>
      <c:doughnutChart>
        <c:varyColors val="1"/>
        <c:ser>
          <c:idx val="0"/>
          <c:order val="0"/>
          <c:dPt>
            <c:idx val="0"/>
            <c:bubble3D val="0"/>
            <c:spPr>
              <a:solidFill>
                <a:srgbClr val="FF0000"/>
              </a:solidFill>
            </c:spPr>
            <c:extLst>
              <c:ext xmlns:c16="http://schemas.microsoft.com/office/drawing/2014/chart" uri="{C3380CC4-5D6E-409C-BE32-E72D297353CC}">
                <c16:uniqueId val="{00000001-D308-4491-BAA3-71C28D4E2469}"/>
              </c:ext>
            </c:extLst>
          </c:dPt>
          <c:dPt>
            <c:idx val="1"/>
            <c:bubble3D val="0"/>
            <c:spPr>
              <a:solidFill>
                <a:srgbClr val="7030A0"/>
              </a:solidFill>
            </c:spPr>
            <c:extLst>
              <c:ext xmlns:c16="http://schemas.microsoft.com/office/drawing/2014/chart" uri="{C3380CC4-5D6E-409C-BE32-E72D297353CC}">
                <c16:uniqueId val="{00000003-D308-4491-BAA3-71C28D4E2469}"/>
              </c:ext>
            </c:extLst>
          </c:dPt>
          <c:dPt>
            <c:idx val="2"/>
            <c:bubble3D val="0"/>
            <c:spPr>
              <a:solidFill>
                <a:srgbClr val="0070C0"/>
              </a:solidFill>
            </c:spPr>
            <c:extLst>
              <c:ext xmlns:c16="http://schemas.microsoft.com/office/drawing/2014/chart" uri="{C3380CC4-5D6E-409C-BE32-E72D297353CC}">
                <c16:uniqueId val="{00000005-D308-4491-BAA3-71C28D4E2469}"/>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Final'!$C$12:$C$14</c:f>
              <c:strCache>
                <c:ptCount val="3"/>
                <c:pt idx="0">
                  <c:v>Não iniciada no período previsto</c:v>
                </c:pt>
                <c:pt idx="1">
                  <c:v>Iniciada e não concluída no período previsto</c:v>
                </c:pt>
                <c:pt idx="2">
                  <c:v>Concluída</c:v>
                </c:pt>
              </c:strCache>
            </c:strRef>
          </c:cat>
          <c:val>
            <c:numRef>
              <c:f>'Painel de Gestão Final'!$E$12:$E$14</c:f>
              <c:numCache>
                <c:formatCode>0%</c:formatCode>
                <c:ptCount val="3"/>
                <c:pt idx="0">
                  <c:v>0.20833333333333334</c:v>
                </c:pt>
                <c:pt idx="1">
                  <c:v>0.59722222222222221</c:v>
                </c:pt>
                <c:pt idx="2">
                  <c:v>0.19444444444444445</c:v>
                </c:pt>
              </c:numCache>
            </c:numRef>
          </c:val>
          <c:extLst>
            <c:ext xmlns:c16="http://schemas.microsoft.com/office/drawing/2014/chart" uri="{C3380CC4-5D6E-409C-BE32-E72D297353CC}">
              <c16:uniqueId val="{00000006-D308-4491-BAA3-71C28D4E2469}"/>
            </c:ext>
          </c:extLst>
        </c:ser>
        <c:dLbls>
          <c:showLegendKey val="0"/>
          <c:showVal val="0"/>
          <c:showCatName val="0"/>
          <c:showSerName val="0"/>
          <c:showPercent val="0"/>
          <c:showBubbleSize val="0"/>
          <c:showLeaderLines val="1"/>
        </c:dLbls>
        <c:firstSliceAng val="0"/>
        <c:holeSize val="50"/>
      </c:doughnutChart>
      <c:spPr>
        <a:solidFill>
          <a:srgbClr val="FFFFFF"/>
        </a:solidFill>
      </c:spPr>
    </c:plotArea>
    <c:legend>
      <c:legendPos val="r"/>
      <c:overlay val="0"/>
      <c:txPr>
        <a:bodyPr/>
        <a:lstStyle/>
        <a:p>
          <a:pPr lvl="0">
            <a:defRPr sz="1200"/>
          </a:pPr>
          <a:endParaRPr lang="pt-BR"/>
        </a:p>
      </c:txPr>
    </c:legend>
    <c:plotVisOnly val="0"/>
    <c:dispBlanksAs val="gap"/>
    <c:showDLblsOverMax val="0"/>
  </c:chart>
  <c:printSettings>
    <c:headerFooter/>
    <c:pageMargins b="0.78740157499999996" l="0.511811024" r="0.511811024" t="0.78740157499999996" header="0.31496062000000014" footer="0.3149606200000001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0-3A50-480A-A187-D62BD8980F40}"/>
              </c:ext>
            </c:extLst>
          </c:dPt>
          <c:dPt>
            <c:idx val="1"/>
            <c:bubble3D val="0"/>
            <c:spPr>
              <a:solidFill>
                <a:srgbClr val="FF0000"/>
              </a:solidFill>
            </c:spPr>
            <c:extLst>
              <c:ext xmlns:c16="http://schemas.microsoft.com/office/drawing/2014/chart" uri="{C3380CC4-5D6E-409C-BE32-E72D297353CC}">
                <c16:uniqueId val="{00000001-3A50-480A-A187-D62BD8980F40}"/>
              </c:ext>
            </c:extLst>
          </c:dPt>
          <c:dPt>
            <c:idx val="2"/>
            <c:bubble3D val="0"/>
            <c:spPr>
              <a:solidFill>
                <a:srgbClr val="FFC000"/>
              </a:solidFill>
            </c:spPr>
            <c:extLst>
              <c:ext xmlns:c16="http://schemas.microsoft.com/office/drawing/2014/chart" uri="{C3380CC4-5D6E-409C-BE32-E72D297353CC}">
                <c16:uniqueId val="{00000002-3A50-480A-A187-D62BD8980F40}"/>
              </c:ext>
            </c:extLst>
          </c:dPt>
          <c:dPt>
            <c:idx val="3"/>
            <c:bubble3D val="0"/>
            <c:spPr>
              <a:solidFill>
                <a:srgbClr val="92D050"/>
              </a:solidFill>
            </c:spPr>
            <c:extLst>
              <c:ext xmlns:c16="http://schemas.microsoft.com/office/drawing/2014/chart" uri="{C3380CC4-5D6E-409C-BE32-E72D297353CC}">
                <c16:uniqueId val="{00000003-3A50-480A-A187-D62BD8980F40}"/>
              </c:ext>
            </c:extLst>
          </c:dPt>
          <c:dPt>
            <c:idx val="4"/>
            <c:bubble3D val="0"/>
            <c:spPr>
              <a:solidFill>
                <a:srgbClr val="0070C0"/>
              </a:solidFill>
            </c:spPr>
            <c:extLst>
              <c:ext xmlns:c16="http://schemas.microsoft.com/office/drawing/2014/chart" uri="{C3380CC4-5D6E-409C-BE32-E72D297353CC}">
                <c16:uniqueId val="{00000004-3A50-480A-A187-D62BD8980F40}"/>
              </c:ext>
            </c:extLst>
          </c:dPt>
          <c:dPt>
            <c:idx val="5"/>
            <c:bubble3D val="0"/>
            <c:spPr>
              <a:solidFill>
                <a:srgbClr val="FF99CC"/>
              </a:solidFill>
            </c:spPr>
            <c:extLst>
              <c:ext xmlns:c16="http://schemas.microsoft.com/office/drawing/2014/chart" uri="{C3380CC4-5D6E-409C-BE32-E72D297353CC}">
                <c16:uniqueId val="{00000005-3A50-480A-A187-D62BD8980F40}"/>
              </c:ext>
            </c:extLst>
          </c:dPt>
          <c:dLbls>
            <c:dLbl>
              <c:idx val="0"/>
              <c:delete val="1"/>
              <c:extLst>
                <c:ext xmlns:c15="http://schemas.microsoft.com/office/drawing/2012/chart" uri="{CE6537A1-D6FC-4f65-9D91-7224C49458BB}"/>
                <c:ext xmlns:c16="http://schemas.microsoft.com/office/drawing/2014/chart" uri="{C3380CC4-5D6E-409C-BE32-E72D297353CC}">
                  <c16:uniqueId val="{00000000-3A50-480A-A187-D62BD8980F40}"/>
                </c:ext>
              </c:extLst>
            </c:dLbl>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2-3A50-480A-A187-D62BD8980F40}"/>
                </c:ext>
              </c:extLst>
            </c:dLbl>
            <c:dLbl>
              <c:idx val="4"/>
              <c:layout>
                <c:manualLayout>
                  <c:x val="0"/>
                  <c:y val="-7.3303542465838816E-3"/>
                </c:manualLayout>
              </c:layout>
              <c:spPr/>
              <c:txPr>
                <a:bodyPr/>
                <a:lstStyle/>
                <a:p>
                  <a:pPr>
                    <a:defRPr b="1">
                      <a:solidFill>
                        <a:schemeClr val="bg1"/>
                      </a:solidFill>
                    </a:defRPr>
                  </a:pPr>
                  <a:endParaRPr lang="pt-BR"/>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A50-480A-A187-D62BD8980F40}"/>
                </c:ext>
              </c:extLst>
            </c:dLbl>
            <c:dLbl>
              <c:idx val="5"/>
              <c:delete val="1"/>
              <c:extLst>
                <c:ext xmlns:c15="http://schemas.microsoft.com/office/drawing/2012/chart" uri="{CE6537A1-D6FC-4f65-9D91-7224C49458BB}"/>
                <c:ext xmlns:c16="http://schemas.microsoft.com/office/drawing/2014/chart" uri="{C3380CC4-5D6E-409C-BE32-E72D297353CC}">
                  <c16:uniqueId val="{00000005-3A50-480A-A187-D62BD8980F40}"/>
                </c:ext>
              </c:extLst>
            </c:dLbl>
            <c:dLbl>
              <c:idx val="6"/>
              <c:spPr/>
              <c:txPr>
                <a:bodyPr/>
                <a:lstStyle/>
                <a:p>
                  <a:pPr>
                    <a:defRPr b="1">
                      <a:solidFill>
                        <a:schemeClr val="tx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6-3A50-480A-A187-D62BD8980F40}"/>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0"/>
            <c:extLst>
              <c:ext xmlns:c15="http://schemas.microsoft.com/office/drawing/2012/chart" uri="{CE6537A1-D6FC-4f65-9D91-7224C49458BB}"/>
            </c:extLst>
          </c:dLbls>
          <c:cat>
            <c:strRef>
              <c:f>'Painel de Gestão - 1'!$B$16:$B$21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- 1'!$E$16:$E$21</c:f>
              <c:numCache>
                <c:formatCode>General</c:formatCode>
                <c:ptCount val="6"/>
                <c:pt idx="0">
                  <c:v>0</c:v>
                </c:pt>
                <c:pt idx="1">
                  <c:v>16</c:v>
                </c:pt>
                <c:pt idx="2">
                  <c:v>26</c:v>
                </c:pt>
                <c:pt idx="3">
                  <c:v>64</c:v>
                </c:pt>
                <c:pt idx="4">
                  <c:v>3</c:v>
                </c:pt>
                <c:pt idx="5">
                  <c:v>0</c:v>
                </c:pt>
              </c:numCache>
            </c:numRef>
          </c:val>
          <c:extLst>
            <c:ext xmlns:c16="http://schemas.microsoft.com/office/drawing/2014/chart" uri="{C3380CC4-5D6E-409C-BE32-E72D297353CC}">
              <c16:uniqueId val="{00000007-3A50-480A-A187-D62BD8980F40}"/>
            </c:ext>
          </c:extLst>
        </c:ser>
        <c:dLbls>
          <c:showLegendKey val="0"/>
          <c:showVal val="0"/>
          <c:showCatName val="0"/>
          <c:showSerName val="0"/>
          <c:showPercent val="1"/>
          <c:showBubbleSize val="0"/>
          <c:showLeaderLines val="0"/>
        </c:dLbls>
        <c:firstSliceAng val="0"/>
        <c:holeSize val="50"/>
      </c:doughnutChart>
      <c:spPr>
        <a:noFill/>
        <a:ln w="25400">
          <a:noFill/>
        </a:ln>
      </c:spPr>
    </c:plotArea>
    <c:legend>
      <c:legendPos val="r"/>
      <c:legendEntry>
        <c:idx val="0"/>
        <c:delete val="1"/>
      </c:legendEntry>
      <c:layout>
        <c:manualLayout>
          <c:xMode val="edge"/>
          <c:yMode val="edge"/>
          <c:x val="0.56175960019386073"/>
          <c:y val="0.25142558837603862"/>
          <c:w val="0.43321915695789825"/>
          <c:h val="0.74857441162396143"/>
        </c:manualLayout>
      </c:layout>
      <c:overlay val="0"/>
    </c:legend>
    <c:plotVisOnly val="1"/>
    <c:dispBlanksAs val="zero"/>
    <c:showDLblsOverMax val="0"/>
  </c:chart>
  <c:spPr>
    <a:solidFill>
      <a:schemeClr val="bg1"/>
    </a:solidFill>
    <a:ln>
      <a:solidFill>
        <a:sysClr val="windowText" lastClr="000000"/>
      </a:solidFill>
    </a:ln>
  </c:spPr>
  <c:printSettings>
    <c:headerFooter/>
    <c:pageMargins b="0.78740157499999996" l="0.511811024" r="0.511811024" t="0.78740157499999996" header="0.31496062000000113" footer="0.3149606200000011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B15407"/>
            </a:solidFill>
          </c:spPr>
          <c:invertIfNegative val="0"/>
          <c:cat>
            <c:strRef>
              <c:f>'Painel de Gestão - 1'!$B$31:$B$37</c:f>
              <c:strCache>
                <c:ptCount val="7"/>
                <c:pt idx="0">
                  <c:v>OBJETIVO 1</c:v>
                </c:pt>
                <c:pt idx="1">
                  <c:v>OBJETIVO 2</c:v>
                </c:pt>
                <c:pt idx="2">
                  <c:v>OBJETIVO 3</c:v>
                </c:pt>
                <c:pt idx="3">
                  <c:v>OBJETIVO 4</c:v>
                </c:pt>
                <c:pt idx="4">
                  <c:v>OBJETIVO 5</c:v>
                </c:pt>
                <c:pt idx="5">
                  <c:v>OBJETIVO 6</c:v>
                </c:pt>
                <c:pt idx="6">
                  <c:v>OBJETIVO 7</c:v>
                </c:pt>
              </c:strCache>
            </c:strRef>
          </c:cat>
          <c:val>
            <c:numRef>
              <c:f>'Painel de Gestão - 1'!$D$31:$D$37</c:f>
              <c:numCache>
                <c:formatCode>General</c:formatCode>
                <c:ptCount val="7"/>
                <c:pt idx="0">
                  <c:v>0</c:v>
                </c:pt>
                <c:pt idx="1">
                  <c:v>0</c:v>
                </c:pt>
                <c:pt idx="2">
                  <c:v>0</c:v>
                </c:pt>
                <c:pt idx="3">
                  <c:v>0</c:v>
                </c:pt>
                <c:pt idx="4">
                  <c:v>1</c:v>
                </c:pt>
                <c:pt idx="5">
                  <c:v>0</c:v>
                </c:pt>
                <c:pt idx="6">
                  <c:v>0</c:v>
                </c:pt>
              </c:numCache>
            </c:numRef>
          </c:val>
          <c:extLst>
            <c:ext xmlns:c16="http://schemas.microsoft.com/office/drawing/2014/chart" uri="{C3380CC4-5D6E-409C-BE32-E72D297353CC}">
              <c16:uniqueId val="{00000000-737C-42C1-A0E7-1F4204A79808}"/>
            </c:ext>
          </c:extLst>
        </c:ser>
        <c:ser>
          <c:idx val="1"/>
          <c:order val="1"/>
          <c:spPr>
            <a:solidFill>
              <a:schemeClr val="bg1">
                <a:lumMod val="65000"/>
              </a:schemeClr>
            </a:solidFill>
          </c:spPr>
          <c:invertIfNegative val="0"/>
          <c:cat>
            <c:strRef>
              <c:f>'Painel de Gestão - 1'!$B$31:$B$37</c:f>
              <c:strCache>
                <c:ptCount val="7"/>
                <c:pt idx="0">
                  <c:v>OBJETIVO 1</c:v>
                </c:pt>
                <c:pt idx="1">
                  <c:v>OBJETIVO 2</c:v>
                </c:pt>
                <c:pt idx="2">
                  <c:v>OBJETIVO 3</c:v>
                </c:pt>
                <c:pt idx="3">
                  <c:v>OBJETIVO 4</c:v>
                </c:pt>
                <c:pt idx="4">
                  <c:v>OBJETIVO 5</c:v>
                </c:pt>
                <c:pt idx="5">
                  <c:v>OBJETIVO 6</c:v>
                </c:pt>
                <c:pt idx="6">
                  <c:v>OBJETIVO 7</c:v>
                </c:pt>
              </c:strCache>
            </c:strRef>
          </c:cat>
          <c:val>
            <c:numRef>
              <c:f>'Painel de Gestão - 1'!$E$31:$E$37</c:f>
              <c:numCache>
                <c:formatCode>General</c:formatCode>
                <c:ptCount val="7"/>
                <c:pt idx="0">
                  <c:v>0</c:v>
                </c:pt>
                <c:pt idx="1">
                  <c:v>0</c:v>
                </c:pt>
                <c:pt idx="2">
                  <c:v>0</c:v>
                </c:pt>
                <c:pt idx="3">
                  <c:v>0</c:v>
                </c:pt>
                <c:pt idx="4">
                  <c:v>1</c:v>
                </c:pt>
                <c:pt idx="5">
                  <c:v>0</c:v>
                </c:pt>
                <c:pt idx="6">
                  <c:v>0</c:v>
                </c:pt>
              </c:numCache>
            </c:numRef>
          </c:val>
          <c:extLst>
            <c:ext xmlns:c16="http://schemas.microsoft.com/office/drawing/2014/chart" uri="{C3380CC4-5D6E-409C-BE32-E72D297353CC}">
              <c16:uniqueId val="{00000001-737C-42C1-A0E7-1F4204A79808}"/>
            </c:ext>
          </c:extLst>
        </c:ser>
        <c:ser>
          <c:idx val="2"/>
          <c:order val="2"/>
          <c:spPr>
            <a:solidFill>
              <a:srgbClr val="FF0000"/>
            </a:solidFill>
          </c:spPr>
          <c:invertIfNegative val="0"/>
          <c:cat>
            <c:strRef>
              <c:f>'Painel de Gestão - 1'!$B$31:$B$37</c:f>
              <c:strCache>
                <c:ptCount val="7"/>
                <c:pt idx="0">
                  <c:v>OBJETIVO 1</c:v>
                </c:pt>
                <c:pt idx="1">
                  <c:v>OBJETIVO 2</c:v>
                </c:pt>
                <c:pt idx="2">
                  <c:v>OBJETIVO 3</c:v>
                </c:pt>
                <c:pt idx="3">
                  <c:v>OBJETIVO 4</c:v>
                </c:pt>
                <c:pt idx="4">
                  <c:v>OBJETIVO 5</c:v>
                </c:pt>
                <c:pt idx="5">
                  <c:v>OBJETIVO 6</c:v>
                </c:pt>
                <c:pt idx="6">
                  <c:v>OBJETIVO 7</c:v>
                </c:pt>
              </c:strCache>
            </c:strRef>
          </c:cat>
          <c:val>
            <c:numRef>
              <c:f>'Painel de Gestão - 1'!$F$31:$F$37</c:f>
              <c:numCache>
                <c:formatCode>General</c:formatCode>
                <c:ptCount val="7"/>
                <c:pt idx="0">
                  <c:v>0</c:v>
                </c:pt>
                <c:pt idx="1">
                  <c:v>1</c:v>
                </c:pt>
                <c:pt idx="2">
                  <c:v>0</c:v>
                </c:pt>
                <c:pt idx="3">
                  <c:v>1</c:v>
                </c:pt>
                <c:pt idx="4">
                  <c:v>4</c:v>
                </c:pt>
                <c:pt idx="5">
                  <c:v>0</c:v>
                </c:pt>
                <c:pt idx="6">
                  <c:v>11</c:v>
                </c:pt>
              </c:numCache>
            </c:numRef>
          </c:val>
          <c:extLst>
            <c:ext xmlns:c16="http://schemas.microsoft.com/office/drawing/2014/chart" uri="{C3380CC4-5D6E-409C-BE32-E72D297353CC}">
              <c16:uniqueId val="{00000002-737C-42C1-A0E7-1F4204A79808}"/>
            </c:ext>
          </c:extLst>
        </c:ser>
        <c:ser>
          <c:idx val="3"/>
          <c:order val="3"/>
          <c:spPr>
            <a:solidFill>
              <a:srgbClr val="FFC000"/>
            </a:solidFill>
          </c:spPr>
          <c:invertIfNegative val="0"/>
          <c:cat>
            <c:strRef>
              <c:f>'Painel de Gestão - 1'!$B$31:$B$37</c:f>
              <c:strCache>
                <c:ptCount val="7"/>
                <c:pt idx="0">
                  <c:v>OBJETIVO 1</c:v>
                </c:pt>
                <c:pt idx="1">
                  <c:v>OBJETIVO 2</c:v>
                </c:pt>
                <c:pt idx="2">
                  <c:v>OBJETIVO 3</c:v>
                </c:pt>
                <c:pt idx="3">
                  <c:v>OBJETIVO 4</c:v>
                </c:pt>
                <c:pt idx="4">
                  <c:v>OBJETIVO 5</c:v>
                </c:pt>
                <c:pt idx="5">
                  <c:v>OBJETIVO 6</c:v>
                </c:pt>
                <c:pt idx="6">
                  <c:v>OBJETIVO 7</c:v>
                </c:pt>
              </c:strCache>
            </c:strRef>
          </c:cat>
          <c:val>
            <c:numRef>
              <c:f>'Painel de Gestão - 1'!$G$31:$G$37</c:f>
              <c:numCache>
                <c:formatCode>General</c:formatCode>
                <c:ptCount val="7"/>
                <c:pt idx="0">
                  <c:v>3</c:v>
                </c:pt>
                <c:pt idx="1">
                  <c:v>0</c:v>
                </c:pt>
                <c:pt idx="2">
                  <c:v>1</c:v>
                </c:pt>
                <c:pt idx="3">
                  <c:v>4</c:v>
                </c:pt>
                <c:pt idx="4">
                  <c:v>6</c:v>
                </c:pt>
                <c:pt idx="5">
                  <c:v>5</c:v>
                </c:pt>
                <c:pt idx="6">
                  <c:v>7</c:v>
                </c:pt>
              </c:numCache>
            </c:numRef>
          </c:val>
          <c:extLst>
            <c:ext xmlns:c16="http://schemas.microsoft.com/office/drawing/2014/chart" uri="{C3380CC4-5D6E-409C-BE32-E72D297353CC}">
              <c16:uniqueId val="{00000003-737C-42C1-A0E7-1F4204A79808}"/>
            </c:ext>
          </c:extLst>
        </c:ser>
        <c:ser>
          <c:idx val="4"/>
          <c:order val="4"/>
          <c:spPr>
            <a:solidFill>
              <a:srgbClr val="92D050"/>
            </a:solidFill>
          </c:spPr>
          <c:invertIfNegative val="0"/>
          <c:cat>
            <c:strRef>
              <c:f>'Painel de Gestão - 1'!$B$31:$B$37</c:f>
              <c:strCache>
                <c:ptCount val="7"/>
                <c:pt idx="0">
                  <c:v>OBJETIVO 1</c:v>
                </c:pt>
                <c:pt idx="1">
                  <c:v>OBJETIVO 2</c:v>
                </c:pt>
                <c:pt idx="2">
                  <c:v>OBJETIVO 3</c:v>
                </c:pt>
                <c:pt idx="3">
                  <c:v>OBJETIVO 4</c:v>
                </c:pt>
                <c:pt idx="4">
                  <c:v>OBJETIVO 5</c:v>
                </c:pt>
                <c:pt idx="5">
                  <c:v>OBJETIVO 6</c:v>
                </c:pt>
                <c:pt idx="6">
                  <c:v>OBJETIVO 7</c:v>
                </c:pt>
              </c:strCache>
            </c:strRef>
          </c:cat>
          <c:val>
            <c:numRef>
              <c:f>'Painel de Gestão - 1'!$H$31:$H$37</c:f>
              <c:numCache>
                <c:formatCode>General</c:formatCode>
                <c:ptCount val="7"/>
                <c:pt idx="0">
                  <c:v>8</c:v>
                </c:pt>
                <c:pt idx="1">
                  <c:v>6</c:v>
                </c:pt>
                <c:pt idx="2">
                  <c:v>4</c:v>
                </c:pt>
                <c:pt idx="3">
                  <c:v>0</c:v>
                </c:pt>
                <c:pt idx="4">
                  <c:v>35</c:v>
                </c:pt>
                <c:pt idx="5">
                  <c:v>1</c:v>
                </c:pt>
                <c:pt idx="6">
                  <c:v>10</c:v>
                </c:pt>
              </c:numCache>
            </c:numRef>
          </c:val>
          <c:extLst>
            <c:ext xmlns:c16="http://schemas.microsoft.com/office/drawing/2014/chart" uri="{C3380CC4-5D6E-409C-BE32-E72D297353CC}">
              <c16:uniqueId val="{00000004-737C-42C1-A0E7-1F4204A79808}"/>
            </c:ext>
          </c:extLst>
        </c:ser>
        <c:ser>
          <c:idx val="5"/>
          <c:order val="5"/>
          <c:spPr>
            <a:solidFill>
              <a:srgbClr val="0070C0"/>
            </a:solidFill>
          </c:spPr>
          <c:invertIfNegative val="0"/>
          <c:cat>
            <c:strRef>
              <c:f>'Painel de Gestão - 1'!$B$31:$B$37</c:f>
              <c:strCache>
                <c:ptCount val="7"/>
                <c:pt idx="0">
                  <c:v>OBJETIVO 1</c:v>
                </c:pt>
                <c:pt idx="1">
                  <c:v>OBJETIVO 2</c:v>
                </c:pt>
                <c:pt idx="2">
                  <c:v>OBJETIVO 3</c:v>
                </c:pt>
                <c:pt idx="3">
                  <c:v>OBJETIVO 4</c:v>
                </c:pt>
                <c:pt idx="4">
                  <c:v>OBJETIVO 5</c:v>
                </c:pt>
                <c:pt idx="5">
                  <c:v>OBJETIVO 6</c:v>
                </c:pt>
                <c:pt idx="6">
                  <c:v>OBJETIVO 7</c:v>
                </c:pt>
              </c:strCache>
            </c:strRef>
          </c:cat>
          <c:val>
            <c:numRef>
              <c:f>'Painel de Gestão - 1'!$I$31:$I$37</c:f>
              <c:numCache>
                <c:formatCode>General</c:formatCode>
                <c:ptCount val="7"/>
                <c:pt idx="0">
                  <c:v>0</c:v>
                </c:pt>
                <c:pt idx="1">
                  <c:v>0</c:v>
                </c:pt>
                <c:pt idx="2">
                  <c:v>0</c:v>
                </c:pt>
                <c:pt idx="3">
                  <c:v>0</c:v>
                </c:pt>
                <c:pt idx="4">
                  <c:v>0</c:v>
                </c:pt>
                <c:pt idx="5">
                  <c:v>0</c:v>
                </c:pt>
                <c:pt idx="6">
                  <c:v>3</c:v>
                </c:pt>
              </c:numCache>
            </c:numRef>
          </c:val>
          <c:extLst>
            <c:ext xmlns:c16="http://schemas.microsoft.com/office/drawing/2014/chart" uri="{C3380CC4-5D6E-409C-BE32-E72D297353CC}">
              <c16:uniqueId val="{00000005-737C-42C1-A0E7-1F4204A79808}"/>
            </c:ext>
          </c:extLst>
        </c:ser>
        <c:dLbls>
          <c:showLegendKey val="0"/>
          <c:showVal val="0"/>
          <c:showCatName val="0"/>
          <c:showSerName val="0"/>
          <c:showPercent val="0"/>
          <c:showBubbleSize val="0"/>
        </c:dLbls>
        <c:gapWidth val="150"/>
        <c:overlap val="100"/>
        <c:axId val="296010360"/>
        <c:axId val="1"/>
      </c:barChart>
      <c:catAx>
        <c:axId val="296010360"/>
        <c:scaling>
          <c:orientation val="maxMin"/>
        </c:scaling>
        <c:delete val="0"/>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t"/>
        <c:majorGridlines/>
        <c:numFmt formatCode="General" sourceLinked="1"/>
        <c:majorTickMark val="out"/>
        <c:minorTickMark val="none"/>
        <c:tickLblPos val="nextTo"/>
        <c:crossAx val="296010360"/>
        <c:crosses val="autoZero"/>
        <c:crossBetween val="between"/>
      </c:valAx>
    </c:plotArea>
    <c:plotVisOnly val="1"/>
    <c:dispBlanksAs val="gap"/>
    <c:showDLblsOverMax val="0"/>
  </c:chart>
  <c:printSettings>
    <c:headerFooter/>
    <c:pageMargins b="0.78740157499999996" l="0.511811024" r="0.511811024" t="0.78740157499999996" header="0.31496062000000113" footer="0.3149606200000011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0-A0EC-40D1-8D1F-28C76D322E8E}"/>
              </c:ext>
            </c:extLst>
          </c:dPt>
          <c:dPt>
            <c:idx val="1"/>
            <c:bubble3D val="0"/>
            <c:spPr>
              <a:solidFill>
                <a:srgbClr val="FF0000"/>
              </a:solidFill>
            </c:spPr>
            <c:extLst>
              <c:ext xmlns:c16="http://schemas.microsoft.com/office/drawing/2014/chart" uri="{C3380CC4-5D6E-409C-BE32-E72D297353CC}">
                <c16:uniqueId val="{00000001-A0EC-40D1-8D1F-28C76D322E8E}"/>
              </c:ext>
            </c:extLst>
          </c:dPt>
          <c:dPt>
            <c:idx val="2"/>
            <c:bubble3D val="0"/>
            <c:spPr>
              <a:solidFill>
                <a:srgbClr val="FFC000"/>
              </a:solidFill>
            </c:spPr>
            <c:extLst>
              <c:ext xmlns:c16="http://schemas.microsoft.com/office/drawing/2014/chart" uri="{C3380CC4-5D6E-409C-BE32-E72D297353CC}">
                <c16:uniqueId val="{00000002-A0EC-40D1-8D1F-28C76D322E8E}"/>
              </c:ext>
            </c:extLst>
          </c:dPt>
          <c:dPt>
            <c:idx val="3"/>
            <c:bubble3D val="0"/>
            <c:spPr>
              <a:solidFill>
                <a:srgbClr val="92D050"/>
              </a:solidFill>
            </c:spPr>
            <c:extLst>
              <c:ext xmlns:c16="http://schemas.microsoft.com/office/drawing/2014/chart" uri="{C3380CC4-5D6E-409C-BE32-E72D297353CC}">
                <c16:uniqueId val="{00000003-A0EC-40D1-8D1F-28C76D322E8E}"/>
              </c:ext>
            </c:extLst>
          </c:dPt>
          <c:dPt>
            <c:idx val="4"/>
            <c:bubble3D val="0"/>
            <c:spPr>
              <a:solidFill>
                <a:srgbClr val="0070C0"/>
              </a:solidFill>
            </c:spPr>
            <c:extLst>
              <c:ext xmlns:c16="http://schemas.microsoft.com/office/drawing/2014/chart" uri="{C3380CC4-5D6E-409C-BE32-E72D297353CC}">
                <c16:uniqueId val="{00000004-A0EC-40D1-8D1F-28C76D322E8E}"/>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2-A0EC-40D1-8D1F-28C76D322E8E}"/>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0"/>
            <c:extLst>
              <c:ext xmlns:c15="http://schemas.microsoft.com/office/drawing/2012/chart" uri="{CE6537A1-D6FC-4f65-9D91-7224C49458BB}"/>
            </c:extLst>
          </c:dLbls>
          <c:cat>
            <c:strRef>
              <c:f>'Painel de Gestão - 2'!$B$16:$B$20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- 2'!$C$16:$C$20</c:f>
              <c:numCache>
                <c:formatCode>General</c:formatCode>
                <c:ptCount val="5"/>
                <c:pt idx="0">
                  <c:v>0</c:v>
                </c:pt>
                <c:pt idx="1">
                  <c:v>48</c:v>
                </c:pt>
                <c:pt idx="2">
                  <c:v>9</c:v>
                </c:pt>
                <c:pt idx="3">
                  <c:v>49</c:v>
                </c:pt>
                <c:pt idx="4">
                  <c:v>3</c:v>
                </c:pt>
              </c:numCache>
            </c:numRef>
          </c:val>
          <c:extLst>
            <c:ext xmlns:c16="http://schemas.microsoft.com/office/drawing/2014/chart" uri="{C3380CC4-5D6E-409C-BE32-E72D297353CC}">
              <c16:uniqueId val="{00000005-A0EC-40D1-8D1F-28C76D322E8E}"/>
            </c:ext>
          </c:extLst>
        </c:ser>
        <c:dLbls>
          <c:showLegendKey val="0"/>
          <c:showVal val="0"/>
          <c:showCatName val="0"/>
          <c:showSerName val="0"/>
          <c:showPercent val="1"/>
          <c:showBubbleSize val="0"/>
          <c:showLeaderLines val="0"/>
        </c:dLbls>
        <c:firstSliceAng val="0"/>
        <c:holeSize val="50"/>
      </c:doughnutChart>
      <c:spPr>
        <a:noFill/>
        <a:ln w="25400">
          <a:noFill/>
        </a:ln>
      </c:spPr>
    </c:plotArea>
    <c:legend>
      <c:legendPos val="r"/>
      <c:layout>
        <c:manualLayout>
          <c:xMode val="edge"/>
          <c:yMode val="edge"/>
          <c:x val="0.55536526221748705"/>
          <c:y val="0.25142539874823339"/>
          <c:w val="0.43321913513453525"/>
          <c:h val="0.57925095901473855"/>
        </c:manualLayout>
      </c:layout>
      <c:overlay val="0"/>
    </c:legend>
    <c:plotVisOnly val="1"/>
    <c:dispBlanksAs val="zero"/>
    <c:showDLblsOverMax val="0"/>
  </c:chart>
  <c:spPr>
    <a:solidFill>
      <a:schemeClr val="bg1"/>
    </a:solidFill>
  </c:spPr>
  <c:printSettings>
    <c:headerFooter/>
    <c:pageMargins b="0.78740157499999996" l="0.511811024" r="0.511811024" t="0.78740157499999996" header="0.31496062000000091" footer="0.3149606200000009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0-582C-46FF-866F-D82B535043EB}"/>
              </c:ext>
            </c:extLst>
          </c:dPt>
          <c:dPt>
            <c:idx val="1"/>
            <c:bubble3D val="0"/>
            <c:spPr>
              <a:solidFill>
                <a:srgbClr val="FF0000"/>
              </a:solidFill>
            </c:spPr>
            <c:extLst>
              <c:ext xmlns:c16="http://schemas.microsoft.com/office/drawing/2014/chart" uri="{C3380CC4-5D6E-409C-BE32-E72D297353CC}">
                <c16:uniqueId val="{00000001-582C-46FF-866F-D82B535043EB}"/>
              </c:ext>
            </c:extLst>
          </c:dPt>
          <c:dPt>
            <c:idx val="2"/>
            <c:bubble3D val="0"/>
            <c:spPr>
              <a:solidFill>
                <a:srgbClr val="FFC000"/>
              </a:solidFill>
            </c:spPr>
            <c:extLst>
              <c:ext xmlns:c16="http://schemas.microsoft.com/office/drawing/2014/chart" uri="{C3380CC4-5D6E-409C-BE32-E72D297353CC}">
                <c16:uniqueId val="{00000002-582C-46FF-866F-D82B535043EB}"/>
              </c:ext>
            </c:extLst>
          </c:dPt>
          <c:dPt>
            <c:idx val="3"/>
            <c:bubble3D val="0"/>
            <c:spPr>
              <a:solidFill>
                <a:srgbClr val="92D050"/>
              </a:solidFill>
            </c:spPr>
            <c:extLst>
              <c:ext xmlns:c16="http://schemas.microsoft.com/office/drawing/2014/chart" uri="{C3380CC4-5D6E-409C-BE32-E72D297353CC}">
                <c16:uniqueId val="{00000003-582C-46FF-866F-D82B535043EB}"/>
              </c:ext>
            </c:extLst>
          </c:dPt>
          <c:dPt>
            <c:idx val="4"/>
            <c:bubble3D val="0"/>
            <c:spPr>
              <a:solidFill>
                <a:srgbClr val="0070C0"/>
              </a:solidFill>
            </c:spPr>
            <c:extLst>
              <c:ext xmlns:c16="http://schemas.microsoft.com/office/drawing/2014/chart" uri="{C3380CC4-5D6E-409C-BE32-E72D297353CC}">
                <c16:uniqueId val="{00000004-582C-46FF-866F-D82B535043EB}"/>
              </c:ext>
            </c:extLst>
          </c:dPt>
          <c:dPt>
            <c:idx val="5"/>
            <c:bubble3D val="0"/>
            <c:spPr>
              <a:solidFill>
                <a:srgbClr val="FF99CC"/>
              </a:solidFill>
            </c:spPr>
            <c:extLst>
              <c:ext xmlns:c16="http://schemas.microsoft.com/office/drawing/2014/chart" uri="{C3380CC4-5D6E-409C-BE32-E72D297353CC}">
                <c16:uniqueId val="{00000005-582C-46FF-866F-D82B535043EB}"/>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2-582C-46FF-866F-D82B535043EB}"/>
                </c:ext>
              </c:extLst>
            </c:dLbl>
            <c:dLbl>
              <c:idx val="6"/>
              <c:spPr/>
              <c:txPr>
                <a:bodyPr/>
                <a:lstStyle/>
                <a:p>
                  <a:pPr>
                    <a:defRPr b="1">
                      <a:solidFill>
                        <a:schemeClr val="tx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6-582C-46FF-866F-D82B535043EB}"/>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0"/>
            <c:extLst>
              <c:ext xmlns:c15="http://schemas.microsoft.com/office/drawing/2012/chart" uri="{CE6537A1-D6FC-4f65-9D91-7224C49458BB}"/>
            </c:extLst>
          </c:dLbls>
          <c:cat>
            <c:strRef>
              <c:f>'Painel de Gestão - 2'!$B$16:$B$21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- 2'!$E$16:$E$21</c:f>
              <c:numCache>
                <c:formatCode>General</c:formatCode>
                <c:ptCount val="6"/>
                <c:pt idx="0">
                  <c:v>0</c:v>
                </c:pt>
                <c:pt idx="1">
                  <c:v>47</c:v>
                </c:pt>
                <c:pt idx="2">
                  <c:v>9</c:v>
                </c:pt>
                <c:pt idx="3">
                  <c:v>49</c:v>
                </c:pt>
                <c:pt idx="4">
                  <c:v>3</c:v>
                </c:pt>
                <c:pt idx="5">
                  <c:v>0</c:v>
                </c:pt>
              </c:numCache>
            </c:numRef>
          </c:val>
          <c:extLst>
            <c:ext xmlns:c16="http://schemas.microsoft.com/office/drawing/2014/chart" uri="{C3380CC4-5D6E-409C-BE32-E72D297353CC}">
              <c16:uniqueId val="{00000007-582C-46FF-866F-D82B535043EB}"/>
            </c:ext>
          </c:extLst>
        </c:ser>
        <c:dLbls>
          <c:showLegendKey val="0"/>
          <c:showVal val="0"/>
          <c:showCatName val="0"/>
          <c:showSerName val="0"/>
          <c:showPercent val="1"/>
          <c:showBubbleSize val="0"/>
          <c:showLeaderLines val="0"/>
        </c:dLbls>
        <c:firstSliceAng val="0"/>
        <c:holeSize val="50"/>
      </c:doughnutChart>
      <c:spPr>
        <a:noFill/>
        <a:ln w="25400">
          <a:noFill/>
        </a:ln>
      </c:spPr>
    </c:plotArea>
    <c:legend>
      <c:legendPos val="r"/>
      <c:layout>
        <c:manualLayout>
          <c:xMode val="edge"/>
          <c:yMode val="edge"/>
          <c:x val="0.56175975416115798"/>
          <c:y val="0.32797450540795675"/>
          <c:w val="0.43321915695789825"/>
          <c:h val="0.59547627706166972"/>
        </c:manualLayout>
      </c:layout>
      <c:overlay val="0"/>
    </c:legend>
    <c:plotVisOnly val="1"/>
    <c:dispBlanksAs val="zero"/>
    <c:showDLblsOverMax val="0"/>
  </c:chart>
  <c:spPr>
    <a:solidFill>
      <a:schemeClr val="bg1"/>
    </a:solidFill>
    <a:ln>
      <a:solidFill>
        <a:sysClr val="windowText" lastClr="000000"/>
      </a:solidFill>
    </a:ln>
  </c:spPr>
  <c:printSettings>
    <c:headerFooter/>
    <c:pageMargins b="0.78740157499999996" l="0.511811024" r="0.511811024" t="0.78740157499999996" header="0.31496062000000091" footer="0.3149606200000009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B15407"/>
            </a:solidFill>
          </c:spPr>
          <c:invertIfNegative val="0"/>
          <c:cat>
            <c:strRef>
              <c:f>'Painel de Gestão - 2'!$B$31:$B$37</c:f>
              <c:strCache>
                <c:ptCount val="7"/>
                <c:pt idx="0">
                  <c:v>OBJETIVO 1</c:v>
                </c:pt>
                <c:pt idx="1">
                  <c:v>OBJETIVO 2</c:v>
                </c:pt>
                <c:pt idx="2">
                  <c:v>OBJETIVO 3</c:v>
                </c:pt>
                <c:pt idx="3">
                  <c:v>OBJETIVO 4</c:v>
                </c:pt>
                <c:pt idx="4">
                  <c:v>OBJETIVO 5</c:v>
                </c:pt>
                <c:pt idx="5">
                  <c:v>OBJETIVO 6</c:v>
                </c:pt>
                <c:pt idx="6">
                  <c:v>OBJETIVO 7</c:v>
                </c:pt>
              </c:strCache>
            </c:strRef>
          </c:cat>
          <c:val>
            <c:numRef>
              <c:f>'Painel de Gestão - 2'!$D$31:$D$37</c:f>
              <c:numCache>
                <c:formatCode>General</c:formatCode>
                <c:ptCount val="7"/>
                <c:pt idx="0">
                  <c:v>0</c:v>
                </c:pt>
                <c:pt idx="1">
                  <c:v>0</c:v>
                </c:pt>
                <c:pt idx="2">
                  <c:v>0</c:v>
                </c:pt>
                <c:pt idx="3">
                  <c:v>0</c:v>
                </c:pt>
                <c:pt idx="4">
                  <c:v>0</c:v>
                </c:pt>
                <c:pt idx="5">
                  <c:v>0</c:v>
                </c:pt>
                <c:pt idx="6">
                  <c:v>1</c:v>
                </c:pt>
              </c:numCache>
            </c:numRef>
          </c:val>
          <c:extLst>
            <c:ext xmlns:c16="http://schemas.microsoft.com/office/drawing/2014/chart" uri="{C3380CC4-5D6E-409C-BE32-E72D297353CC}">
              <c16:uniqueId val="{00000000-0315-42F5-9D52-55DF8A1F14B3}"/>
            </c:ext>
          </c:extLst>
        </c:ser>
        <c:ser>
          <c:idx val="1"/>
          <c:order val="1"/>
          <c:spPr>
            <a:solidFill>
              <a:schemeClr val="bg1">
                <a:lumMod val="65000"/>
              </a:schemeClr>
            </a:solidFill>
          </c:spPr>
          <c:invertIfNegative val="0"/>
          <c:cat>
            <c:strRef>
              <c:f>'Painel de Gestão - 2'!$B$31:$B$37</c:f>
              <c:strCache>
                <c:ptCount val="7"/>
                <c:pt idx="0">
                  <c:v>OBJETIVO 1</c:v>
                </c:pt>
                <c:pt idx="1">
                  <c:v>OBJETIVO 2</c:v>
                </c:pt>
                <c:pt idx="2">
                  <c:v>OBJETIVO 3</c:v>
                </c:pt>
                <c:pt idx="3">
                  <c:v>OBJETIVO 4</c:v>
                </c:pt>
                <c:pt idx="4">
                  <c:v>OBJETIVO 5</c:v>
                </c:pt>
                <c:pt idx="5">
                  <c:v>OBJETIVO 6</c:v>
                </c:pt>
                <c:pt idx="6">
                  <c:v>OBJETIVO 7</c:v>
                </c:pt>
              </c:strCache>
            </c:strRef>
          </c:cat>
          <c:val>
            <c:numRef>
              <c:f>'Painel de Gestão - 2'!$E$31:$E$37</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0315-42F5-9D52-55DF8A1F14B3}"/>
            </c:ext>
          </c:extLst>
        </c:ser>
        <c:ser>
          <c:idx val="2"/>
          <c:order val="2"/>
          <c:spPr>
            <a:solidFill>
              <a:srgbClr val="FF0000"/>
            </a:solidFill>
          </c:spPr>
          <c:invertIfNegative val="0"/>
          <c:cat>
            <c:strRef>
              <c:f>'Painel de Gestão - 2'!$B$31:$B$37</c:f>
              <c:strCache>
                <c:ptCount val="7"/>
                <c:pt idx="0">
                  <c:v>OBJETIVO 1</c:v>
                </c:pt>
                <c:pt idx="1">
                  <c:v>OBJETIVO 2</c:v>
                </c:pt>
                <c:pt idx="2">
                  <c:v>OBJETIVO 3</c:v>
                </c:pt>
                <c:pt idx="3">
                  <c:v>OBJETIVO 4</c:v>
                </c:pt>
                <c:pt idx="4">
                  <c:v>OBJETIVO 5</c:v>
                </c:pt>
                <c:pt idx="5">
                  <c:v>OBJETIVO 6</c:v>
                </c:pt>
                <c:pt idx="6">
                  <c:v>OBJETIVO 7</c:v>
                </c:pt>
              </c:strCache>
            </c:strRef>
          </c:cat>
          <c:val>
            <c:numRef>
              <c:f>'Painel de Gestão - 2'!$F$31:$F$37</c:f>
              <c:numCache>
                <c:formatCode>General</c:formatCode>
                <c:ptCount val="7"/>
                <c:pt idx="0">
                  <c:v>5</c:v>
                </c:pt>
                <c:pt idx="1">
                  <c:v>3</c:v>
                </c:pt>
                <c:pt idx="2">
                  <c:v>4</c:v>
                </c:pt>
                <c:pt idx="3">
                  <c:v>2</c:v>
                </c:pt>
                <c:pt idx="4">
                  <c:v>13</c:v>
                </c:pt>
                <c:pt idx="5">
                  <c:v>2</c:v>
                </c:pt>
                <c:pt idx="6">
                  <c:v>19</c:v>
                </c:pt>
              </c:numCache>
            </c:numRef>
          </c:val>
          <c:extLst>
            <c:ext xmlns:c16="http://schemas.microsoft.com/office/drawing/2014/chart" uri="{C3380CC4-5D6E-409C-BE32-E72D297353CC}">
              <c16:uniqueId val="{00000002-0315-42F5-9D52-55DF8A1F14B3}"/>
            </c:ext>
          </c:extLst>
        </c:ser>
        <c:ser>
          <c:idx val="3"/>
          <c:order val="3"/>
          <c:spPr>
            <a:solidFill>
              <a:srgbClr val="FFC000"/>
            </a:solidFill>
          </c:spPr>
          <c:invertIfNegative val="0"/>
          <c:cat>
            <c:strRef>
              <c:f>'Painel de Gestão - 2'!$B$31:$B$37</c:f>
              <c:strCache>
                <c:ptCount val="7"/>
                <c:pt idx="0">
                  <c:v>OBJETIVO 1</c:v>
                </c:pt>
                <c:pt idx="1">
                  <c:v>OBJETIVO 2</c:v>
                </c:pt>
                <c:pt idx="2">
                  <c:v>OBJETIVO 3</c:v>
                </c:pt>
                <c:pt idx="3">
                  <c:v>OBJETIVO 4</c:v>
                </c:pt>
                <c:pt idx="4">
                  <c:v>OBJETIVO 5</c:v>
                </c:pt>
                <c:pt idx="5">
                  <c:v>OBJETIVO 6</c:v>
                </c:pt>
                <c:pt idx="6">
                  <c:v>OBJETIVO 7</c:v>
                </c:pt>
              </c:strCache>
            </c:strRef>
          </c:cat>
          <c:val>
            <c:numRef>
              <c:f>'Painel de Gestão - 2'!$G$31:$G$37</c:f>
              <c:numCache>
                <c:formatCode>General</c:formatCode>
                <c:ptCount val="7"/>
                <c:pt idx="0">
                  <c:v>1</c:v>
                </c:pt>
                <c:pt idx="1">
                  <c:v>1</c:v>
                </c:pt>
                <c:pt idx="2">
                  <c:v>0</c:v>
                </c:pt>
                <c:pt idx="3">
                  <c:v>1</c:v>
                </c:pt>
                <c:pt idx="4">
                  <c:v>3</c:v>
                </c:pt>
                <c:pt idx="5">
                  <c:v>1</c:v>
                </c:pt>
                <c:pt idx="6">
                  <c:v>2</c:v>
                </c:pt>
              </c:numCache>
            </c:numRef>
          </c:val>
          <c:extLst>
            <c:ext xmlns:c16="http://schemas.microsoft.com/office/drawing/2014/chart" uri="{C3380CC4-5D6E-409C-BE32-E72D297353CC}">
              <c16:uniqueId val="{00000003-0315-42F5-9D52-55DF8A1F14B3}"/>
            </c:ext>
          </c:extLst>
        </c:ser>
        <c:ser>
          <c:idx val="4"/>
          <c:order val="4"/>
          <c:spPr>
            <a:solidFill>
              <a:srgbClr val="92D050"/>
            </a:solidFill>
          </c:spPr>
          <c:invertIfNegative val="0"/>
          <c:cat>
            <c:strRef>
              <c:f>'Painel de Gestão - 2'!$B$31:$B$37</c:f>
              <c:strCache>
                <c:ptCount val="7"/>
                <c:pt idx="0">
                  <c:v>OBJETIVO 1</c:v>
                </c:pt>
                <c:pt idx="1">
                  <c:v>OBJETIVO 2</c:v>
                </c:pt>
                <c:pt idx="2">
                  <c:v>OBJETIVO 3</c:v>
                </c:pt>
                <c:pt idx="3">
                  <c:v>OBJETIVO 4</c:v>
                </c:pt>
                <c:pt idx="4">
                  <c:v>OBJETIVO 5</c:v>
                </c:pt>
                <c:pt idx="5">
                  <c:v>OBJETIVO 6</c:v>
                </c:pt>
                <c:pt idx="6">
                  <c:v>OBJETIVO 7</c:v>
                </c:pt>
              </c:strCache>
            </c:strRef>
          </c:cat>
          <c:val>
            <c:numRef>
              <c:f>'Painel de Gestão - 2'!$H$31:$H$37</c:f>
              <c:numCache>
                <c:formatCode>General</c:formatCode>
                <c:ptCount val="7"/>
                <c:pt idx="0">
                  <c:v>5</c:v>
                </c:pt>
                <c:pt idx="1">
                  <c:v>3</c:v>
                </c:pt>
                <c:pt idx="2">
                  <c:v>1</c:v>
                </c:pt>
                <c:pt idx="3">
                  <c:v>2</c:v>
                </c:pt>
                <c:pt idx="4">
                  <c:v>28</c:v>
                </c:pt>
                <c:pt idx="5">
                  <c:v>3</c:v>
                </c:pt>
                <c:pt idx="6">
                  <c:v>7</c:v>
                </c:pt>
              </c:numCache>
            </c:numRef>
          </c:val>
          <c:extLst>
            <c:ext xmlns:c16="http://schemas.microsoft.com/office/drawing/2014/chart" uri="{C3380CC4-5D6E-409C-BE32-E72D297353CC}">
              <c16:uniqueId val="{00000004-0315-42F5-9D52-55DF8A1F14B3}"/>
            </c:ext>
          </c:extLst>
        </c:ser>
        <c:ser>
          <c:idx val="5"/>
          <c:order val="5"/>
          <c:spPr>
            <a:solidFill>
              <a:srgbClr val="0070C0"/>
            </a:solidFill>
          </c:spPr>
          <c:invertIfNegative val="0"/>
          <c:cat>
            <c:strRef>
              <c:f>'Painel de Gestão - 2'!$B$31:$B$37</c:f>
              <c:strCache>
                <c:ptCount val="7"/>
                <c:pt idx="0">
                  <c:v>OBJETIVO 1</c:v>
                </c:pt>
                <c:pt idx="1">
                  <c:v>OBJETIVO 2</c:v>
                </c:pt>
                <c:pt idx="2">
                  <c:v>OBJETIVO 3</c:v>
                </c:pt>
                <c:pt idx="3">
                  <c:v>OBJETIVO 4</c:v>
                </c:pt>
                <c:pt idx="4">
                  <c:v>OBJETIVO 5</c:v>
                </c:pt>
                <c:pt idx="5">
                  <c:v>OBJETIVO 6</c:v>
                </c:pt>
                <c:pt idx="6">
                  <c:v>OBJETIVO 7</c:v>
                </c:pt>
              </c:strCache>
            </c:strRef>
          </c:cat>
          <c:val>
            <c:numRef>
              <c:f>'Painel de Gestão - 2'!$I$31:$I$37</c:f>
              <c:numCache>
                <c:formatCode>General</c:formatCode>
                <c:ptCount val="7"/>
                <c:pt idx="0">
                  <c:v>0</c:v>
                </c:pt>
                <c:pt idx="1">
                  <c:v>0</c:v>
                </c:pt>
                <c:pt idx="2">
                  <c:v>0</c:v>
                </c:pt>
                <c:pt idx="3">
                  <c:v>0</c:v>
                </c:pt>
                <c:pt idx="4">
                  <c:v>0</c:v>
                </c:pt>
                <c:pt idx="5">
                  <c:v>0</c:v>
                </c:pt>
                <c:pt idx="6">
                  <c:v>3</c:v>
                </c:pt>
              </c:numCache>
            </c:numRef>
          </c:val>
          <c:extLst>
            <c:ext xmlns:c16="http://schemas.microsoft.com/office/drawing/2014/chart" uri="{C3380CC4-5D6E-409C-BE32-E72D297353CC}">
              <c16:uniqueId val="{00000005-0315-42F5-9D52-55DF8A1F14B3}"/>
            </c:ext>
          </c:extLst>
        </c:ser>
        <c:dLbls>
          <c:showLegendKey val="0"/>
          <c:showVal val="0"/>
          <c:showCatName val="0"/>
          <c:showSerName val="0"/>
          <c:showPercent val="0"/>
          <c:showBubbleSize val="0"/>
        </c:dLbls>
        <c:gapWidth val="150"/>
        <c:overlap val="100"/>
        <c:axId val="297253696"/>
        <c:axId val="1"/>
      </c:barChart>
      <c:catAx>
        <c:axId val="297253696"/>
        <c:scaling>
          <c:orientation val="maxMin"/>
        </c:scaling>
        <c:delete val="0"/>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45"/>
        </c:scaling>
        <c:delete val="0"/>
        <c:axPos val="t"/>
        <c:majorGridlines/>
        <c:numFmt formatCode="General" sourceLinked="1"/>
        <c:majorTickMark val="out"/>
        <c:minorTickMark val="none"/>
        <c:tickLblPos val="nextTo"/>
        <c:crossAx val="297253696"/>
        <c:crosses val="autoZero"/>
        <c:crossBetween val="between"/>
        <c:majorUnit val="5"/>
      </c:valAx>
    </c:plotArea>
    <c:plotVisOnly val="1"/>
    <c:dispBlanksAs val="gap"/>
    <c:showDLblsOverMax val="0"/>
  </c:chart>
  <c:printSettings>
    <c:headerFooter/>
    <c:pageMargins b="0.78740157499999996" l="0.511811024" r="0.511811024" t="0.78740157499999996" header="0.31496062000000091" footer="0.3149606200000009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0-ABBF-4557-84C0-5F896849DE9C}"/>
              </c:ext>
            </c:extLst>
          </c:dPt>
          <c:dPt>
            <c:idx val="1"/>
            <c:bubble3D val="0"/>
            <c:spPr>
              <a:solidFill>
                <a:srgbClr val="FF0000"/>
              </a:solidFill>
            </c:spPr>
            <c:extLst>
              <c:ext xmlns:c16="http://schemas.microsoft.com/office/drawing/2014/chart" uri="{C3380CC4-5D6E-409C-BE32-E72D297353CC}">
                <c16:uniqueId val="{00000001-ABBF-4557-84C0-5F896849DE9C}"/>
              </c:ext>
            </c:extLst>
          </c:dPt>
          <c:dPt>
            <c:idx val="2"/>
            <c:bubble3D val="0"/>
            <c:spPr>
              <a:solidFill>
                <a:srgbClr val="FFC000"/>
              </a:solidFill>
            </c:spPr>
            <c:extLst>
              <c:ext xmlns:c16="http://schemas.microsoft.com/office/drawing/2014/chart" uri="{C3380CC4-5D6E-409C-BE32-E72D297353CC}">
                <c16:uniqueId val="{00000002-ABBF-4557-84C0-5F896849DE9C}"/>
              </c:ext>
            </c:extLst>
          </c:dPt>
          <c:dPt>
            <c:idx val="3"/>
            <c:bubble3D val="0"/>
            <c:spPr>
              <a:solidFill>
                <a:srgbClr val="92D050"/>
              </a:solidFill>
            </c:spPr>
            <c:extLst>
              <c:ext xmlns:c16="http://schemas.microsoft.com/office/drawing/2014/chart" uri="{C3380CC4-5D6E-409C-BE32-E72D297353CC}">
                <c16:uniqueId val="{00000003-ABBF-4557-84C0-5F896849DE9C}"/>
              </c:ext>
            </c:extLst>
          </c:dPt>
          <c:dPt>
            <c:idx val="4"/>
            <c:bubble3D val="0"/>
            <c:spPr>
              <a:solidFill>
                <a:srgbClr val="0070C0"/>
              </a:solidFill>
            </c:spPr>
            <c:extLst>
              <c:ext xmlns:c16="http://schemas.microsoft.com/office/drawing/2014/chart" uri="{C3380CC4-5D6E-409C-BE32-E72D297353CC}">
                <c16:uniqueId val="{00000004-ABBF-4557-84C0-5F896849DE9C}"/>
              </c:ext>
            </c:extLst>
          </c:dPt>
          <c:dLbls>
            <c:dLbl>
              <c:idx val="0"/>
              <c:delete val="1"/>
              <c:extLst>
                <c:ext xmlns:c15="http://schemas.microsoft.com/office/drawing/2012/chart" uri="{CE6537A1-D6FC-4f65-9D91-7224C49458BB}"/>
                <c:ext xmlns:c16="http://schemas.microsoft.com/office/drawing/2014/chart" uri="{C3380CC4-5D6E-409C-BE32-E72D297353CC}">
                  <c16:uniqueId val="{00000000-ABBF-4557-84C0-5F896849DE9C}"/>
                </c:ext>
              </c:extLst>
            </c:dLbl>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2-ABBF-4557-84C0-5F896849DE9C}"/>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0"/>
            <c:extLst>
              <c:ext xmlns:c15="http://schemas.microsoft.com/office/drawing/2012/chart" uri="{CE6537A1-D6FC-4f65-9D91-7224C49458BB}"/>
            </c:extLst>
          </c:dLbls>
          <c:cat>
            <c:strRef>
              <c:f>'Painel de Gestão - 3'!$B$16:$B$20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- 3'!$C$16:$C$20</c:f>
              <c:numCache>
                <c:formatCode>General</c:formatCode>
                <c:ptCount val="5"/>
                <c:pt idx="0">
                  <c:v>0</c:v>
                </c:pt>
                <c:pt idx="1">
                  <c:v>26</c:v>
                </c:pt>
                <c:pt idx="2">
                  <c:v>20</c:v>
                </c:pt>
                <c:pt idx="3">
                  <c:v>56</c:v>
                </c:pt>
                <c:pt idx="4">
                  <c:v>6</c:v>
                </c:pt>
              </c:numCache>
            </c:numRef>
          </c:val>
          <c:extLst>
            <c:ext xmlns:c16="http://schemas.microsoft.com/office/drawing/2014/chart" uri="{C3380CC4-5D6E-409C-BE32-E72D297353CC}">
              <c16:uniqueId val="{00000005-ABBF-4557-84C0-5F896849DE9C}"/>
            </c:ext>
          </c:extLst>
        </c:ser>
        <c:dLbls>
          <c:showLegendKey val="0"/>
          <c:showVal val="0"/>
          <c:showCatName val="0"/>
          <c:showSerName val="0"/>
          <c:showPercent val="1"/>
          <c:showBubbleSize val="0"/>
          <c:showLeaderLines val="0"/>
        </c:dLbls>
        <c:firstSliceAng val="0"/>
        <c:holeSize val="50"/>
      </c:doughnutChart>
      <c:spPr>
        <a:noFill/>
        <a:ln w="25400">
          <a:noFill/>
        </a:ln>
      </c:spPr>
    </c:plotArea>
    <c:legend>
      <c:legendPos val="r"/>
      <c:layout>
        <c:manualLayout>
          <c:xMode val="edge"/>
          <c:yMode val="edge"/>
          <c:x val="0.55536526221748705"/>
          <c:y val="0.25142553856668193"/>
          <c:w val="0.43321913513453525"/>
          <c:h val="0.57925098697842825"/>
        </c:manualLayout>
      </c:layout>
      <c:overlay val="0"/>
    </c:legend>
    <c:plotVisOnly val="1"/>
    <c:dispBlanksAs val="zero"/>
    <c:showDLblsOverMax val="0"/>
  </c:chart>
  <c:spPr>
    <a:solidFill>
      <a:schemeClr val="bg1"/>
    </a:solidFill>
  </c:spPr>
  <c:printSettings>
    <c:headerFooter/>
    <c:pageMargins b="0.78740157499999996" l="0.511811024" r="0.511811024" t="0.78740157499999996" header="0.31496062000000102" footer="0.3149606200000010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0-C83C-415E-898F-02734CE3A156}"/>
              </c:ext>
            </c:extLst>
          </c:dPt>
          <c:dPt>
            <c:idx val="1"/>
            <c:bubble3D val="0"/>
            <c:spPr>
              <a:solidFill>
                <a:srgbClr val="FF0000"/>
              </a:solidFill>
            </c:spPr>
            <c:extLst>
              <c:ext xmlns:c16="http://schemas.microsoft.com/office/drawing/2014/chart" uri="{C3380CC4-5D6E-409C-BE32-E72D297353CC}">
                <c16:uniqueId val="{00000001-C83C-415E-898F-02734CE3A156}"/>
              </c:ext>
            </c:extLst>
          </c:dPt>
          <c:dPt>
            <c:idx val="2"/>
            <c:bubble3D val="0"/>
            <c:spPr>
              <a:solidFill>
                <a:srgbClr val="FFC000"/>
              </a:solidFill>
            </c:spPr>
            <c:extLst>
              <c:ext xmlns:c16="http://schemas.microsoft.com/office/drawing/2014/chart" uri="{C3380CC4-5D6E-409C-BE32-E72D297353CC}">
                <c16:uniqueId val="{00000002-C83C-415E-898F-02734CE3A156}"/>
              </c:ext>
            </c:extLst>
          </c:dPt>
          <c:dPt>
            <c:idx val="3"/>
            <c:bubble3D val="0"/>
            <c:spPr>
              <a:solidFill>
                <a:srgbClr val="92D050"/>
              </a:solidFill>
            </c:spPr>
            <c:extLst>
              <c:ext xmlns:c16="http://schemas.microsoft.com/office/drawing/2014/chart" uri="{C3380CC4-5D6E-409C-BE32-E72D297353CC}">
                <c16:uniqueId val="{00000003-C83C-415E-898F-02734CE3A156}"/>
              </c:ext>
            </c:extLst>
          </c:dPt>
          <c:dPt>
            <c:idx val="4"/>
            <c:bubble3D val="0"/>
            <c:spPr>
              <a:solidFill>
                <a:srgbClr val="0070C0"/>
              </a:solidFill>
            </c:spPr>
            <c:extLst>
              <c:ext xmlns:c16="http://schemas.microsoft.com/office/drawing/2014/chart" uri="{C3380CC4-5D6E-409C-BE32-E72D297353CC}">
                <c16:uniqueId val="{00000004-C83C-415E-898F-02734CE3A156}"/>
              </c:ext>
            </c:extLst>
          </c:dPt>
          <c:dPt>
            <c:idx val="5"/>
            <c:bubble3D val="0"/>
            <c:spPr>
              <a:solidFill>
                <a:srgbClr val="FF99CC"/>
              </a:solidFill>
            </c:spPr>
            <c:extLst>
              <c:ext xmlns:c16="http://schemas.microsoft.com/office/drawing/2014/chart" uri="{C3380CC4-5D6E-409C-BE32-E72D297353CC}">
                <c16:uniqueId val="{00000005-C83C-415E-898F-02734CE3A156}"/>
              </c:ext>
            </c:extLst>
          </c:dPt>
          <c:dLbls>
            <c:dLbl>
              <c:idx val="0"/>
              <c:delete val="1"/>
              <c:extLst>
                <c:ext xmlns:c15="http://schemas.microsoft.com/office/drawing/2012/chart" uri="{CE6537A1-D6FC-4f65-9D91-7224C49458BB}"/>
                <c:ext xmlns:c16="http://schemas.microsoft.com/office/drawing/2014/chart" uri="{C3380CC4-5D6E-409C-BE32-E72D297353CC}">
                  <c16:uniqueId val="{00000000-C83C-415E-898F-02734CE3A156}"/>
                </c:ext>
              </c:extLst>
            </c:dLbl>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2-C83C-415E-898F-02734CE3A156}"/>
                </c:ext>
              </c:extLst>
            </c:dLbl>
            <c:dLbl>
              <c:idx val="5"/>
              <c:layout>
                <c:manualLayout>
                  <c:x val="6.4212891521673622E-3"/>
                  <c:y val="-3.6707822783880813E-3"/>
                </c:manualLayout>
              </c:layout>
              <c:spPr/>
              <c:txPr>
                <a:bodyPr/>
                <a:lstStyle/>
                <a:p>
                  <a:pPr>
                    <a:defRPr b="1">
                      <a:solidFill>
                        <a:schemeClr val="bg1"/>
                      </a:solidFill>
                    </a:defRPr>
                  </a:pPr>
                  <a:endParaRPr lang="pt-BR"/>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83C-415E-898F-02734CE3A156}"/>
                </c:ext>
              </c:extLst>
            </c:dLbl>
            <c:dLbl>
              <c:idx val="6"/>
              <c:spPr/>
              <c:txPr>
                <a:bodyPr/>
                <a:lstStyle/>
                <a:p>
                  <a:pPr>
                    <a:defRPr b="1">
                      <a:solidFill>
                        <a:schemeClr val="tx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6-C83C-415E-898F-02734CE3A156}"/>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0"/>
            <c:extLst>
              <c:ext xmlns:c15="http://schemas.microsoft.com/office/drawing/2012/chart" uri="{CE6537A1-D6FC-4f65-9D91-7224C49458BB}"/>
            </c:extLst>
          </c:dLbls>
          <c:cat>
            <c:strRef>
              <c:f>'Painel de Gestão - 3'!$B$16:$B$21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- 3'!$E$16:$E$21</c:f>
              <c:numCache>
                <c:formatCode>General</c:formatCode>
                <c:ptCount val="6"/>
                <c:pt idx="0">
                  <c:v>0</c:v>
                </c:pt>
                <c:pt idx="1">
                  <c:v>15</c:v>
                </c:pt>
                <c:pt idx="2">
                  <c:v>13</c:v>
                </c:pt>
                <c:pt idx="3">
                  <c:v>35</c:v>
                </c:pt>
                <c:pt idx="4">
                  <c:v>6</c:v>
                </c:pt>
                <c:pt idx="5">
                  <c:v>3</c:v>
                </c:pt>
              </c:numCache>
            </c:numRef>
          </c:val>
          <c:extLst>
            <c:ext xmlns:c16="http://schemas.microsoft.com/office/drawing/2014/chart" uri="{C3380CC4-5D6E-409C-BE32-E72D297353CC}">
              <c16:uniqueId val="{00000007-C83C-415E-898F-02734CE3A156}"/>
            </c:ext>
          </c:extLst>
        </c:ser>
        <c:dLbls>
          <c:showLegendKey val="0"/>
          <c:showVal val="0"/>
          <c:showCatName val="0"/>
          <c:showSerName val="0"/>
          <c:showPercent val="1"/>
          <c:showBubbleSize val="0"/>
          <c:showLeaderLines val="0"/>
        </c:dLbls>
        <c:firstSliceAng val="0"/>
        <c:holeSize val="50"/>
      </c:doughnutChart>
      <c:spPr>
        <a:noFill/>
        <a:ln w="25400">
          <a:noFill/>
        </a:ln>
      </c:spPr>
    </c:plotArea>
    <c:legend>
      <c:legendPos val="r"/>
      <c:legendEntry>
        <c:idx val="0"/>
        <c:delete val="1"/>
      </c:legendEntry>
      <c:layout>
        <c:manualLayout>
          <c:xMode val="edge"/>
          <c:yMode val="edge"/>
          <c:x val="0.56175960019386073"/>
          <c:y val="0.25142553856668193"/>
          <c:w val="0.43321915695789825"/>
          <c:h val="0.74857446143331807"/>
        </c:manualLayout>
      </c:layout>
      <c:overlay val="0"/>
    </c:legend>
    <c:plotVisOnly val="1"/>
    <c:dispBlanksAs val="zero"/>
    <c:showDLblsOverMax val="0"/>
  </c:chart>
  <c:spPr>
    <a:solidFill>
      <a:schemeClr val="bg1"/>
    </a:solidFill>
    <a:ln>
      <a:solidFill>
        <a:sysClr val="windowText" lastClr="000000"/>
      </a:solidFill>
    </a:ln>
  </c:spPr>
  <c:printSettings>
    <c:headerFooter/>
    <c:pageMargins b="0.78740157499999996" l="0.511811024" r="0.511811024" t="0.78740157499999996" header="0.31496062000000102" footer="0.3149606200000010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B15407"/>
            </a:solidFill>
          </c:spPr>
          <c:invertIfNegative val="0"/>
          <c:cat>
            <c:strRef>
              <c:f>'Painel de Gestão - 3'!$B$31:$B$37</c:f>
              <c:strCache>
                <c:ptCount val="7"/>
                <c:pt idx="0">
                  <c:v>OBJETIVO 1</c:v>
                </c:pt>
                <c:pt idx="1">
                  <c:v>OBJETIVO 2</c:v>
                </c:pt>
                <c:pt idx="2">
                  <c:v>OBJETIVO 3</c:v>
                </c:pt>
                <c:pt idx="3">
                  <c:v>OBJETIVO 4</c:v>
                </c:pt>
                <c:pt idx="4">
                  <c:v>OBJETIVO 5</c:v>
                </c:pt>
                <c:pt idx="5">
                  <c:v>OBJETIVO 6</c:v>
                </c:pt>
                <c:pt idx="6">
                  <c:v>OBJETIVO 7</c:v>
                </c:pt>
              </c:strCache>
            </c:strRef>
          </c:cat>
          <c:val>
            <c:numRef>
              <c:f>'Painel de Gestão - 3'!$D$31:$D$37</c:f>
              <c:numCache>
                <c:formatCode>General</c:formatCode>
                <c:ptCount val="7"/>
                <c:pt idx="0">
                  <c:v>1</c:v>
                </c:pt>
                <c:pt idx="1">
                  <c:v>2</c:v>
                </c:pt>
                <c:pt idx="2">
                  <c:v>3</c:v>
                </c:pt>
                <c:pt idx="3">
                  <c:v>3</c:v>
                </c:pt>
                <c:pt idx="4">
                  <c:v>21</c:v>
                </c:pt>
                <c:pt idx="5">
                  <c:v>3</c:v>
                </c:pt>
                <c:pt idx="6">
                  <c:v>6</c:v>
                </c:pt>
              </c:numCache>
            </c:numRef>
          </c:val>
          <c:extLst>
            <c:ext xmlns:c16="http://schemas.microsoft.com/office/drawing/2014/chart" uri="{C3380CC4-5D6E-409C-BE32-E72D297353CC}">
              <c16:uniqueId val="{00000000-20D9-4BD8-A71A-0E07253227F0}"/>
            </c:ext>
          </c:extLst>
        </c:ser>
        <c:ser>
          <c:idx val="1"/>
          <c:order val="1"/>
          <c:spPr>
            <a:solidFill>
              <a:schemeClr val="bg1">
                <a:lumMod val="65000"/>
              </a:schemeClr>
            </a:solidFill>
          </c:spPr>
          <c:invertIfNegative val="0"/>
          <c:cat>
            <c:strRef>
              <c:f>'Painel de Gestão - 3'!$B$31:$B$37</c:f>
              <c:strCache>
                <c:ptCount val="7"/>
                <c:pt idx="0">
                  <c:v>OBJETIVO 1</c:v>
                </c:pt>
                <c:pt idx="1">
                  <c:v>OBJETIVO 2</c:v>
                </c:pt>
                <c:pt idx="2">
                  <c:v>OBJETIVO 3</c:v>
                </c:pt>
                <c:pt idx="3">
                  <c:v>OBJETIVO 4</c:v>
                </c:pt>
                <c:pt idx="4">
                  <c:v>OBJETIVO 5</c:v>
                </c:pt>
                <c:pt idx="5">
                  <c:v>OBJETIVO 6</c:v>
                </c:pt>
                <c:pt idx="6">
                  <c:v>OBJETIVO 7</c:v>
                </c:pt>
              </c:strCache>
            </c:strRef>
          </c:cat>
          <c:val>
            <c:numRef>
              <c:f>'Painel de Gestão - 3'!$E$31:$E$37</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20D9-4BD8-A71A-0E07253227F0}"/>
            </c:ext>
          </c:extLst>
        </c:ser>
        <c:ser>
          <c:idx val="2"/>
          <c:order val="2"/>
          <c:spPr>
            <a:solidFill>
              <a:srgbClr val="FF0000"/>
            </a:solidFill>
          </c:spPr>
          <c:invertIfNegative val="0"/>
          <c:cat>
            <c:strRef>
              <c:f>'Painel de Gestão - 3'!$B$31:$B$37</c:f>
              <c:strCache>
                <c:ptCount val="7"/>
                <c:pt idx="0">
                  <c:v>OBJETIVO 1</c:v>
                </c:pt>
                <c:pt idx="1">
                  <c:v>OBJETIVO 2</c:v>
                </c:pt>
                <c:pt idx="2">
                  <c:v>OBJETIVO 3</c:v>
                </c:pt>
                <c:pt idx="3">
                  <c:v>OBJETIVO 4</c:v>
                </c:pt>
                <c:pt idx="4">
                  <c:v>OBJETIVO 5</c:v>
                </c:pt>
                <c:pt idx="5">
                  <c:v>OBJETIVO 6</c:v>
                </c:pt>
                <c:pt idx="6">
                  <c:v>OBJETIVO 7</c:v>
                </c:pt>
              </c:strCache>
            </c:strRef>
          </c:cat>
          <c:val>
            <c:numRef>
              <c:f>'Painel de Gestão - 3'!$F$31:$F$37</c:f>
              <c:numCache>
                <c:formatCode>General</c:formatCode>
                <c:ptCount val="7"/>
                <c:pt idx="0">
                  <c:v>2</c:v>
                </c:pt>
                <c:pt idx="1">
                  <c:v>2</c:v>
                </c:pt>
                <c:pt idx="2">
                  <c:v>1</c:v>
                </c:pt>
                <c:pt idx="3">
                  <c:v>3</c:v>
                </c:pt>
                <c:pt idx="4">
                  <c:v>6</c:v>
                </c:pt>
                <c:pt idx="5">
                  <c:v>2</c:v>
                </c:pt>
                <c:pt idx="6">
                  <c:v>10</c:v>
                </c:pt>
              </c:numCache>
            </c:numRef>
          </c:val>
          <c:extLst>
            <c:ext xmlns:c16="http://schemas.microsoft.com/office/drawing/2014/chart" uri="{C3380CC4-5D6E-409C-BE32-E72D297353CC}">
              <c16:uniqueId val="{00000002-20D9-4BD8-A71A-0E07253227F0}"/>
            </c:ext>
          </c:extLst>
        </c:ser>
        <c:ser>
          <c:idx val="3"/>
          <c:order val="3"/>
          <c:spPr>
            <a:solidFill>
              <a:srgbClr val="FFC000"/>
            </a:solidFill>
          </c:spPr>
          <c:invertIfNegative val="0"/>
          <c:cat>
            <c:strRef>
              <c:f>'Painel de Gestão - 3'!$B$31:$B$37</c:f>
              <c:strCache>
                <c:ptCount val="7"/>
                <c:pt idx="0">
                  <c:v>OBJETIVO 1</c:v>
                </c:pt>
                <c:pt idx="1">
                  <c:v>OBJETIVO 2</c:v>
                </c:pt>
                <c:pt idx="2">
                  <c:v>OBJETIVO 3</c:v>
                </c:pt>
                <c:pt idx="3">
                  <c:v>OBJETIVO 4</c:v>
                </c:pt>
                <c:pt idx="4">
                  <c:v>OBJETIVO 5</c:v>
                </c:pt>
                <c:pt idx="5">
                  <c:v>OBJETIVO 6</c:v>
                </c:pt>
                <c:pt idx="6">
                  <c:v>OBJETIVO 7</c:v>
                </c:pt>
              </c:strCache>
            </c:strRef>
          </c:cat>
          <c:val>
            <c:numRef>
              <c:f>'Painel de Gestão - 3'!$G$31:$G$37</c:f>
              <c:numCache>
                <c:formatCode>General</c:formatCode>
                <c:ptCount val="7"/>
                <c:pt idx="0">
                  <c:v>6</c:v>
                </c:pt>
                <c:pt idx="1">
                  <c:v>5</c:v>
                </c:pt>
                <c:pt idx="2">
                  <c:v>0</c:v>
                </c:pt>
                <c:pt idx="3">
                  <c:v>0</c:v>
                </c:pt>
                <c:pt idx="4">
                  <c:v>5</c:v>
                </c:pt>
                <c:pt idx="5">
                  <c:v>0</c:v>
                </c:pt>
                <c:pt idx="6">
                  <c:v>4</c:v>
                </c:pt>
              </c:numCache>
            </c:numRef>
          </c:val>
          <c:extLst>
            <c:ext xmlns:c16="http://schemas.microsoft.com/office/drawing/2014/chart" uri="{C3380CC4-5D6E-409C-BE32-E72D297353CC}">
              <c16:uniqueId val="{00000003-20D9-4BD8-A71A-0E07253227F0}"/>
            </c:ext>
          </c:extLst>
        </c:ser>
        <c:ser>
          <c:idx val="4"/>
          <c:order val="4"/>
          <c:spPr>
            <a:solidFill>
              <a:srgbClr val="92D050"/>
            </a:solidFill>
          </c:spPr>
          <c:invertIfNegative val="0"/>
          <c:cat>
            <c:strRef>
              <c:f>'Painel de Gestão - 3'!$B$31:$B$37</c:f>
              <c:strCache>
                <c:ptCount val="7"/>
                <c:pt idx="0">
                  <c:v>OBJETIVO 1</c:v>
                </c:pt>
                <c:pt idx="1">
                  <c:v>OBJETIVO 2</c:v>
                </c:pt>
                <c:pt idx="2">
                  <c:v>OBJETIVO 3</c:v>
                </c:pt>
                <c:pt idx="3">
                  <c:v>OBJETIVO 4</c:v>
                </c:pt>
                <c:pt idx="4">
                  <c:v>OBJETIVO 5</c:v>
                </c:pt>
                <c:pt idx="5">
                  <c:v>OBJETIVO 6</c:v>
                </c:pt>
                <c:pt idx="6">
                  <c:v>OBJETIVO 7</c:v>
                </c:pt>
              </c:strCache>
            </c:strRef>
          </c:cat>
          <c:val>
            <c:numRef>
              <c:f>'Painel de Gestão - 3'!$H$31:$H$37</c:f>
              <c:numCache>
                <c:formatCode>General</c:formatCode>
                <c:ptCount val="7"/>
                <c:pt idx="0">
                  <c:v>3</c:v>
                </c:pt>
                <c:pt idx="1">
                  <c:v>0</c:v>
                </c:pt>
                <c:pt idx="2">
                  <c:v>4</c:v>
                </c:pt>
                <c:pt idx="3">
                  <c:v>2</c:v>
                </c:pt>
                <c:pt idx="4">
                  <c:v>32</c:v>
                </c:pt>
                <c:pt idx="5">
                  <c:v>4</c:v>
                </c:pt>
                <c:pt idx="6">
                  <c:v>11</c:v>
                </c:pt>
              </c:numCache>
            </c:numRef>
          </c:val>
          <c:extLst>
            <c:ext xmlns:c16="http://schemas.microsoft.com/office/drawing/2014/chart" uri="{C3380CC4-5D6E-409C-BE32-E72D297353CC}">
              <c16:uniqueId val="{00000004-20D9-4BD8-A71A-0E07253227F0}"/>
            </c:ext>
          </c:extLst>
        </c:ser>
        <c:ser>
          <c:idx val="5"/>
          <c:order val="5"/>
          <c:spPr>
            <a:solidFill>
              <a:srgbClr val="0070C0"/>
            </a:solidFill>
          </c:spPr>
          <c:invertIfNegative val="0"/>
          <c:cat>
            <c:strRef>
              <c:f>'Painel de Gestão - 3'!$B$31:$B$37</c:f>
              <c:strCache>
                <c:ptCount val="7"/>
                <c:pt idx="0">
                  <c:v>OBJETIVO 1</c:v>
                </c:pt>
                <c:pt idx="1">
                  <c:v>OBJETIVO 2</c:v>
                </c:pt>
                <c:pt idx="2">
                  <c:v>OBJETIVO 3</c:v>
                </c:pt>
                <c:pt idx="3">
                  <c:v>OBJETIVO 4</c:v>
                </c:pt>
                <c:pt idx="4">
                  <c:v>OBJETIVO 5</c:v>
                </c:pt>
                <c:pt idx="5">
                  <c:v>OBJETIVO 6</c:v>
                </c:pt>
                <c:pt idx="6">
                  <c:v>OBJETIVO 7</c:v>
                </c:pt>
              </c:strCache>
            </c:strRef>
          </c:cat>
          <c:val>
            <c:numRef>
              <c:f>'Painel de Gestão - 3'!$I$31:$I$37</c:f>
              <c:numCache>
                <c:formatCode>General</c:formatCode>
                <c:ptCount val="7"/>
                <c:pt idx="0">
                  <c:v>0</c:v>
                </c:pt>
                <c:pt idx="1">
                  <c:v>0</c:v>
                </c:pt>
                <c:pt idx="2">
                  <c:v>0</c:v>
                </c:pt>
                <c:pt idx="3">
                  <c:v>0</c:v>
                </c:pt>
                <c:pt idx="4">
                  <c:v>1</c:v>
                </c:pt>
                <c:pt idx="5">
                  <c:v>0</c:v>
                </c:pt>
                <c:pt idx="6">
                  <c:v>5</c:v>
                </c:pt>
              </c:numCache>
            </c:numRef>
          </c:val>
          <c:extLst>
            <c:ext xmlns:c16="http://schemas.microsoft.com/office/drawing/2014/chart" uri="{C3380CC4-5D6E-409C-BE32-E72D297353CC}">
              <c16:uniqueId val="{00000005-20D9-4BD8-A71A-0E07253227F0}"/>
            </c:ext>
          </c:extLst>
        </c:ser>
        <c:dLbls>
          <c:showLegendKey val="0"/>
          <c:showVal val="0"/>
          <c:showCatName val="0"/>
          <c:showSerName val="0"/>
          <c:showPercent val="0"/>
          <c:showBubbleSize val="0"/>
        </c:dLbls>
        <c:gapWidth val="150"/>
        <c:overlap val="100"/>
        <c:axId val="296173184"/>
        <c:axId val="1"/>
      </c:barChart>
      <c:catAx>
        <c:axId val="296173184"/>
        <c:scaling>
          <c:orientation val="maxMin"/>
        </c:scaling>
        <c:delete val="0"/>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t"/>
        <c:majorGridlines/>
        <c:numFmt formatCode="General" sourceLinked="1"/>
        <c:majorTickMark val="out"/>
        <c:minorTickMark val="none"/>
        <c:tickLblPos val="nextTo"/>
        <c:crossAx val="296173184"/>
        <c:crosses val="autoZero"/>
        <c:crossBetween val="between"/>
      </c:valAx>
    </c:plotArea>
    <c:plotVisOnly val="1"/>
    <c:dispBlanksAs val="gap"/>
    <c:showDLblsOverMax val="0"/>
  </c:chart>
  <c:printSettings>
    <c:headerFooter/>
    <c:pageMargins b="0.78740157499999996" l="0.511811024" r="0.511811024" t="0.78740157499999996" header="0.31496062000000102" footer="0.3149606200000010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6</xdr:col>
      <xdr:colOff>247650</xdr:colOff>
      <xdr:row>12</xdr:row>
      <xdr:rowOff>228600</xdr:rowOff>
    </xdr:from>
    <xdr:to>
      <xdr:col>13</xdr:col>
      <xdr:colOff>476250</xdr:colOff>
      <xdr:row>27</xdr:row>
      <xdr:rowOff>19050</xdr:rowOff>
    </xdr:to>
    <xdr:graphicFrame macro="">
      <xdr:nvGraphicFramePr>
        <xdr:cNvPr id="15402" name="Gráfico 1">
          <a:extLst>
            <a:ext uri="{FF2B5EF4-FFF2-40B4-BE49-F238E27FC236}">
              <a16:creationId xmlns:a16="http://schemas.microsoft.com/office/drawing/2014/main" id="{00000000-0008-0000-0300-00002A3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178624</xdr:colOff>
      <xdr:row>12</xdr:row>
      <xdr:rowOff>316516</xdr:rowOff>
    </xdr:from>
    <xdr:to>
      <xdr:col>13</xdr:col>
      <xdr:colOff>270064</xdr:colOff>
      <xdr:row>14</xdr:row>
      <xdr:rowOff>87084</xdr:rowOff>
    </xdr:to>
    <xdr:sp macro="" textlink="">
      <xdr:nvSpPr>
        <xdr:cNvPr id="3" name="CaixaDeTexto 2">
          <a:extLst>
            <a:ext uri="{FF2B5EF4-FFF2-40B4-BE49-F238E27FC236}">
              <a16:creationId xmlns:a16="http://schemas.microsoft.com/office/drawing/2014/main" id="{00000000-0008-0000-0300-000003000000}"/>
            </a:ext>
          </a:extLst>
        </xdr:cNvPr>
        <xdr:cNvSpPr txBox="1"/>
      </xdr:nvSpPr>
      <xdr:spPr>
        <a:xfrm>
          <a:off x="8179624" y="2697766"/>
          <a:ext cx="1920240" cy="6944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 </a:t>
          </a:r>
        </a:p>
        <a:p>
          <a:pPr algn="r"/>
          <a:r>
            <a:rPr lang="pt-BR" sz="1100" b="1" baseline="0"/>
            <a:t>Monitoria Anual</a:t>
          </a:r>
          <a:endParaRPr lang="pt-BR" sz="1100" b="1"/>
        </a:p>
      </xdr:txBody>
    </xdr:sp>
    <xdr:clientData/>
  </xdr:twoCellAnchor>
  <xdr:twoCellAnchor>
    <xdr:from>
      <xdr:col>13</xdr:col>
      <xdr:colOff>581025</xdr:colOff>
      <xdr:row>12</xdr:row>
      <xdr:rowOff>238125</xdr:rowOff>
    </xdr:from>
    <xdr:to>
      <xdr:col>20</xdr:col>
      <xdr:colOff>295275</xdr:colOff>
      <xdr:row>27</xdr:row>
      <xdr:rowOff>28575</xdr:rowOff>
    </xdr:to>
    <xdr:graphicFrame macro="">
      <xdr:nvGraphicFramePr>
        <xdr:cNvPr id="15404" name="Gráfico 3">
          <a:extLst>
            <a:ext uri="{FF2B5EF4-FFF2-40B4-BE49-F238E27FC236}">
              <a16:creationId xmlns:a16="http://schemas.microsoft.com/office/drawing/2014/main" id="{00000000-0008-0000-0300-00002C3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352425</xdr:colOff>
      <xdr:row>29</xdr:row>
      <xdr:rowOff>28575</xdr:rowOff>
    </xdr:from>
    <xdr:to>
      <xdr:col>18</xdr:col>
      <xdr:colOff>114300</xdr:colOff>
      <xdr:row>37</xdr:row>
      <xdr:rowOff>63500</xdr:rowOff>
    </xdr:to>
    <xdr:graphicFrame macro="">
      <xdr:nvGraphicFramePr>
        <xdr:cNvPr id="15405" name="Gráfico 4">
          <a:extLst>
            <a:ext uri="{FF2B5EF4-FFF2-40B4-BE49-F238E27FC236}">
              <a16:creationId xmlns:a16="http://schemas.microsoft.com/office/drawing/2014/main" id="{00000000-0008-0000-0300-00002D3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126243</xdr:colOff>
      <xdr:row>12</xdr:row>
      <xdr:rowOff>310561</xdr:rowOff>
    </xdr:from>
    <xdr:to>
      <xdr:col>20</xdr:col>
      <xdr:colOff>217683</xdr:colOff>
      <xdr:row>14</xdr:row>
      <xdr:rowOff>65313</xdr:rowOff>
    </xdr:to>
    <xdr:sp macro="" textlink="">
      <xdr:nvSpPr>
        <xdr:cNvPr id="6" name="CaixaDeTexto 5">
          <a:extLst>
            <a:ext uri="{FF2B5EF4-FFF2-40B4-BE49-F238E27FC236}">
              <a16:creationId xmlns:a16="http://schemas.microsoft.com/office/drawing/2014/main" id="{00000000-0008-0000-0300-000006000000}"/>
            </a:ext>
          </a:extLst>
        </xdr:cNvPr>
        <xdr:cNvSpPr txBox="1"/>
      </xdr:nvSpPr>
      <xdr:spPr>
        <a:xfrm>
          <a:off x="12394443" y="2691811"/>
          <a:ext cx="1920240" cy="6786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a:t>
          </a:r>
        </a:p>
        <a:p>
          <a:pPr algn="r"/>
          <a:r>
            <a:rPr lang="pt-BR" sz="1100" b="1" baseline="0"/>
            <a:t>Após a Monitoria Anual</a:t>
          </a:r>
          <a:endParaRPr lang="pt-BR"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247650</xdr:colOff>
      <xdr:row>12</xdr:row>
      <xdr:rowOff>228600</xdr:rowOff>
    </xdr:from>
    <xdr:to>
      <xdr:col>13</xdr:col>
      <xdr:colOff>476250</xdr:colOff>
      <xdr:row>27</xdr:row>
      <xdr:rowOff>19050</xdr:rowOff>
    </xdr:to>
    <xdr:graphicFrame macro="">
      <xdr:nvGraphicFramePr>
        <xdr:cNvPr id="13355" name="Gráfico 14">
          <a:extLst>
            <a:ext uri="{FF2B5EF4-FFF2-40B4-BE49-F238E27FC236}">
              <a16:creationId xmlns:a16="http://schemas.microsoft.com/office/drawing/2014/main" id="{00000000-0008-0000-0500-00002B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178624</xdr:colOff>
      <xdr:row>12</xdr:row>
      <xdr:rowOff>316516</xdr:rowOff>
    </xdr:from>
    <xdr:to>
      <xdr:col>13</xdr:col>
      <xdr:colOff>270064</xdr:colOff>
      <xdr:row>14</xdr:row>
      <xdr:rowOff>87084</xdr:rowOff>
    </xdr:to>
    <xdr:sp macro="" textlink="">
      <xdr:nvSpPr>
        <xdr:cNvPr id="3" name="CaixaDeTexto 2">
          <a:extLst>
            <a:ext uri="{FF2B5EF4-FFF2-40B4-BE49-F238E27FC236}">
              <a16:creationId xmlns:a16="http://schemas.microsoft.com/office/drawing/2014/main" id="{00000000-0008-0000-0500-000003000000}"/>
            </a:ext>
          </a:extLst>
        </xdr:cNvPr>
        <xdr:cNvSpPr txBox="1"/>
      </xdr:nvSpPr>
      <xdr:spPr>
        <a:xfrm>
          <a:off x="7613567" y="2656945"/>
          <a:ext cx="1920240" cy="489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 </a:t>
          </a:r>
        </a:p>
        <a:p>
          <a:pPr algn="r"/>
          <a:r>
            <a:rPr lang="pt-BR" sz="1100" b="1" baseline="0"/>
            <a:t>Monitoria Anual</a:t>
          </a:r>
          <a:endParaRPr lang="pt-BR" sz="1100" b="1"/>
        </a:p>
      </xdr:txBody>
    </xdr:sp>
    <xdr:clientData/>
  </xdr:twoCellAnchor>
  <xdr:twoCellAnchor>
    <xdr:from>
      <xdr:col>13</xdr:col>
      <xdr:colOff>581025</xdr:colOff>
      <xdr:row>12</xdr:row>
      <xdr:rowOff>238125</xdr:rowOff>
    </xdr:from>
    <xdr:to>
      <xdr:col>20</xdr:col>
      <xdr:colOff>295275</xdr:colOff>
      <xdr:row>27</xdr:row>
      <xdr:rowOff>28575</xdr:rowOff>
    </xdr:to>
    <xdr:graphicFrame macro="">
      <xdr:nvGraphicFramePr>
        <xdr:cNvPr id="13357" name="Gráfico 1">
          <a:extLst>
            <a:ext uri="{FF2B5EF4-FFF2-40B4-BE49-F238E27FC236}">
              <a16:creationId xmlns:a16="http://schemas.microsoft.com/office/drawing/2014/main" id="{00000000-0008-0000-0500-00002D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352425</xdr:colOff>
      <xdr:row>29</xdr:row>
      <xdr:rowOff>28576</xdr:rowOff>
    </xdr:from>
    <xdr:to>
      <xdr:col>18</xdr:col>
      <xdr:colOff>114300</xdr:colOff>
      <xdr:row>37</xdr:row>
      <xdr:rowOff>74084</xdr:rowOff>
    </xdr:to>
    <xdr:graphicFrame macro="">
      <xdr:nvGraphicFramePr>
        <xdr:cNvPr id="13358" name="Gráfico 13">
          <a:extLst>
            <a:ext uri="{FF2B5EF4-FFF2-40B4-BE49-F238E27FC236}">
              <a16:creationId xmlns:a16="http://schemas.microsoft.com/office/drawing/2014/main" id="{00000000-0008-0000-0500-00002E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126243</xdr:colOff>
      <xdr:row>12</xdr:row>
      <xdr:rowOff>310561</xdr:rowOff>
    </xdr:from>
    <xdr:to>
      <xdr:col>20</xdr:col>
      <xdr:colOff>217683</xdr:colOff>
      <xdr:row>13</xdr:row>
      <xdr:rowOff>105833</xdr:rowOff>
    </xdr:to>
    <xdr:sp macro="" textlink="">
      <xdr:nvSpPr>
        <xdr:cNvPr id="16" name="CaixaDeTexto 15">
          <a:extLst>
            <a:ext uri="{FF2B5EF4-FFF2-40B4-BE49-F238E27FC236}">
              <a16:creationId xmlns:a16="http://schemas.microsoft.com/office/drawing/2014/main" id="{00000000-0008-0000-0500-000010000000}"/>
            </a:ext>
          </a:extLst>
        </xdr:cNvPr>
        <xdr:cNvSpPr txBox="1"/>
      </xdr:nvSpPr>
      <xdr:spPr>
        <a:xfrm>
          <a:off x="12582826" y="2712978"/>
          <a:ext cx="1932940" cy="5678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a:t>
          </a:r>
        </a:p>
        <a:p>
          <a:pPr algn="r"/>
          <a:r>
            <a:rPr lang="pt-BR" sz="1100" b="1" baseline="0"/>
            <a:t>Após a Monitoria Anual</a:t>
          </a:r>
          <a:endParaRPr lang="pt-BR"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247650</xdr:colOff>
      <xdr:row>12</xdr:row>
      <xdr:rowOff>228600</xdr:rowOff>
    </xdr:from>
    <xdr:to>
      <xdr:col>13</xdr:col>
      <xdr:colOff>476250</xdr:colOff>
      <xdr:row>27</xdr:row>
      <xdr:rowOff>19050</xdr:rowOff>
    </xdr:to>
    <xdr:graphicFrame macro="">
      <xdr:nvGraphicFramePr>
        <xdr:cNvPr id="19493" name="Gráfico 1">
          <a:extLst>
            <a:ext uri="{FF2B5EF4-FFF2-40B4-BE49-F238E27FC236}">
              <a16:creationId xmlns:a16="http://schemas.microsoft.com/office/drawing/2014/main" id="{00000000-0008-0000-0700-0000254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178624</xdr:colOff>
      <xdr:row>12</xdr:row>
      <xdr:rowOff>316516</xdr:rowOff>
    </xdr:from>
    <xdr:to>
      <xdr:col>13</xdr:col>
      <xdr:colOff>270064</xdr:colOff>
      <xdr:row>14</xdr:row>
      <xdr:rowOff>87084</xdr:rowOff>
    </xdr:to>
    <xdr:sp macro="" textlink="">
      <xdr:nvSpPr>
        <xdr:cNvPr id="3" name="CaixaDeTexto 2">
          <a:extLst>
            <a:ext uri="{FF2B5EF4-FFF2-40B4-BE49-F238E27FC236}">
              <a16:creationId xmlns:a16="http://schemas.microsoft.com/office/drawing/2014/main" id="{00000000-0008-0000-0700-000003000000}"/>
            </a:ext>
          </a:extLst>
        </xdr:cNvPr>
        <xdr:cNvSpPr txBox="1"/>
      </xdr:nvSpPr>
      <xdr:spPr>
        <a:xfrm>
          <a:off x="8179624" y="2697766"/>
          <a:ext cx="1920240" cy="6944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 </a:t>
          </a:r>
        </a:p>
        <a:p>
          <a:pPr algn="r"/>
          <a:r>
            <a:rPr lang="pt-BR" sz="1100" b="1" baseline="0"/>
            <a:t>Monitoria Anual</a:t>
          </a:r>
          <a:endParaRPr lang="pt-BR" sz="1100" b="1"/>
        </a:p>
      </xdr:txBody>
    </xdr:sp>
    <xdr:clientData/>
  </xdr:twoCellAnchor>
  <xdr:twoCellAnchor>
    <xdr:from>
      <xdr:col>13</xdr:col>
      <xdr:colOff>581025</xdr:colOff>
      <xdr:row>12</xdr:row>
      <xdr:rowOff>238125</xdr:rowOff>
    </xdr:from>
    <xdr:to>
      <xdr:col>20</xdr:col>
      <xdr:colOff>295275</xdr:colOff>
      <xdr:row>27</xdr:row>
      <xdr:rowOff>28575</xdr:rowOff>
    </xdr:to>
    <xdr:graphicFrame macro="">
      <xdr:nvGraphicFramePr>
        <xdr:cNvPr id="19495" name="Gráfico 3">
          <a:extLst>
            <a:ext uri="{FF2B5EF4-FFF2-40B4-BE49-F238E27FC236}">
              <a16:creationId xmlns:a16="http://schemas.microsoft.com/office/drawing/2014/main" id="{00000000-0008-0000-0700-0000274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352425</xdr:colOff>
      <xdr:row>29</xdr:row>
      <xdr:rowOff>28575</xdr:rowOff>
    </xdr:from>
    <xdr:to>
      <xdr:col>18</xdr:col>
      <xdr:colOff>114300</xdr:colOff>
      <xdr:row>37</xdr:row>
      <xdr:rowOff>95250</xdr:rowOff>
    </xdr:to>
    <xdr:graphicFrame macro="">
      <xdr:nvGraphicFramePr>
        <xdr:cNvPr id="19496" name="Gráfico 4">
          <a:extLst>
            <a:ext uri="{FF2B5EF4-FFF2-40B4-BE49-F238E27FC236}">
              <a16:creationId xmlns:a16="http://schemas.microsoft.com/office/drawing/2014/main" id="{00000000-0008-0000-0700-0000284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126243</xdr:colOff>
      <xdr:row>12</xdr:row>
      <xdr:rowOff>310561</xdr:rowOff>
    </xdr:from>
    <xdr:to>
      <xdr:col>20</xdr:col>
      <xdr:colOff>217683</xdr:colOff>
      <xdr:row>14</xdr:row>
      <xdr:rowOff>65313</xdr:rowOff>
    </xdr:to>
    <xdr:sp macro="" textlink="">
      <xdr:nvSpPr>
        <xdr:cNvPr id="6" name="CaixaDeTexto 5">
          <a:extLst>
            <a:ext uri="{FF2B5EF4-FFF2-40B4-BE49-F238E27FC236}">
              <a16:creationId xmlns:a16="http://schemas.microsoft.com/office/drawing/2014/main" id="{00000000-0008-0000-0700-000006000000}"/>
            </a:ext>
          </a:extLst>
        </xdr:cNvPr>
        <xdr:cNvSpPr txBox="1"/>
      </xdr:nvSpPr>
      <xdr:spPr>
        <a:xfrm>
          <a:off x="12394443" y="2691811"/>
          <a:ext cx="1920240" cy="6786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a:t>
          </a:r>
        </a:p>
        <a:p>
          <a:pPr algn="r"/>
          <a:r>
            <a:rPr lang="pt-BR" sz="1100" b="1" baseline="0"/>
            <a:t>Após a Monitoria Anual</a:t>
          </a:r>
          <a:endParaRPr lang="pt-BR"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4200525</xdr:colOff>
      <xdr:row>8</xdr:row>
      <xdr:rowOff>1619250</xdr:rowOff>
    </xdr:to>
    <xdr:sp macro="" textlink="">
      <xdr:nvSpPr>
        <xdr:cNvPr id="2" name="AutoForma 16">
          <a:extLst>
            <a:ext uri="{FF2B5EF4-FFF2-40B4-BE49-F238E27FC236}">
              <a16:creationId xmlns:a16="http://schemas.microsoft.com/office/drawing/2014/main" id="{00000000-0008-0000-0A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4200525</xdr:colOff>
      <xdr:row>8</xdr:row>
      <xdr:rowOff>1619250</xdr:rowOff>
    </xdr:to>
    <xdr:sp macro="" textlink="">
      <xdr:nvSpPr>
        <xdr:cNvPr id="3" name="AutoForma 16">
          <a:extLst>
            <a:ext uri="{FF2B5EF4-FFF2-40B4-BE49-F238E27FC236}">
              <a16:creationId xmlns:a16="http://schemas.microsoft.com/office/drawing/2014/main" id="{00000000-0008-0000-0A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247650</xdr:colOff>
      <xdr:row>18</xdr:row>
      <xdr:rowOff>400050</xdr:rowOff>
    </xdr:from>
    <xdr:to>
      <xdr:col>16</xdr:col>
      <xdr:colOff>323850</xdr:colOff>
      <xdr:row>28</xdr:row>
      <xdr:rowOff>38100</xdr:rowOff>
    </xdr:to>
    <xdr:graphicFrame macro="">
      <xdr:nvGraphicFramePr>
        <xdr:cNvPr id="2" name="Chart 13">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8</xdr:col>
      <xdr:colOff>228600</xdr:colOff>
      <xdr:row>7</xdr:row>
      <xdr:rowOff>180975</xdr:rowOff>
    </xdr:from>
    <xdr:to>
      <xdr:col>15</xdr:col>
      <xdr:colOff>276225</xdr:colOff>
      <xdr:row>18</xdr:row>
      <xdr:rowOff>47625</xdr:rowOff>
    </xdr:to>
    <xdr:graphicFrame macro="">
      <xdr:nvGraphicFramePr>
        <xdr:cNvPr id="3" name="Chart 14">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
  <dimension ref="A1:AB121"/>
  <sheetViews>
    <sheetView showGridLines="0" zoomScale="54" zoomScaleNormal="54" workbookViewId="0">
      <selection activeCell="J7" sqref="J7"/>
    </sheetView>
  </sheetViews>
  <sheetFormatPr defaultColWidth="8.85546875" defaultRowHeight="15" x14ac:dyDescent="0.25"/>
  <cols>
    <col min="1" max="1" width="35.28515625" style="4" customWidth="1"/>
    <col min="2" max="2" width="38" style="4" customWidth="1"/>
    <col min="3" max="3" width="18.7109375" style="4" customWidth="1"/>
    <col min="4" max="4" width="19.42578125" style="4" customWidth="1"/>
    <col min="5" max="5" width="25.7109375" style="4" customWidth="1"/>
    <col min="6" max="6" width="27.5703125" style="4" customWidth="1"/>
    <col min="7" max="7" width="25.140625" style="4" customWidth="1"/>
    <col min="8" max="8" width="27.7109375" style="4" bestFit="1" customWidth="1"/>
    <col min="9" max="14" width="26.7109375" style="16" customWidth="1"/>
    <col min="15" max="15" width="37.85546875" style="4" customWidth="1"/>
    <col min="16" max="16" width="28.7109375" style="4" customWidth="1"/>
    <col min="17" max="17" width="40" style="4" customWidth="1"/>
    <col min="18" max="19" width="26.7109375" style="4" customWidth="1"/>
    <col min="20" max="21" width="28.85546875" style="4" customWidth="1"/>
    <col min="22" max="26" width="18.7109375" style="4" customWidth="1"/>
    <col min="27" max="27" width="22.7109375" style="4" customWidth="1"/>
    <col min="28" max="16384" width="8.85546875" style="311"/>
  </cols>
  <sheetData>
    <row r="1" spans="1:28" x14ac:dyDescent="0.25">
      <c r="A1" s="3" t="s">
        <v>0</v>
      </c>
      <c r="B1" s="2"/>
      <c r="C1" s="2"/>
      <c r="D1" s="2"/>
      <c r="E1" s="2"/>
      <c r="F1" s="2"/>
      <c r="G1" s="2"/>
      <c r="H1" s="2"/>
      <c r="I1" s="15"/>
      <c r="J1" s="15"/>
      <c r="K1" s="15"/>
      <c r="L1" s="15"/>
      <c r="M1" s="15"/>
      <c r="N1" s="15"/>
      <c r="O1" s="2"/>
      <c r="P1" s="2"/>
      <c r="Q1" s="2"/>
      <c r="R1" s="2"/>
      <c r="S1" s="2"/>
      <c r="T1" s="2"/>
      <c r="U1" s="2"/>
      <c r="V1" s="2"/>
      <c r="W1" s="2"/>
      <c r="X1" s="2"/>
      <c r="Y1" s="2"/>
      <c r="Z1" s="2"/>
      <c r="AA1" s="2"/>
      <c r="AB1" s="314"/>
    </row>
    <row r="2" spans="1:28" ht="4.1500000000000004" customHeight="1" x14ac:dyDescent="0.25">
      <c r="AB2" s="314"/>
    </row>
    <row r="3" spans="1:28" ht="15.75" thickBot="1" x14ac:dyDescent="0.3">
      <c r="A3" s="134" t="s">
        <v>72</v>
      </c>
      <c r="B3" s="78"/>
      <c r="C3" s="78"/>
      <c r="D3" s="78"/>
      <c r="E3" s="78"/>
      <c r="F3" s="78"/>
      <c r="G3" s="78"/>
      <c r="H3" s="78"/>
      <c r="I3" s="78"/>
      <c r="J3" s="78"/>
      <c r="K3" s="78"/>
      <c r="L3" s="78"/>
      <c r="M3" s="78"/>
      <c r="N3" s="5"/>
      <c r="O3" s="78"/>
      <c r="P3" s="78"/>
      <c r="Q3" s="78"/>
      <c r="R3" s="5"/>
      <c r="S3" s="5"/>
      <c r="T3" s="5"/>
      <c r="U3" s="5"/>
      <c r="V3" s="5"/>
      <c r="W3" s="5"/>
      <c r="X3" s="5"/>
      <c r="Y3" s="5"/>
      <c r="Z3" s="5"/>
      <c r="AA3" s="5"/>
      <c r="AB3" s="314"/>
    </row>
    <row r="4" spans="1:28" ht="15.75" thickTop="1" x14ac:dyDescent="0.25">
      <c r="A4" s="1"/>
      <c r="B4" s="1"/>
      <c r="C4" s="1"/>
      <c r="D4" s="1"/>
      <c r="E4" s="1"/>
      <c r="F4" s="1"/>
      <c r="G4" s="1"/>
      <c r="H4" s="1"/>
      <c r="I4" s="17"/>
      <c r="J4" s="17"/>
      <c r="K4" s="17"/>
      <c r="L4" s="17"/>
      <c r="M4" s="17"/>
      <c r="N4" s="17"/>
      <c r="O4" s="1"/>
      <c r="P4" s="1"/>
      <c r="Q4" s="1"/>
      <c r="R4" s="1"/>
      <c r="S4" s="1"/>
      <c r="T4" s="1"/>
      <c r="U4" s="1"/>
      <c r="V4" s="1"/>
      <c r="W4" s="1"/>
      <c r="X4" s="1"/>
      <c r="Y4" s="1"/>
      <c r="Z4" s="1"/>
      <c r="AA4" s="1"/>
      <c r="AB4" s="314"/>
    </row>
    <row r="5" spans="1:28" s="312" customFormat="1" ht="25.9" customHeight="1" thickBot="1" x14ac:dyDescent="0.3">
      <c r="A5" s="7" t="s">
        <v>1</v>
      </c>
      <c r="B5" s="7"/>
      <c r="C5" s="8"/>
      <c r="D5" s="340" t="s">
        <v>73</v>
      </c>
      <c r="E5" s="341"/>
      <c r="F5" s="341"/>
      <c r="G5" s="341"/>
      <c r="H5" s="341"/>
      <c r="I5" s="341"/>
      <c r="J5" s="341"/>
      <c r="K5" s="11"/>
      <c r="L5" s="11"/>
      <c r="M5" s="12"/>
      <c r="N5" s="6"/>
      <c r="O5" s="6"/>
      <c r="P5" s="6"/>
      <c r="Q5" s="6"/>
      <c r="R5" s="6"/>
      <c r="S5" s="6"/>
      <c r="T5" s="6"/>
      <c r="U5" s="6"/>
      <c r="V5" s="6"/>
      <c r="W5" s="6"/>
      <c r="X5" s="6"/>
      <c r="Y5" s="6"/>
      <c r="Z5" s="6"/>
      <c r="AA5" s="6"/>
      <c r="AB5" s="315"/>
    </row>
    <row r="6" spans="1:28" ht="15.75" thickTop="1" x14ac:dyDescent="0.25">
      <c r="A6" s="1"/>
      <c r="B6" s="1"/>
      <c r="C6" s="1"/>
      <c r="D6" s="317"/>
      <c r="E6" s="317"/>
      <c r="F6" s="317"/>
      <c r="G6" s="317"/>
      <c r="H6" s="317"/>
      <c r="I6" s="318"/>
      <c r="J6" s="318"/>
      <c r="K6" s="17"/>
      <c r="L6" s="17"/>
      <c r="M6" s="17"/>
      <c r="N6" s="17"/>
      <c r="O6" s="1"/>
      <c r="P6" s="1"/>
      <c r="Q6" s="1"/>
      <c r="R6" s="1"/>
      <c r="S6" s="1"/>
      <c r="T6" s="1"/>
      <c r="U6" s="1"/>
      <c r="V6" s="1"/>
      <c r="W6" s="1"/>
      <c r="X6" s="1"/>
      <c r="Y6" s="1"/>
      <c r="Z6" s="1"/>
      <c r="AA6" s="1"/>
      <c r="AB6" s="314"/>
    </row>
    <row r="7" spans="1:28" ht="15.75" thickBot="1" x14ac:dyDescent="0.3">
      <c r="A7" s="7" t="s">
        <v>2</v>
      </c>
      <c r="B7" s="7"/>
      <c r="C7" s="8"/>
      <c r="D7" s="319">
        <v>2011</v>
      </c>
      <c r="E7" s="319"/>
      <c r="F7" s="319"/>
      <c r="G7" s="320"/>
      <c r="H7" s="318"/>
      <c r="I7" s="318"/>
      <c r="J7" s="318"/>
      <c r="K7" s="17"/>
      <c r="L7" s="17"/>
      <c r="M7" s="17"/>
      <c r="N7" s="17"/>
      <c r="O7" s="1"/>
      <c r="P7" s="1"/>
      <c r="Q7" s="1"/>
      <c r="R7" s="1"/>
      <c r="S7" s="1"/>
      <c r="T7" s="1"/>
      <c r="U7" s="1"/>
      <c r="V7" s="1"/>
      <c r="W7" s="1"/>
      <c r="X7" s="1"/>
      <c r="Y7" s="1"/>
      <c r="Z7" s="1"/>
      <c r="AA7" s="1"/>
      <c r="AB7" s="314"/>
    </row>
    <row r="8" spans="1:28" ht="15.75" thickTop="1" x14ac:dyDescent="0.25">
      <c r="A8" s="1"/>
      <c r="B8" s="1"/>
      <c r="C8" s="1"/>
      <c r="D8" s="1"/>
      <c r="E8" s="1"/>
      <c r="F8" s="1"/>
      <c r="G8" s="1"/>
      <c r="H8" s="1"/>
      <c r="I8" s="17"/>
      <c r="J8" s="17"/>
      <c r="K8" s="17"/>
      <c r="L8" s="17"/>
      <c r="M8" s="17"/>
      <c r="N8" s="17"/>
      <c r="O8" s="1"/>
      <c r="P8" s="1"/>
      <c r="Q8" s="1"/>
      <c r="R8" s="1"/>
      <c r="S8" s="1"/>
      <c r="T8" s="1"/>
      <c r="U8" s="1"/>
      <c r="V8" s="1"/>
      <c r="W8" s="1"/>
      <c r="X8" s="1"/>
      <c r="Y8" s="1"/>
      <c r="Z8" s="1"/>
      <c r="AA8" s="1"/>
      <c r="AB8" s="314"/>
    </row>
    <row r="9" spans="1:28" ht="16.5" thickBot="1" x14ac:dyDescent="0.3">
      <c r="A9" s="61" t="s">
        <v>11</v>
      </c>
      <c r="B9" s="62"/>
      <c r="C9" s="62"/>
      <c r="D9" s="62"/>
      <c r="E9" s="62"/>
      <c r="F9" s="62"/>
      <c r="G9" s="62"/>
      <c r="H9" s="63"/>
      <c r="I9" s="335" t="s">
        <v>59</v>
      </c>
      <c r="J9" s="336"/>
      <c r="K9" s="336"/>
      <c r="L9" s="336"/>
      <c r="M9" s="336"/>
      <c r="N9" s="336"/>
      <c r="O9" s="336"/>
      <c r="P9" s="336"/>
      <c r="Q9" s="336"/>
      <c r="R9" s="337"/>
      <c r="S9" s="76"/>
      <c r="T9" s="338" t="s">
        <v>30</v>
      </c>
      <c r="U9" s="339"/>
      <c r="V9" s="339"/>
      <c r="W9" s="339"/>
      <c r="X9" s="339"/>
      <c r="Y9" s="339"/>
      <c r="Z9" s="339"/>
      <c r="AA9" s="339"/>
      <c r="AB9" s="314"/>
    </row>
    <row r="10" spans="1:28" ht="78.75" customHeight="1" thickTop="1" thickBot="1" x14ac:dyDescent="0.3">
      <c r="A10" s="23" t="s">
        <v>3</v>
      </c>
      <c r="B10" s="23" t="s">
        <v>4</v>
      </c>
      <c r="C10" s="23" t="s">
        <v>5</v>
      </c>
      <c r="D10" s="23" t="s">
        <v>9</v>
      </c>
      <c r="E10" s="23" t="s">
        <v>10</v>
      </c>
      <c r="F10" s="23" t="s">
        <v>6</v>
      </c>
      <c r="G10" s="23" t="s">
        <v>8</v>
      </c>
      <c r="H10" s="23" t="s">
        <v>62</v>
      </c>
      <c r="I10" s="18" t="s">
        <v>12</v>
      </c>
      <c r="J10" s="19" t="s">
        <v>13</v>
      </c>
      <c r="K10" s="20" t="s">
        <v>14</v>
      </c>
      <c r="L10" s="21" t="s">
        <v>15</v>
      </c>
      <c r="M10" s="22" t="s">
        <v>16</v>
      </c>
      <c r="N10" s="67" t="s">
        <v>17</v>
      </c>
      <c r="O10" s="24" t="s">
        <v>18</v>
      </c>
      <c r="P10" s="24" t="s">
        <v>19</v>
      </c>
      <c r="Q10" s="24" t="s">
        <v>20</v>
      </c>
      <c r="R10" s="24" t="s">
        <v>21</v>
      </c>
      <c r="S10" s="24" t="s">
        <v>60</v>
      </c>
      <c r="T10" s="25" t="s">
        <v>22</v>
      </c>
      <c r="U10" s="26" t="s">
        <v>23</v>
      </c>
      <c r="V10" s="26" t="s">
        <v>24</v>
      </c>
      <c r="W10" s="26" t="s">
        <v>25</v>
      </c>
      <c r="X10" s="26" t="s">
        <v>26</v>
      </c>
      <c r="Y10" s="26" t="s">
        <v>27</v>
      </c>
      <c r="Z10" s="26" t="s">
        <v>28</v>
      </c>
      <c r="AA10" s="306" t="s">
        <v>29</v>
      </c>
      <c r="AB10" s="314"/>
    </row>
    <row r="11" spans="1:28" ht="90.75" thickTop="1" x14ac:dyDescent="0.25">
      <c r="A11" s="133" t="s">
        <v>74</v>
      </c>
      <c r="B11" s="187" t="s">
        <v>920</v>
      </c>
      <c r="C11" s="187" t="s">
        <v>76</v>
      </c>
      <c r="D11" s="115">
        <v>40391</v>
      </c>
      <c r="E11" s="115">
        <v>42339</v>
      </c>
      <c r="F11" s="187" t="s">
        <v>349</v>
      </c>
      <c r="G11" s="14"/>
      <c r="H11" s="14"/>
      <c r="I11" s="14"/>
      <c r="J11" s="14"/>
      <c r="K11" s="14"/>
      <c r="L11" s="14" t="s">
        <v>61</v>
      </c>
      <c r="M11" s="14"/>
      <c r="N11" s="27"/>
      <c r="O11" s="187" t="s">
        <v>925</v>
      </c>
      <c r="P11" s="187"/>
      <c r="Q11" s="187"/>
      <c r="R11" s="187" t="s">
        <v>349</v>
      </c>
      <c r="S11" s="14"/>
      <c r="T11" s="187"/>
      <c r="U11" s="187"/>
      <c r="V11" s="120"/>
      <c r="W11" s="120"/>
      <c r="X11" s="187" t="s">
        <v>77</v>
      </c>
      <c r="Y11" s="187"/>
      <c r="Z11" s="187"/>
      <c r="AA11" s="307"/>
      <c r="AB11" s="314"/>
    </row>
    <row r="12" spans="1:28" ht="75" x14ac:dyDescent="0.25">
      <c r="A12" s="132"/>
      <c r="B12" s="117" t="s">
        <v>79</v>
      </c>
      <c r="C12" s="117" t="s">
        <v>80</v>
      </c>
      <c r="D12" s="115">
        <v>40391</v>
      </c>
      <c r="E12" s="115">
        <v>41244</v>
      </c>
      <c r="F12" s="117" t="s">
        <v>81</v>
      </c>
      <c r="G12" s="13"/>
      <c r="H12" s="13"/>
      <c r="I12" s="14"/>
      <c r="J12" s="14"/>
      <c r="K12" s="14" t="s">
        <v>61</v>
      </c>
      <c r="L12" s="14"/>
      <c r="M12" s="14"/>
      <c r="N12" s="27"/>
      <c r="O12" s="117" t="s">
        <v>926</v>
      </c>
      <c r="P12" s="117"/>
      <c r="Q12" s="117"/>
      <c r="R12" s="117" t="s">
        <v>197</v>
      </c>
      <c r="S12" s="13"/>
      <c r="T12" s="117"/>
      <c r="U12" s="117"/>
      <c r="V12" s="115">
        <v>40391</v>
      </c>
      <c r="W12" s="115">
        <v>42339</v>
      </c>
      <c r="X12" s="117"/>
      <c r="Y12" s="117"/>
      <c r="Z12" s="117"/>
      <c r="AA12" s="308"/>
      <c r="AB12" s="314"/>
    </row>
    <row r="13" spans="1:28" ht="75" x14ac:dyDescent="0.25">
      <c r="A13" s="132"/>
      <c r="B13" s="117" t="s">
        <v>83</v>
      </c>
      <c r="C13" s="117" t="s">
        <v>80</v>
      </c>
      <c r="D13" s="115">
        <v>40391</v>
      </c>
      <c r="E13" s="115">
        <v>41974</v>
      </c>
      <c r="F13" s="117" t="s">
        <v>84</v>
      </c>
      <c r="G13" s="13"/>
      <c r="H13" s="13"/>
      <c r="I13" s="14"/>
      <c r="J13" s="14"/>
      <c r="K13" s="14"/>
      <c r="L13" s="14" t="s">
        <v>61</v>
      </c>
      <c r="M13" s="14"/>
      <c r="N13" s="27"/>
      <c r="O13" s="117" t="s">
        <v>927</v>
      </c>
      <c r="P13" s="117"/>
      <c r="Q13" s="117"/>
      <c r="R13" s="117" t="s">
        <v>84</v>
      </c>
      <c r="S13" s="13"/>
      <c r="T13" s="117"/>
      <c r="U13" s="117"/>
      <c r="V13" s="120"/>
      <c r="W13" s="115"/>
      <c r="X13" s="117"/>
      <c r="Y13" s="117"/>
      <c r="Z13" s="117"/>
      <c r="AA13" s="308"/>
      <c r="AB13" s="314"/>
    </row>
    <row r="14" spans="1:28" ht="90" x14ac:dyDescent="0.25">
      <c r="A14" s="132"/>
      <c r="B14" s="117" t="s">
        <v>86</v>
      </c>
      <c r="C14" s="117" t="s">
        <v>87</v>
      </c>
      <c r="D14" s="115">
        <v>40391</v>
      </c>
      <c r="E14" s="115">
        <v>42339</v>
      </c>
      <c r="F14" s="117" t="s">
        <v>88</v>
      </c>
      <c r="G14" s="13"/>
      <c r="H14" s="13"/>
      <c r="I14" s="14"/>
      <c r="J14" s="14"/>
      <c r="K14" s="14"/>
      <c r="L14" s="14" t="s">
        <v>61</v>
      </c>
      <c r="M14" s="14"/>
      <c r="N14" s="27"/>
      <c r="O14" s="117" t="s">
        <v>928</v>
      </c>
      <c r="P14" s="117"/>
      <c r="Q14" s="117"/>
      <c r="R14" s="117" t="s">
        <v>88</v>
      </c>
      <c r="S14" s="13"/>
      <c r="T14" s="117"/>
      <c r="U14" s="117"/>
      <c r="V14" s="120"/>
      <c r="W14" s="120"/>
      <c r="X14" s="117"/>
      <c r="Y14" s="117"/>
      <c r="Z14" s="117"/>
      <c r="AA14" s="308"/>
      <c r="AB14" s="314"/>
    </row>
    <row r="15" spans="1:28" ht="60" x14ac:dyDescent="0.25">
      <c r="A15" s="132"/>
      <c r="B15" s="117" t="s">
        <v>921</v>
      </c>
      <c r="C15" s="117" t="s">
        <v>91</v>
      </c>
      <c r="D15" s="115">
        <v>40391</v>
      </c>
      <c r="E15" s="115">
        <v>40878</v>
      </c>
      <c r="F15" s="117" t="s">
        <v>92</v>
      </c>
      <c r="G15" s="13"/>
      <c r="H15" s="13"/>
      <c r="I15" s="14"/>
      <c r="J15" s="14"/>
      <c r="K15" s="14" t="s">
        <v>61</v>
      </c>
      <c r="L15" s="14"/>
      <c r="M15" s="14"/>
      <c r="N15" s="27"/>
      <c r="O15" s="117" t="s">
        <v>929</v>
      </c>
      <c r="P15" s="117"/>
      <c r="Q15" s="117"/>
      <c r="R15" s="117" t="s">
        <v>92</v>
      </c>
      <c r="S15" s="13"/>
      <c r="T15" s="117"/>
      <c r="U15" s="117"/>
      <c r="V15" s="115">
        <v>40391</v>
      </c>
      <c r="W15" s="115">
        <v>41061</v>
      </c>
      <c r="X15" s="117"/>
      <c r="Y15" s="117"/>
      <c r="Z15" s="117"/>
      <c r="AA15" s="308"/>
      <c r="AB15" s="314"/>
    </row>
    <row r="16" spans="1:28" ht="60" x14ac:dyDescent="0.25">
      <c r="A16" s="132"/>
      <c r="B16" s="117" t="s">
        <v>922</v>
      </c>
      <c r="C16" s="117" t="s">
        <v>95</v>
      </c>
      <c r="D16" s="115">
        <v>40391</v>
      </c>
      <c r="E16" s="115">
        <v>41244</v>
      </c>
      <c r="F16" s="117" t="s">
        <v>88</v>
      </c>
      <c r="G16" s="13"/>
      <c r="H16" s="13"/>
      <c r="I16" s="14"/>
      <c r="J16" s="14"/>
      <c r="K16" s="14"/>
      <c r="L16" s="14" t="s">
        <v>61</v>
      </c>
      <c r="M16" s="14"/>
      <c r="N16" s="27"/>
      <c r="O16" s="117" t="s">
        <v>930</v>
      </c>
      <c r="P16" s="117"/>
      <c r="Q16" s="117"/>
      <c r="R16" s="117" t="s">
        <v>88</v>
      </c>
      <c r="S16" s="13"/>
      <c r="T16" s="117"/>
      <c r="U16" s="117"/>
      <c r="V16" s="120"/>
      <c r="W16" s="120"/>
      <c r="X16" s="117"/>
      <c r="Y16" s="117"/>
      <c r="Z16" s="117"/>
      <c r="AA16" s="308"/>
      <c r="AB16" s="314"/>
    </row>
    <row r="17" spans="1:28" ht="60" x14ac:dyDescent="0.25">
      <c r="A17" s="132"/>
      <c r="B17" s="117" t="s">
        <v>923</v>
      </c>
      <c r="C17" s="117" t="s">
        <v>97</v>
      </c>
      <c r="D17" s="115">
        <v>40391</v>
      </c>
      <c r="E17" s="115">
        <v>41244</v>
      </c>
      <c r="F17" s="117" t="s">
        <v>88</v>
      </c>
      <c r="G17" s="13"/>
      <c r="H17" s="13"/>
      <c r="I17" s="14"/>
      <c r="J17" s="14"/>
      <c r="K17" s="14"/>
      <c r="L17" s="14" t="s">
        <v>61</v>
      </c>
      <c r="M17" s="14"/>
      <c r="N17" s="27"/>
      <c r="O17" s="117" t="s">
        <v>931</v>
      </c>
      <c r="P17" s="117"/>
      <c r="Q17" s="117"/>
      <c r="R17" s="117" t="s">
        <v>88</v>
      </c>
      <c r="S17" s="13"/>
      <c r="T17" s="117"/>
      <c r="U17" s="117"/>
      <c r="V17" s="120"/>
      <c r="W17" s="120"/>
      <c r="X17" s="117"/>
      <c r="Y17" s="117"/>
      <c r="Z17" s="117"/>
      <c r="AA17" s="308"/>
      <c r="AB17" s="314"/>
    </row>
    <row r="18" spans="1:28" ht="75" x14ac:dyDescent="0.25">
      <c r="A18" s="132"/>
      <c r="B18" s="117" t="s">
        <v>98</v>
      </c>
      <c r="C18" s="117" t="s">
        <v>99</v>
      </c>
      <c r="D18" s="115">
        <v>40391</v>
      </c>
      <c r="E18" s="115">
        <v>41609</v>
      </c>
      <c r="F18" s="117" t="s">
        <v>100</v>
      </c>
      <c r="G18" s="13"/>
      <c r="H18" s="13"/>
      <c r="I18" s="14"/>
      <c r="J18" s="14"/>
      <c r="K18" s="14"/>
      <c r="L18" s="14" t="s">
        <v>61</v>
      </c>
      <c r="M18" s="14"/>
      <c r="N18" s="27"/>
      <c r="O18" s="117"/>
      <c r="P18" s="117"/>
      <c r="Q18" s="117"/>
      <c r="R18" s="117" t="s">
        <v>100</v>
      </c>
      <c r="S18" s="13"/>
      <c r="T18" s="117"/>
      <c r="U18" s="117"/>
      <c r="V18" s="120"/>
      <c r="W18" s="120"/>
      <c r="X18" s="117"/>
      <c r="Y18" s="117"/>
      <c r="Z18" s="117"/>
      <c r="AA18" s="308"/>
      <c r="AB18" s="314"/>
    </row>
    <row r="19" spans="1:28" ht="75" x14ac:dyDescent="0.25">
      <c r="A19" s="132"/>
      <c r="B19" s="117" t="s">
        <v>102</v>
      </c>
      <c r="C19" s="117" t="s">
        <v>99</v>
      </c>
      <c r="D19" s="115">
        <v>40391</v>
      </c>
      <c r="E19" s="115">
        <v>41609</v>
      </c>
      <c r="F19" s="117" t="s">
        <v>103</v>
      </c>
      <c r="G19" s="13"/>
      <c r="H19" s="13"/>
      <c r="I19" s="14"/>
      <c r="J19" s="14"/>
      <c r="K19" s="14"/>
      <c r="L19" s="14" t="s">
        <v>61</v>
      </c>
      <c r="M19" s="14"/>
      <c r="N19" s="27"/>
      <c r="O19" s="117" t="s">
        <v>932</v>
      </c>
      <c r="P19" s="117"/>
      <c r="Q19" s="117"/>
      <c r="R19" s="117" t="s">
        <v>103</v>
      </c>
      <c r="S19" s="13"/>
      <c r="T19" s="117"/>
      <c r="U19" s="117"/>
      <c r="V19" s="120"/>
      <c r="W19" s="120"/>
      <c r="X19" s="117"/>
      <c r="Y19" s="117"/>
      <c r="Z19" s="117"/>
      <c r="AA19" s="308"/>
      <c r="AB19" s="314"/>
    </row>
    <row r="20" spans="1:28" ht="60" x14ac:dyDescent="0.25">
      <c r="A20" s="132"/>
      <c r="B20" s="117" t="s">
        <v>105</v>
      </c>
      <c r="C20" s="117" t="s">
        <v>91</v>
      </c>
      <c r="D20" s="115">
        <v>40391</v>
      </c>
      <c r="E20" s="115">
        <v>40878</v>
      </c>
      <c r="F20" s="117" t="s">
        <v>92</v>
      </c>
      <c r="G20" s="13"/>
      <c r="H20" s="13"/>
      <c r="I20" s="14"/>
      <c r="J20" s="14"/>
      <c r="K20" s="14"/>
      <c r="L20" s="14" t="s">
        <v>61</v>
      </c>
      <c r="M20" s="14"/>
      <c r="N20" s="27"/>
      <c r="O20" s="117" t="s">
        <v>929</v>
      </c>
      <c r="P20" s="117"/>
      <c r="Q20" s="117"/>
      <c r="R20" s="117" t="s">
        <v>92</v>
      </c>
      <c r="S20" s="13"/>
      <c r="T20" s="117"/>
      <c r="U20" s="117"/>
      <c r="V20" s="115"/>
      <c r="W20" s="115"/>
      <c r="X20" s="117"/>
      <c r="Y20" s="117"/>
      <c r="Z20" s="117"/>
      <c r="AA20" s="308"/>
      <c r="AB20" s="314"/>
    </row>
    <row r="21" spans="1:28" ht="105" x14ac:dyDescent="0.25">
      <c r="A21" s="132"/>
      <c r="B21" s="117" t="s">
        <v>924</v>
      </c>
      <c r="C21" s="117" t="s">
        <v>108</v>
      </c>
      <c r="D21" s="115">
        <v>40391</v>
      </c>
      <c r="E21" s="115">
        <v>41244</v>
      </c>
      <c r="F21" s="117" t="s">
        <v>109</v>
      </c>
      <c r="G21" s="13"/>
      <c r="H21" s="13"/>
      <c r="I21" s="14"/>
      <c r="J21" s="14"/>
      <c r="K21" s="14" t="s">
        <v>61</v>
      </c>
      <c r="L21" s="14"/>
      <c r="M21" s="14"/>
      <c r="N21" s="27"/>
      <c r="O21" s="117" t="s">
        <v>933</v>
      </c>
      <c r="P21" s="117"/>
      <c r="Q21" s="117"/>
      <c r="R21" s="117" t="s">
        <v>109</v>
      </c>
      <c r="S21" s="13"/>
      <c r="T21" s="117" t="s">
        <v>934</v>
      </c>
      <c r="U21" s="117"/>
      <c r="V21" s="115">
        <v>40391</v>
      </c>
      <c r="W21" s="115">
        <v>42339</v>
      </c>
      <c r="X21" s="117"/>
      <c r="Y21" s="117"/>
      <c r="Z21" s="117"/>
      <c r="AA21" s="308"/>
      <c r="AB21" s="314"/>
    </row>
    <row r="22" spans="1:28" ht="90" x14ac:dyDescent="0.25">
      <c r="A22" s="131" t="s">
        <v>131</v>
      </c>
      <c r="B22" s="117" t="s">
        <v>132</v>
      </c>
      <c r="C22" s="117" t="s">
        <v>133</v>
      </c>
      <c r="D22" s="115">
        <v>40391</v>
      </c>
      <c r="E22" s="115">
        <v>41365</v>
      </c>
      <c r="F22" s="117" t="s">
        <v>134</v>
      </c>
      <c r="G22" s="13"/>
      <c r="H22" s="13"/>
      <c r="I22" s="14"/>
      <c r="J22" s="14"/>
      <c r="K22" s="14"/>
      <c r="L22" s="14" t="s">
        <v>61</v>
      </c>
      <c r="M22" s="14"/>
      <c r="N22" s="27"/>
      <c r="O22" s="117" t="s">
        <v>937</v>
      </c>
      <c r="P22" s="117"/>
      <c r="Q22" s="117"/>
      <c r="R22" s="117" t="s">
        <v>134</v>
      </c>
      <c r="S22" s="13"/>
      <c r="T22" s="13"/>
      <c r="U22" s="13"/>
      <c r="V22" s="189"/>
      <c r="W22" s="189"/>
      <c r="X22" s="13"/>
      <c r="Y22" s="13"/>
      <c r="Z22" s="13"/>
      <c r="AA22" s="309"/>
      <c r="AB22" s="314"/>
    </row>
    <row r="23" spans="1:28" ht="120" x14ac:dyDescent="0.25">
      <c r="A23" s="132"/>
      <c r="B23" s="117" t="s">
        <v>935</v>
      </c>
      <c r="C23" s="117" t="s">
        <v>137</v>
      </c>
      <c r="D23" s="115">
        <v>40391</v>
      </c>
      <c r="E23" s="115">
        <v>41365</v>
      </c>
      <c r="F23" s="117" t="s">
        <v>134</v>
      </c>
      <c r="G23" s="13"/>
      <c r="H23" s="13"/>
      <c r="I23" s="14"/>
      <c r="J23" s="14"/>
      <c r="K23" s="14"/>
      <c r="L23" s="14" t="s">
        <v>61</v>
      </c>
      <c r="M23" s="14"/>
      <c r="N23" s="27"/>
      <c r="O23" s="117" t="s">
        <v>938</v>
      </c>
      <c r="P23" s="117"/>
      <c r="Q23" s="117"/>
      <c r="R23" s="117" t="s">
        <v>134</v>
      </c>
      <c r="S23" s="13"/>
      <c r="T23" s="13"/>
      <c r="U23" s="13"/>
      <c r="V23" s="189"/>
      <c r="W23" s="189"/>
      <c r="X23" s="13"/>
      <c r="Y23" s="13"/>
      <c r="Z23" s="13"/>
      <c r="AA23" s="309"/>
      <c r="AB23" s="314"/>
    </row>
    <row r="24" spans="1:28" ht="75" x14ac:dyDescent="0.25">
      <c r="A24" s="132"/>
      <c r="B24" s="187" t="s">
        <v>139</v>
      </c>
      <c r="C24" s="187" t="s">
        <v>137</v>
      </c>
      <c r="D24" s="115">
        <v>40391</v>
      </c>
      <c r="E24" s="115">
        <v>42339</v>
      </c>
      <c r="F24" s="187" t="s">
        <v>134</v>
      </c>
      <c r="G24" s="14"/>
      <c r="H24" s="14"/>
      <c r="I24" s="14"/>
      <c r="J24" s="14"/>
      <c r="K24" s="14"/>
      <c r="L24" s="14" t="s">
        <v>61</v>
      </c>
      <c r="M24" s="14"/>
      <c r="N24" s="27"/>
      <c r="O24" s="187" t="s">
        <v>939</v>
      </c>
      <c r="P24" s="187"/>
      <c r="Q24" s="187"/>
      <c r="R24" s="187" t="s">
        <v>134</v>
      </c>
      <c r="S24" s="14"/>
      <c r="T24" s="14"/>
      <c r="U24" s="14"/>
      <c r="V24" s="110"/>
      <c r="W24" s="110"/>
      <c r="X24" s="14"/>
      <c r="Y24" s="14"/>
      <c r="Z24" s="14"/>
      <c r="AA24" s="310"/>
      <c r="AB24" s="314"/>
    </row>
    <row r="25" spans="1:28" ht="75" x14ac:dyDescent="0.25">
      <c r="A25" s="132"/>
      <c r="B25" s="187" t="s">
        <v>936</v>
      </c>
      <c r="C25" s="187" t="s">
        <v>142</v>
      </c>
      <c r="D25" s="115">
        <v>40391</v>
      </c>
      <c r="E25" s="115">
        <v>41974</v>
      </c>
      <c r="F25" s="187" t="s">
        <v>134</v>
      </c>
      <c r="G25" s="14"/>
      <c r="H25" s="14"/>
      <c r="I25" s="14"/>
      <c r="J25" s="14" t="s">
        <v>61</v>
      </c>
      <c r="K25" s="14"/>
      <c r="L25" s="14"/>
      <c r="M25" s="14"/>
      <c r="N25" s="27"/>
      <c r="O25" s="187" t="s">
        <v>745</v>
      </c>
      <c r="P25" s="187"/>
      <c r="Q25" s="187"/>
      <c r="R25" s="187" t="s">
        <v>134</v>
      </c>
      <c r="S25" s="14"/>
      <c r="T25" s="14"/>
      <c r="U25" s="14"/>
      <c r="V25" s="110"/>
      <c r="W25" s="110"/>
      <c r="X25" s="14"/>
      <c r="Y25" s="14"/>
      <c r="Z25" s="14"/>
      <c r="AA25" s="310"/>
      <c r="AB25" s="314"/>
    </row>
    <row r="26" spans="1:28" ht="75" x14ac:dyDescent="0.25">
      <c r="A26" s="132"/>
      <c r="B26" s="187" t="s">
        <v>144</v>
      </c>
      <c r="C26" s="187" t="s">
        <v>145</v>
      </c>
      <c r="D26" s="115">
        <v>40391</v>
      </c>
      <c r="E26" s="115">
        <v>41609</v>
      </c>
      <c r="F26" s="187" t="s">
        <v>146</v>
      </c>
      <c r="G26" s="14"/>
      <c r="H26" s="14"/>
      <c r="I26" s="14"/>
      <c r="J26" s="14"/>
      <c r="K26" s="14"/>
      <c r="L26" s="14" t="s">
        <v>61</v>
      </c>
      <c r="M26" s="14"/>
      <c r="N26" s="27"/>
      <c r="O26" s="187" t="s">
        <v>940</v>
      </c>
      <c r="P26" s="187"/>
      <c r="Q26" s="187"/>
      <c r="R26" s="187" t="s">
        <v>941</v>
      </c>
      <c r="S26" s="14"/>
      <c r="T26" s="14"/>
      <c r="U26" s="14"/>
      <c r="V26" s="110"/>
      <c r="W26" s="110"/>
      <c r="X26" s="14"/>
      <c r="Y26" s="14"/>
      <c r="Z26" s="14"/>
      <c r="AA26" s="310"/>
      <c r="AB26" s="314"/>
    </row>
    <row r="27" spans="1:28" ht="75" x14ac:dyDescent="0.25">
      <c r="A27" s="132"/>
      <c r="B27" s="187" t="s">
        <v>148</v>
      </c>
      <c r="C27" s="187" t="s">
        <v>145</v>
      </c>
      <c r="D27" s="115">
        <v>40391</v>
      </c>
      <c r="E27" s="115">
        <v>41244</v>
      </c>
      <c r="F27" s="187" t="s">
        <v>149</v>
      </c>
      <c r="G27" s="14"/>
      <c r="H27" s="14"/>
      <c r="I27" s="14"/>
      <c r="J27" s="14"/>
      <c r="K27" s="14"/>
      <c r="L27" s="14" t="s">
        <v>61</v>
      </c>
      <c r="M27" s="14"/>
      <c r="N27" s="27"/>
      <c r="O27" s="187" t="s">
        <v>942</v>
      </c>
      <c r="P27" s="187"/>
      <c r="Q27" s="187"/>
      <c r="R27" s="187" t="s">
        <v>943</v>
      </c>
      <c r="S27" s="14"/>
      <c r="T27" s="14"/>
      <c r="U27" s="14"/>
      <c r="V27" s="110"/>
      <c r="W27" s="110"/>
      <c r="X27" s="14"/>
      <c r="Y27" s="14"/>
      <c r="Z27" s="14"/>
      <c r="AA27" s="310"/>
      <c r="AB27" s="314"/>
    </row>
    <row r="28" spans="1:28" ht="60" x14ac:dyDescent="0.25">
      <c r="A28" s="132"/>
      <c r="B28" s="187" t="s">
        <v>151</v>
      </c>
      <c r="C28" s="187" t="s">
        <v>145</v>
      </c>
      <c r="D28" s="115">
        <v>40391</v>
      </c>
      <c r="E28" s="115">
        <v>41244</v>
      </c>
      <c r="F28" s="187" t="s">
        <v>146</v>
      </c>
      <c r="G28" s="14"/>
      <c r="H28" s="14"/>
      <c r="I28" s="14"/>
      <c r="J28" s="14"/>
      <c r="K28" s="14"/>
      <c r="L28" s="14" t="s">
        <v>61</v>
      </c>
      <c r="M28" s="14"/>
      <c r="N28" s="27"/>
      <c r="O28" s="187" t="s">
        <v>944</v>
      </c>
      <c r="P28" s="187"/>
      <c r="Q28" s="187"/>
      <c r="R28" s="187" t="s">
        <v>146</v>
      </c>
      <c r="S28" s="14"/>
      <c r="T28" s="14"/>
      <c r="U28" s="14"/>
      <c r="V28" s="110"/>
      <c r="W28" s="110"/>
      <c r="X28" s="14"/>
      <c r="Y28" s="14"/>
      <c r="Z28" s="14"/>
      <c r="AA28" s="310"/>
      <c r="AB28" s="314"/>
    </row>
    <row r="29" spans="1:28" ht="90" x14ac:dyDescent="0.25">
      <c r="A29" s="131" t="s">
        <v>170</v>
      </c>
      <c r="B29" s="117" t="s">
        <v>945</v>
      </c>
      <c r="C29" s="117" t="s">
        <v>172</v>
      </c>
      <c r="D29" s="115">
        <v>40391</v>
      </c>
      <c r="E29" s="115">
        <v>42339</v>
      </c>
      <c r="F29" s="117" t="s">
        <v>88</v>
      </c>
      <c r="G29" s="13"/>
      <c r="H29" s="13"/>
      <c r="I29" s="14"/>
      <c r="J29" s="14"/>
      <c r="K29" s="14"/>
      <c r="L29" s="14" t="s">
        <v>61</v>
      </c>
      <c r="M29" s="14"/>
      <c r="N29" s="27"/>
      <c r="O29" s="117" t="s">
        <v>951</v>
      </c>
      <c r="P29" s="117"/>
      <c r="Q29" s="117"/>
      <c r="R29" s="117" t="s">
        <v>952</v>
      </c>
      <c r="S29" s="13"/>
      <c r="T29" s="13"/>
      <c r="U29" s="13"/>
      <c r="V29" s="189"/>
      <c r="W29" s="189"/>
      <c r="X29" s="13"/>
      <c r="Y29" s="13"/>
      <c r="Z29" s="13"/>
      <c r="AA29" s="309"/>
      <c r="AB29" s="314"/>
    </row>
    <row r="30" spans="1:28" ht="90" x14ac:dyDescent="0.25">
      <c r="A30" s="132"/>
      <c r="B30" s="117" t="s">
        <v>946</v>
      </c>
      <c r="C30" s="117" t="s">
        <v>172</v>
      </c>
      <c r="D30" s="115">
        <v>40391</v>
      </c>
      <c r="E30" s="115">
        <v>42339</v>
      </c>
      <c r="F30" s="117" t="s">
        <v>175</v>
      </c>
      <c r="G30" s="13"/>
      <c r="H30" s="13"/>
      <c r="I30" s="14"/>
      <c r="J30" s="14"/>
      <c r="K30" s="14"/>
      <c r="L30" s="14" t="s">
        <v>61</v>
      </c>
      <c r="M30" s="14"/>
      <c r="N30" s="27"/>
      <c r="O30" s="117" t="s">
        <v>953</v>
      </c>
      <c r="P30" s="117"/>
      <c r="Q30" s="117"/>
      <c r="R30" s="117" t="s">
        <v>954</v>
      </c>
      <c r="S30" s="13"/>
      <c r="T30" s="13"/>
      <c r="U30" s="13"/>
      <c r="V30" s="189"/>
      <c r="W30" s="189"/>
      <c r="X30" s="13"/>
      <c r="Y30" s="13"/>
      <c r="Z30" s="13"/>
      <c r="AA30" s="309"/>
      <c r="AB30" s="314"/>
    </row>
    <row r="31" spans="1:28" ht="90" x14ac:dyDescent="0.25">
      <c r="A31" s="132"/>
      <c r="B31" s="117" t="s">
        <v>947</v>
      </c>
      <c r="C31" s="117" t="s">
        <v>172</v>
      </c>
      <c r="D31" s="115">
        <v>40391</v>
      </c>
      <c r="E31" s="115">
        <v>42339</v>
      </c>
      <c r="F31" s="117" t="s">
        <v>178</v>
      </c>
      <c r="G31" s="13"/>
      <c r="H31" s="13"/>
      <c r="I31" s="14"/>
      <c r="J31" s="14"/>
      <c r="K31" s="14"/>
      <c r="L31" s="14" t="s">
        <v>61</v>
      </c>
      <c r="M31" s="14"/>
      <c r="N31" s="27"/>
      <c r="O31" s="117" t="s">
        <v>955</v>
      </c>
      <c r="P31" s="117"/>
      <c r="Q31" s="117"/>
      <c r="R31" s="117" t="s">
        <v>956</v>
      </c>
      <c r="S31" s="13"/>
      <c r="T31" s="13"/>
      <c r="U31" s="13"/>
      <c r="V31" s="189"/>
      <c r="W31" s="189"/>
      <c r="X31" s="13"/>
      <c r="Y31" s="13"/>
      <c r="Z31" s="13"/>
      <c r="AA31" s="309"/>
      <c r="AB31" s="314"/>
    </row>
    <row r="32" spans="1:28" ht="90" x14ac:dyDescent="0.25">
      <c r="A32" s="132"/>
      <c r="B32" s="117" t="s">
        <v>948</v>
      </c>
      <c r="C32" s="187" t="s">
        <v>181</v>
      </c>
      <c r="D32" s="115">
        <v>40391</v>
      </c>
      <c r="E32" s="115">
        <v>41974</v>
      </c>
      <c r="F32" s="187" t="s">
        <v>182</v>
      </c>
      <c r="G32" s="14"/>
      <c r="H32" s="14"/>
      <c r="I32" s="14"/>
      <c r="J32" s="14"/>
      <c r="K32" s="14"/>
      <c r="L32" s="14" t="s">
        <v>61</v>
      </c>
      <c r="M32" s="14"/>
      <c r="N32" s="27"/>
      <c r="O32" s="187" t="s">
        <v>957</v>
      </c>
      <c r="P32" s="187"/>
      <c r="Q32" s="187"/>
      <c r="R32" s="187" t="s">
        <v>182</v>
      </c>
      <c r="S32" s="14"/>
      <c r="T32" s="14"/>
      <c r="U32" s="14"/>
      <c r="V32" s="110"/>
      <c r="W32" s="110"/>
      <c r="X32" s="14"/>
      <c r="Y32" s="14"/>
      <c r="Z32" s="14"/>
      <c r="AA32" s="310"/>
      <c r="AB32" s="314"/>
    </row>
    <row r="33" spans="1:28" ht="90" x14ac:dyDescent="0.25">
      <c r="A33" s="132"/>
      <c r="B33" s="117" t="s">
        <v>949</v>
      </c>
      <c r="C33" s="187" t="s">
        <v>950</v>
      </c>
      <c r="D33" s="115">
        <v>40391</v>
      </c>
      <c r="E33" s="115">
        <v>40513</v>
      </c>
      <c r="F33" s="187" t="s">
        <v>88</v>
      </c>
      <c r="G33" s="14"/>
      <c r="H33" s="14"/>
      <c r="I33" s="14"/>
      <c r="J33" s="14"/>
      <c r="K33" s="14" t="s">
        <v>61</v>
      </c>
      <c r="L33" s="14"/>
      <c r="M33" s="14"/>
      <c r="N33" s="27"/>
      <c r="O33" s="187" t="s">
        <v>958</v>
      </c>
      <c r="P33" s="187"/>
      <c r="Q33" s="187" t="s">
        <v>959</v>
      </c>
      <c r="R33" s="187" t="s">
        <v>952</v>
      </c>
      <c r="S33" s="14"/>
      <c r="T33" s="14"/>
      <c r="U33" s="14"/>
      <c r="V33" s="115">
        <v>40391</v>
      </c>
      <c r="W33" s="115">
        <v>40878</v>
      </c>
      <c r="X33" s="14"/>
      <c r="Y33" s="14"/>
      <c r="Z33" s="14"/>
      <c r="AA33" s="310"/>
      <c r="AB33" s="314"/>
    </row>
    <row r="34" spans="1:28" ht="75" x14ac:dyDescent="0.25">
      <c r="A34" s="131" t="s">
        <v>192</v>
      </c>
      <c r="B34" s="117" t="s">
        <v>193</v>
      </c>
      <c r="C34" s="117" t="s">
        <v>194</v>
      </c>
      <c r="D34" s="115">
        <v>40391</v>
      </c>
      <c r="E34" s="115">
        <v>41244</v>
      </c>
      <c r="F34" s="117" t="s">
        <v>100</v>
      </c>
      <c r="G34" s="13"/>
      <c r="H34" s="13"/>
      <c r="I34" s="14"/>
      <c r="J34" s="14"/>
      <c r="K34" s="14" t="s">
        <v>61</v>
      </c>
      <c r="L34" s="14"/>
      <c r="M34" s="14"/>
      <c r="N34" s="27"/>
      <c r="O34" s="117" t="s">
        <v>961</v>
      </c>
      <c r="P34" s="117"/>
      <c r="Q34" s="117"/>
      <c r="R34" s="117" t="s">
        <v>962</v>
      </c>
      <c r="S34" s="13"/>
      <c r="T34" s="117"/>
      <c r="U34" s="13"/>
      <c r="V34" s="115">
        <v>40391</v>
      </c>
      <c r="W34" s="115">
        <v>41456</v>
      </c>
      <c r="X34" s="13"/>
      <c r="Y34" s="13"/>
      <c r="Z34" s="13"/>
      <c r="AA34" s="309"/>
      <c r="AB34" s="314"/>
    </row>
    <row r="35" spans="1:28" ht="45" x14ac:dyDescent="0.25">
      <c r="A35" s="132"/>
      <c r="B35" s="117" t="s">
        <v>196</v>
      </c>
      <c r="C35" s="117" t="s">
        <v>194</v>
      </c>
      <c r="D35" s="115">
        <v>40391</v>
      </c>
      <c r="E35" s="115">
        <v>41244</v>
      </c>
      <c r="F35" s="117" t="s">
        <v>197</v>
      </c>
      <c r="G35" s="13"/>
      <c r="H35" s="13"/>
      <c r="I35" s="14"/>
      <c r="J35" s="14"/>
      <c r="K35" s="14" t="s">
        <v>61</v>
      </c>
      <c r="L35" s="14"/>
      <c r="M35" s="14"/>
      <c r="N35" s="27"/>
      <c r="O35" s="117" t="s">
        <v>963</v>
      </c>
      <c r="P35" s="117"/>
      <c r="Q35" s="117"/>
      <c r="R35" s="117" t="s">
        <v>197</v>
      </c>
      <c r="S35" s="13"/>
      <c r="T35" s="117"/>
      <c r="U35" s="13"/>
      <c r="V35" s="115">
        <v>40391</v>
      </c>
      <c r="W35" s="115">
        <v>41456</v>
      </c>
      <c r="X35" s="13"/>
      <c r="Y35" s="13"/>
      <c r="Z35" s="13"/>
      <c r="AA35" s="309"/>
      <c r="AB35" s="314"/>
    </row>
    <row r="36" spans="1:28" ht="105" x14ac:dyDescent="0.25">
      <c r="A36" s="132"/>
      <c r="B36" s="117" t="s">
        <v>960</v>
      </c>
      <c r="C36" s="117" t="s">
        <v>200</v>
      </c>
      <c r="D36" s="115">
        <v>40391</v>
      </c>
      <c r="E36" s="115">
        <v>40878</v>
      </c>
      <c r="F36" s="117" t="s">
        <v>201</v>
      </c>
      <c r="G36" s="13"/>
      <c r="H36" s="13"/>
      <c r="I36" s="14"/>
      <c r="J36" s="14" t="s">
        <v>61</v>
      </c>
      <c r="K36" s="14"/>
      <c r="L36" s="14"/>
      <c r="M36" s="14"/>
      <c r="N36" s="27"/>
      <c r="O36" s="117" t="s">
        <v>745</v>
      </c>
      <c r="P36" s="117"/>
      <c r="Q36" s="117"/>
      <c r="R36" s="117" t="s">
        <v>201</v>
      </c>
      <c r="S36" s="13"/>
      <c r="T36" s="117" t="s">
        <v>965</v>
      </c>
      <c r="U36" s="13"/>
      <c r="V36" s="115">
        <v>40878</v>
      </c>
      <c r="W36" s="115">
        <v>41244</v>
      </c>
      <c r="X36" s="13"/>
      <c r="Y36" s="13"/>
      <c r="Z36" s="13"/>
      <c r="AA36" s="309"/>
      <c r="AB36" s="314"/>
    </row>
    <row r="37" spans="1:28" ht="75" x14ac:dyDescent="0.25">
      <c r="A37" s="132"/>
      <c r="B37" s="117" t="s">
        <v>203</v>
      </c>
      <c r="C37" s="117" t="s">
        <v>200</v>
      </c>
      <c r="D37" s="115">
        <v>40391</v>
      </c>
      <c r="E37" s="115">
        <v>40878</v>
      </c>
      <c r="F37" s="117" t="s">
        <v>204</v>
      </c>
      <c r="G37" s="13"/>
      <c r="H37" s="13"/>
      <c r="I37" s="14"/>
      <c r="J37" s="14"/>
      <c r="K37" s="14" t="s">
        <v>61</v>
      </c>
      <c r="L37" s="14"/>
      <c r="M37" s="14"/>
      <c r="N37" s="27"/>
      <c r="O37" s="117" t="s">
        <v>964</v>
      </c>
      <c r="P37" s="117"/>
      <c r="Q37" s="117"/>
      <c r="R37" s="117" t="s">
        <v>204</v>
      </c>
      <c r="S37" s="13"/>
      <c r="T37" s="117"/>
      <c r="U37" s="13"/>
      <c r="V37" s="115">
        <v>40391</v>
      </c>
      <c r="W37" s="115">
        <v>41244</v>
      </c>
      <c r="X37" s="13"/>
      <c r="Y37" s="13"/>
      <c r="Z37" s="13"/>
      <c r="AA37" s="309"/>
      <c r="AB37" s="314"/>
    </row>
    <row r="38" spans="1:28" ht="75" x14ac:dyDescent="0.25">
      <c r="A38" s="132"/>
      <c r="B38" s="117" t="s">
        <v>206</v>
      </c>
      <c r="C38" s="117" t="s">
        <v>200</v>
      </c>
      <c r="D38" s="115">
        <v>40391</v>
      </c>
      <c r="E38" s="115">
        <v>40878</v>
      </c>
      <c r="F38" s="117" t="s">
        <v>100</v>
      </c>
      <c r="G38" s="13"/>
      <c r="H38" s="13"/>
      <c r="I38" s="14"/>
      <c r="J38" s="14"/>
      <c r="K38" s="14" t="s">
        <v>61</v>
      </c>
      <c r="L38" s="14"/>
      <c r="M38" s="14"/>
      <c r="N38" s="27"/>
      <c r="O38" s="117"/>
      <c r="P38" s="117"/>
      <c r="Q38" s="117"/>
      <c r="R38" s="117" t="s">
        <v>100</v>
      </c>
      <c r="S38" s="13"/>
      <c r="T38" s="117"/>
      <c r="U38" s="13"/>
      <c r="V38" s="115">
        <v>40391</v>
      </c>
      <c r="W38" s="115">
        <v>41244</v>
      </c>
      <c r="X38" s="13"/>
      <c r="Y38" s="13"/>
      <c r="Z38" s="13"/>
      <c r="AA38" s="309"/>
      <c r="AB38" s="314"/>
    </row>
    <row r="39" spans="1:28" ht="60" x14ac:dyDescent="0.25">
      <c r="A39" s="131" t="s">
        <v>220</v>
      </c>
      <c r="B39" s="117" t="s">
        <v>966</v>
      </c>
      <c r="C39" s="117" t="s">
        <v>222</v>
      </c>
      <c r="D39" s="115">
        <v>40391</v>
      </c>
      <c r="E39" s="115">
        <v>41609</v>
      </c>
      <c r="F39" s="117" t="s">
        <v>178</v>
      </c>
      <c r="G39" s="13"/>
      <c r="H39" s="13"/>
      <c r="I39" s="14"/>
      <c r="J39" s="14"/>
      <c r="K39" s="14"/>
      <c r="L39" s="14" t="s">
        <v>61</v>
      </c>
      <c r="M39" s="14"/>
      <c r="N39" s="27"/>
      <c r="O39" s="117" t="s">
        <v>1012</v>
      </c>
      <c r="P39" s="117"/>
      <c r="Q39" s="117"/>
      <c r="R39" s="117" t="s">
        <v>1013</v>
      </c>
      <c r="S39" s="13"/>
      <c r="T39" s="13"/>
      <c r="U39" s="13"/>
      <c r="V39" s="120"/>
      <c r="W39" s="115"/>
      <c r="X39" s="13"/>
      <c r="Y39" s="13"/>
      <c r="Z39" s="13"/>
      <c r="AA39" s="309"/>
      <c r="AB39" s="314"/>
    </row>
    <row r="40" spans="1:28" ht="60" x14ac:dyDescent="0.25">
      <c r="A40" s="60"/>
      <c r="B40" s="117" t="s">
        <v>967</v>
      </c>
      <c r="C40" s="117" t="s">
        <v>222</v>
      </c>
      <c r="D40" s="115">
        <v>40391</v>
      </c>
      <c r="E40" s="115">
        <v>41609</v>
      </c>
      <c r="F40" s="117" t="s">
        <v>84</v>
      </c>
      <c r="G40" s="13"/>
      <c r="H40" s="13"/>
      <c r="I40" s="14"/>
      <c r="J40" s="14"/>
      <c r="K40" s="14"/>
      <c r="L40" s="14" t="s">
        <v>61</v>
      </c>
      <c r="M40" s="14"/>
      <c r="N40" s="27"/>
      <c r="O40" s="117" t="s">
        <v>1014</v>
      </c>
      <c r="P40" s="117"/>
      <c r="Q40" s="117"/>
      <c r="R40" s="117" t="s">
        <v>84</v>
      </c>
      <c r="S40" s="13"/>
      <c r="T40" s="13"/>
      <c r="U40" s="13"/>
      <c r="V40" s="120"/>
      <c r="W40" s="120"/>
      <c r="X40" s="13"/>
      <c r="Y40" s="13"/>
      <c r="Z40" s="13"/>
      <c r="AA40" s="309"/>
      <c r="AB40" s="314"/>
    </row>
    <row r="41" spans="1:28" ht="60" x14ac:dyDescent="0.25">
      <c r="A41" s="60"/>
      <c r="B41" s="117" t="s">
        <v>968</v>
      </c>
      <c r="C41" s="117" t="s">
        <v>222</v>
      </c>
      <c r="D41" s="115">
        <v>40391</v>
      </c>
      <c r="E41" s="115">
        <v>41609</v>
      </c>
      <c r="F41" s="117" t="s">
        <v>146</v>
      </c>
      <c r="G41" s="13"/>
      <c r="H41" s="13"/>
      <c r="I41" s="14"/>
      <c r="J41" s="14"/>
      <c r="K41" s="14"/>
      <c r="L41" s="14" t="s">
        <v>61</v>
      </c>
      <c r="M41" s="14"/>
      <c r="N41" s="27"/>
      <c r="O41" s="117" t="s">
        <v>1015</v>
      </c>
      <c r="P41" s="117"/>
      <c r="Q41" s="117"/>
      <c r="R41" s="117" t="s">
        <v>146</v>
      </c>
      <c r="S41" s="13"/>
      <c r="T41" s="13"/>
      <c r="U41" s="13"/>
      <c r="V41" s="120"/>
      <c r="W41" s="115"/>
      <c r="X41" s="13"/>
      <c r="Y41" s="13"/>
      <c r="Z41" s="13"/>
      <c r="AA41" s="309"/>
      <c r="AB41" s="314"/>
    </row>
    <row r="42" spans="1:28" ht="60" x14ac:dyDescent="0.25">
      <c r="A42" s="60"/>
      <c r="B42" s="117" t="s">
        <v>969</v>
      </c>
      <c r="C42" s="117" t="s">
        <v>222</v>
      </c>
      <c r="D42" s="115">
        <v>40391</v>
      </c>
      <c r="E42" s="115">
        <v>41609</v>
      </c>
      <c r="F42" s="117" t="s">
        <v>100</v>
      </c>
      <c r="G42" s="112"/>
      <c r="H42" s="112"/>
      <c r="I42" s="123"/>
      <c r="J42" s="123"/>
      <c r="K42" s="123"/>
      <c r="L42" s="123" t="s">
        <v>61</v>
      </c>
      <c r="M42" s="123"/>
      <c r="N42" s="119"/>
      <c r="O42" s="117" t="s">
        <v>1016</v>
      </c>
      <c r="P42" s="117"/>
      <c r="Q42" s="117"/>
      <c r="R42" s="117" t="s">
        <v>100</v>
      </c>
      <c r="S42" s="112"/>
      <c r="T42" s="112"/>
      <c r="U42" s="112"/>
      <c r="V42" s="120"/>
      <c r="W42" s="115"/>
      <c r="X42" s="112"/>
      <c r="Y42" s="112"/>
      <c r="Z42" s="112"/>
      <c r="AA42" s="309"/>
      <c r="AB42" s="314"/>
    </row>
    <row r="43" spans="1:28" ht="60" x14ac:dyDescent="0.25">
      <c r="A43" s="60"/>
      <c r="B43" s="117" t="s">
        <v>970</v>
      </c>
      <c r="C43" s="117" t="s">
        <v>222</v>
      </c>
      <c r="D43" s="115">
        <v>40391</v>
      </c>
      <c r="E43" s="115">
        <v>41609</v>
      </c>
      <c r="F43" s="117" t="s">
        <v>230</v>
      </c>
      <c r="G43" s="112"/>
      <c r="H43" s="112"/>
      <c r="I43" s="123"/>
      <c r="J43" s="123" t="s">
        <v>61</v>
      </c>
      <c r="K43" s="123"/>
      <c r="L43" s="123"/>
      <c r="M43" s="123"/>
      <c r="N43" s="119"/>
      <c r="O43" s="117" t="s">
        <v>745</v>
      </c>
      <c r="P43" s="117"/>
      <c r="Q43" s="117"/>
      <c r="R43" s="117" t="s">
        <v>230</v>
      </c>
      <c r="S43" s="112"/>
      <c r="T43" s="112"/>
      <c r="U43" s="112"/>
      <c r="V43" s="120"/>
      <c r="W43" s="115"/>
      <c r="X43" s="112"/>
      <c r="Y43" s="112"/>
      <c r="Z43" s="112"/>
      <c r="AA43" s="309"/>
      <c r="AB43" s="314"/>
    </row>
    <row r="44" spans="1:28" ht="60" x14ac:dyDescent="0.25">
      <c r="A44" s="60"/>
      <c r="B44" s="117" t="s">
        <v>232</v>
      </c>
      <c r="C44" s="117" t="s">
        <v>233</v>
      </c>
      <c r="D44" s="115">
        <v>40391</v>
      </c>
      <c r="E44" s="115">
        <v>41609</v>
      </c>
      <c r="F44" s="117" t="s">
        <v>235</v>
      </c>
      <c r="G44" s="112"/>
      <c r="H44" s="112"/>
      <c r="I44" s="123"/>
      <c r="J44" s="123" t="s">
        <v>61</v>
      </c>
      <c r="K44" s="123"/>
      <c r="L44" s="123"/>
      <c r="M44" s="123"/>
      <c r="N44" s="119"/>
      <c r="O44" s="117" t="s">
        <v>1017</v>
      </c>
      <c r="P44" s="117"/>
      <c r="Q44" s="117"/>
      <c r="R44" s="117" t="s">
        <v>235</v>
      </c>
      <c r="S44" s="112"/>
      <c r="T44" s="112"/>
      <c r="U44" s="112"/>
      <c r="V44" s="120"/>
      <c r="W44" s="115"/>
      <c r="X44" s="112"/>
      <c r="Y44" s="112"/>
      <c r="Z44" s="112"/>
      <c r="AA44" s="309"/>
      <c r="AB44" s="314"/>
    </row>
    <row r="45" spans="1:28" ht="60" x14ac:dyDescent="0.25">
      <c r="A45" s="60"/>
      <c r="B45" s="117" t="s">
        <v>971</v>
      </c>
      <c r="C45" s="117" t="s">
        <v>237</v>
      </c>
      <c r="D45" s="115">
        <v>40391</v>
      </c>
      <c r="E45" s="115">
        <v>41609</v>
      </c>
      <c r="F45" s="117" t="s">
        <v>235</v>
      </c>
      <c r="G45" s="112"/>
      <c r="H45" s="112"/>
      <c r="I45" s="123"/>
      <c r="J45" s="123"/>
      <c r="K45" s="123"/>
      <c r="L45" s="123" t="s">
        <v>61</v>
      </c>
      <c r="M45" s="123"/>
      <c r="N45" s="119"/>
      <c r="O45" s="117" t="s">
        <v>1018</v>
      </c>
      <c r="P45" s="117"/>
      <c r="Q45" s="117"/>
      <c r="R45" s="117" t="s">
        <v>1019</v>
      </c>
      <c r="S45" s="112"/>
      <c r="T45" s="112"/>
      <c r="U45" s="112"/>
      <c r="V45" s="120"/>
      <c r="W45" s="115"/>
      <c r="X45" s="112"/>
      <c r="Y45" s="112"/>
      <c r="Z45" s="112"/>
      <c r="AA45" s="309"/>
      <c r="AB45" s="314"/>
    </row>
    <row r="46" spans="1:28" ht="105" x14ac:dyDescent="0.25">
      <c r="A46" s="60"/>
      <c r="B46" s="117" t="s">
        <v>972</v>
      </c>
      <c r="C46" s="117" t="s">
        <v>237</v>
      </c>
      <c r="D46" s="115">
        <v>40391</v>
      </c>
      <c r="E46" s="115">
        <v>41609</v>
      </c>
      <c r="F46" s="117" t="s">
        <v>240</v>
      </c>
      <c r="G46" s="112"/>
      <c r="H46" s="112"/>
      <c r="I46" s="123"/>
      <c r="J46" s="123"/>
      <c r="K46" s="123"/>
      <c r="L46" s="123" t="s">
        <v>61</v>
      </c>
      <c r="M46" s="123"/>
      <c r="N46" s="119"/>
      <c r="O46" s="117" t="s">
        <v>1020</v>
      </c>
      <c r="P46" s="117"/>
      <c r="Q46" s="117"/>
      <c r="R46" s="117" t="s">
        <v>1021</v>
      </c>
      <c r="S46" s="112"/>
      <c r="T46" s="112"/>
      <c r="U46" s="112"/>
      <c r="V46" s="120"/>
      <c r="W46" s="120"/>
      <c r="X46" s="112"/>
      <c r="Y46" s="112"/>
      <c r="Z46" s="112"/>
      <c r="AA46" s="309"/>
      <c r="AB46" s="314"/>
    </row>
    <row r="47" spans="1:28" ht="60" x14ac:dyDescent="0.25">
      <c r="A47" s="60"/>
      <c r="B47" s="117" t="s">
        <v>973</v>
      </c>
      <c r="C47" s="117" t="s">
        <v>237</v>
      </c>
      <c r="D47" s="115">
        <v>40391</v>
      </c>
      <c r="E47" s="115">
        <v>41609</v>
      </c>
      <c r="F47" s="117" t="s">
        <v>182</v>
      </c>
      <c r="G47" s="112"/>
      <c r="H47" s="112"/>
      <c r="I47" s="123"/>
      <c r="J47" s="123"/>
      <c r="K47" s="123"/>
      <c r="L47" s="123" t="s">
        <v>61</v>
      </c>
      <c r="M47" s="123"/>
      <c r="N47" s="119"/>
      <c r="O47" s="117" t="s">
        <v>1022</v>
      </c>
      <c r="P47" s="117"/>
      <c r="Q47" s="117"/>
      <c r="R47" s="117" t="s">
        <v>182</v>
      </c>
      <c r="S47" s="112"/>
      <c r="T47" s="112"/>
      <c r="U47" s="112"/>
      <c r="V47" s="120"/>
      <c r="W47" s="120"/>
      <c r="X47" s="112"/>
      <c r="Y47" s="112"/>
      <c r="Z47" s="112"/>
      <c r="AA47" s="309"/>
      <c r="AB47" s="314"/>
    </row>
    <row r="48" spans="1:28" ht="45" x14ac:dyDescent="0.25">
      <c r="A48" s="60"/>
      <c r="B48" s="117" t="s">
        <v>974</v>
      </c>
      <c r="C48" s="117" t="s">
        <v>245</v>
      </c>
      <c r="D48" s="115">
        <v>40391</v>
      </c>
      <c r="E48" s="115">
        <v>40878</v>
      </c>
      <c r="F48" s="117" t="s">
        <v>197</v>
      </c>
      <c r="G48" s="112"/>
      <c r="H48" s="112"/>
      <c r="I48" s="123"/>
      <c r="J48" s="123"/>
      <c r="K48" s="123"/>
      <c r="L48" s="123" t="s">
        <v>61</v>
      </c>
      <c r="M48" s="123"/>
      <c r="N48" s="119"/>
      <c r="O48" s="117" t="s">
        <v>1023</v>
      </c>
      <c r="P48" s="117"/>
      <c r="Q48" s="117"/>
      <c r="R48" s="117" t="s">
        <v>197</v>
      </c>
      <c r="S48" s="112"/>
      <c r="T48" s="112"/>
      <c r="U48" s="112"/>
      <c r="V48" s="120"/>
      <c r="W48" s="120"/>
      <c r="X48" s="112"/>
      <c r="Y48" s="112"/>
      <c r="Z48" s="112"/>
      <c r="AA48" s="309"/>
      <c r="AB48" s="314"/>
    </row>
    <row r="49" spans="1:28" ht="105" x14ac:dyDescent="0.25">
      <c r="A49" s="60"/>
      <c r="B49" s="117" t="s">
        <v>975</v>
      </c>
      <c r="C49" s="117" t="s">
        <v>248</v>
      </c>
      <c r="D49" s="115">
        <v>40391</v>
      </c>
      <c r="E49" s="115">
        <v>41244</v>
      </c>
      <c r="F49" s="117" t="s">
        <v>240</v>
      </c>
      <c r="G49" s="112"/>
      <c r="H49" s="112"/>
      <c r="I49" s="123"/>
      <c r="J49" s="123"/>
      <c r="K49" s="123"/>
      <c r="L49" s="123" t="s">
        <v>61</v>
      </c>
      <c r="M49" s="123"/>
      <c r="N49" s="119"/>
      <c r="O49" s="117" t="s">
        <v>1024</v>
      </c>
      <c r="P49" s="117"/>
      <c r="Q49" s="117"/>
      <c r="R49" s="117" t="s">
        <v>1025</v>
      </c>
      <c r="S49" s="112"/>
      <c r="T49" s="112"/>
      <c r="U49" s="112"/>
      <c r="V49" s="120"/>
      <c r="W49" s="120"/>
      <c r="X49" s="112"/>
      <c r="Y49" s="112"/>
      <c r="Z49" s="112"/>
      <c r="AA49" s="309"/>
      <c r="AB49" s="314"/>
    </row>
    <row r="50" spans="1:28" ht="60" x14ac:dyDescent="0.25">
      <c r="A50" s="60"/>
      <c r="B50" s="117" t="s">
        <v>976</v>
      </c>
      <c r="C50" s="117" t="s">
        <v>251</v>
      </c>
      <c r="D50" s="115">
        <v>40391</v>
      </c>
      <c r="E50" s="115">
        <v>41609</v>
      </c>
      <c r="F50" s="117" t="s">
        <v>103</v>
      </c>
      <c r="G50" s="112"/>
      <c r="H50" s="112"/>
      <c r="I50" s="123"/>
      <c r="J50" s="123"/>
      <c r="K50" s="123"/>
      <c r="L50" s="123" t="s">
        <v>61</v>
      </c>
      <c r="M50" s="123"/>
      <c r="N50" s="119"/>
      <c r="O50" s="117" t="s">
        <v>1026</v>
      </c>
      <c r="P50" s="117"/>
      <c r="Q50" s="117"/>
      <c r="R50" s="117" t="s">
        <v>103</v>
      </c>
      <c r="S50" s="112"/>
      <c r="T50" s="112"/>
      <c r="U50" s="112"/>
      <c r="V50" s="120"/>
      <c r="W50" s="115"/>
      <c r="X50" s="112"/>
      <c r="Y50" s="112"/>
      <c r="Z50" s="112"/>
      <c r="AA50" s="309"/>
      <c r="AB50" s="314"/>
    </row>
    <row r="51" spans="1:28" ht="60" x14ac:dyDescent="0.25">
      <c r="A51" s="60"/>
      <c r="B51" s="117" t="s">
        <v>977</v>
      </c>
      <c r="C51" s="117" t="s">
        <v>251</v>
      </c>
      <c r="D51" s="115">
        <v>40391</v>
      </c>
      <c r="E51" s="115">
        <v>42339</v>
      </c>
      <c r="F51" s="117" t="s">
        <v>84</v>
      </c>
      <c r="G51" s="112"/>
      <c r="H51" s="112"/>
      <c r="I51" s="123"/>
      <c r="J51" s="123"/>
      <c r="K51" s="123"/>
      <c r="L51" s="123" t="s">
        <v>61</v>
      </c>
      <c r="M51" s="123"/>
      <c r="N51" s="119"/>
      <c r="O51" s="117" t="s">
        <v>1027</v>
      </c>
      <c r="P51" s="117"/>
      <c r="Q51" s="117"/>
      <c r="R51" s="117" t="s">
        <v>84</v>
      </c>
      <c r="S51" s="112"/>
      <c r="T51" s="112"/>
      <c r="U51" s="112"/>
      <c r="V51" s="120"/>
      <c r="W51" s="115"/>
      <c r="X51" s="112"/>
      <c r="Y51" s="112"/>
      <c r="Z51" s="112"/>
      <c r="AA51" s="309"/>
      <c r="AB51" s="314"/>
    </row>
    <row r="52" spans="1:28" ht="45" x14ac:dyDescent="0.25">
      <c r="A52" s="60"/>
      <c r="B52" s="117" t="s">
        <v>978</v>
      </c>
      <c r="C52" s="117" t="s">
        <v>245</v>
      </c>
      <c r="D52" s="115">
        <v>40391</v>
      </c>
      <c r="E52" s="115">
        <v>41609</v>
      </c>
      <c r="F52" s="117" t="s">
        <v>100</v>
      </c>
      <c r="G52" s="112"/>
      <c r="H52" s="112"/>
      <c r="I52" s="123"/>
      <c r="J52" s="123"/>
      <c r="K52" s="123"/>
      <c r="L52" s="123" t="s">
        <v>61</v>
      </c>
      <c r="M52" s="123"/>
      <c r="N52" s="119"/>
      <c r="O52" s="117" t="s">
        <v>1028</v>
      </c>
      <c r="P52" s="117"/>
      <c r="Q52" s="117"/>
      <c r="R52" s="117" t="s">
        <v>100</v>
      </c>
      <c r="S52" s="112"/>
      <c r="T52" s="112"/>
      <c r="U52" s="112"/>
      <c r="V52" s="120"/>
      <c r="W52" s="120"/>
      <c r="X52" s="112"/>
      <c r="Y52" s="112"/>
      <c r="Z52" s="112"/>
      <c r="AA52" s="309"/>
      <c r="AB52" s="314"/>
    </row>
    <row r="53" spans="1:28" ht="45" x14ac:dyDescent="0.25">
      <c r="A53" s="60"/>
      <c r="B53" s="117" t="s">
        <v>979</v>
      </c>
      <c r="C53" s="117" t="s">
        <v>245</v>
      </c>
      <c r="D53" s="115">
        <v>40391</v>
      </c>
      <c r="E53" s="115">
        <v>41609</v>
      </c>
      <c r="F53" s="117" t="s">
        <v>178</v>
      </c>
      <c r="G53" s="112"/>
      <c r="H53" s="112"/>
      <c r="I53" s="123"/>
      <c r="J53" s="123"/>
      <c r="K53" s="123"/>
      <c r="L53" s="123" t="s">
        <v>61</v>
      </c>
      <c r="M53" s="123"/>
      <c r="N53" s="119"/>
      <c r="O53" s="117" t="s">
        <v>1029</v>
      </c>
      <c r="P53" s="117"/>
      <c r="Q53" s="117"/>
      <c r="R53" s="117" t="s">
        <v>1030</v>
      </c>
      <c r="S53" s="112"/>
      <c r="T53" s="112"/>
      <c r="U53" s="112"/>
      <c r="V53" s="120"/>
      <c r="W53" s="120"/>
      <c r="X53" s="112"/>
      <c r="Y53" s="112"/>
      <c r="Z53" s="112"/>
      <c r="AA53" s="309"/>
      <c r="AB53" s="314"/>
    </row>
    <row r="54" spans="1:28" ht="60" x14ac:dyDescent="0.25">
      <c r="A54" s="60"/>
      <c r="B54" s="117" t="s">
        <v>980</v>
      </c>
      <c r="C54" s="117" t="s">
        <v>248</v>
      </c>
      <c r="D54" s="115">
        <v>40391</v>
      </c>
      <c r="E54" s="115">
        <v>41609</v>
      </c>
      <c r="F54" s="117" t="s">
        <v>100</v>
      </c>
      <c r="G54" s="112"/>
      <c r="H54" s="112"/>
      <c r="I54" s="123"/>
      <c r="J54" s="123"/>
      <c r="K54" s="123" t="s">
        <v>61</v>
      </c>
      <c r="L54" s="123"/>
      <c r="M54" s="123"/>
      <c r="N54" s="119"/>
      <c r="O54" s="117" t="s">
        <v>1031</v>
      </c>
      <c r="P54" s="117"/>
      <c r="Q54" s="117"/>
      <c r="R54" s="117" t="s">
        <v>1032</v>
      </c>
      <c r="S54" s="112"/>
      <c r="T54" s="112"/>
      <c r="U54" s="112"/>
      <c r="V54" s="115">
        <v>40391</v>
      </c>
      <c r="W54" s="115">
        <v>41974</v>
      </c>
      <c r="X54" s="112"/>
      <c r="Y54" s="112"/>
      <c r="Z54" s="112"/>
      <c r="AA54" s="309"/>
      <c r="AB54" s="314"/>
    </row>
    <row r="55" spans="1:28" ht="60" x14ac:dyDescent="0.25">
      <c r="A55" s="60"/>
      <c r="B55" s="117" t="s">
        <v>981</v>
      </c>
      <c r="C55" s="117" t="s">
        <v>251</v>
      </c>
      <c r="D55" s="115">
        <v>40391</v>
      </c>
      <c r="E55" s="115">
        <v>41609</v>
      </c>
      <c r="F55" s="117" t="s">
        <v>88</v>
      </c>
      <c r="G55" s="112"/>
      <c r="H55" s="112"/>
      <c r="I55" s="123"/>
      <c r="J55" s="123"/>
      <c r="K55" s="123" t="s">
        <v>61</v>
      </c>
      <c r="L55" s="123"/>
      <c r="M55" s="123"/>
      <c r="N55" s="119"/>
      <c r="O55" s="117" t="s">
        <v>1033</v>
      </c>
      <c r="P55" s="117"/>
      <c r="Q55" s="117"/>
      <c r="R55" s="117" t="s">
        <v>88</v>
      </c>
      <c r="S55" s="112"/>
      <c r="T55" s="112"/>
      <c r="U55" s="112"/>
      <c r="V55" s="115">
        <v>40391</v>
      </c>
      <c r="W55" s="115">
        <v>41974</v>
      </c>
      <c r="X55" s="112"/>
      <c r="Y55" s="112"/>
      <c r="Z55" s="112"/>
      <c r="AA55" s="309"/>
      <c r="AB55" s="314"/>
    </row>
    <row r="56" spans="1:28" ht="45" x14ac:dyDescent="0.25">
      <c r="A56" s="60"/>
      <c r="B56" s="117" t="s">
        <v>982</v>
      </c>
      <c r="C56" s="117" t="s">
        <v>264</v>
      </c>
      <c r="D56" s="115">
        <v>40391</v>
      </c>
      <c r="E56" s="115">
        <v>40513</v>
      </c>
      <c r="F56" s="117" t="s">
        <v>103</v>
      </c>
      <c r="G56" s="112"/>
      <c r="H56" s="112"/>
      <c r="I56" s="123"/>
      <c r="J56" s="123"/>
      <c r="K56" s="123" t="s">
        <v>61</v>
      </c>
      <c r="L56" s="123"/>
      <c r="M56" s="123"/>
      <c r="N56" s="119"/>
      <c r="O56" s="117" t="s">
        <v>1034</v>
      </c>
      <c r="P56" s="117"/>
      <c r="Q56" s="117" t="s">
        <v>1035</v>
      </c>
      <c r="R56" s="117" t="s">
        <v>103</v>
      </c>
      <c r="S56" s="112"/>
      <c r="T56" s="112"/>
      <c r="U56" s="112"/>
      <c r="V56" s="115">
        <v>40391</v>
      </c>
      <c r="W56" s="115">
        <v>40878</v>
      </c>
      <c r="X56" s="112"/>
      <c r="Y56" s="112"/>
      <c r="Z56" s="112"/>
      <c r="AA56" s="309"/>
      <c r="AB56" s="314"/>
    </row>
    <row r="57" spans="1:28" ht="90" x14ac:dyDescent="0.25">
      <c r="A57" s="60"/>
      <c r="B57" s="117" t="s">
        <v>983</v>
      </c>
      <c r="C57" s="117" t="s">
        <v>267</v>
      </c>
      <c r="D57" s="115">
        <v>40391</v>
      </c>
      <c r="E57" s="115">
        <v>41609</v>
      </c>
      <c r="F57" s="117" t="s">
        <v>269</v>
      </c>
      <c r="G57" s="112"/>
      <c r="H57" s="112"/>
      <c r="I57" s="123"/>
      <c r="J57" s="123"/>
      <c r="K57" s="123" t="s">
        <v>61</v>
      </c>
      <c r="L57" s="123"/>
      <c r="M57" s="123"/>
      <c r="N57" s="119"/>
      <c r="O57" s="117" t="s">
        <v>1036</v>
      </c>
      <c r="P57" s="117"/>
      <c r="Q57" s="117"/>
      <c r="R57" s="117" t="s">
        <v>88</v>
      </c>
      <c r="S57" s="112"/>
      <c r="T57" s="112"/>
      <c r="U57" s="112"/>
      <c r="V57" s="115">
        <v>40391</v>
      </c>
      <c r="W57" s="115">
        <v>41974</v>
      </c>
      <c r="X57" s="112"/>
      <c r="Y57" s="112"/>
      <c r="Z57" s="112"/>
      <c r="AA57" s="309"/>
      <c r="AB57" s="314"/>
    </row>
    <row r="58" spans="1:28" ht="45" x14ac:dyDescent="0.25">
      <c r="A58" s="60"/>
      <c r="B58" s="117" t="s">
        <v>984</v>
      </c>
      <c r="C58" s="117" t="s">
        <v>267</v>
      </c>
      <c r="D58" s="115">
        <v>40391</v>
      </c>
      <c r="E58" s="115">
        <v>41974</v>
      </c>
      <c r="F58" s="117" t="s">
        <v>88</v>
      </c>
      <c r="G58" s="112"/>
      <c r="H58" s="112"/>
      <c r="I58" s="123"/>
      <c r="J58" s="123"/>
      <c r="K58" s="123"/>
      <c r="L58" s="123" t="s">
        <v>61</v>
      </c>
      <c r="M58" s="123"/>
      <c r="N58" s="119"/>
      <c r="O58" s="117" t="s">
        <v>1037</v>
      </c>
      <c r="P58" s="117"/>
      <c r="Q58" s="117"/>
      <c r="R58" s="117" t="s">
        <v>88</v>
      </c>
      <c r="S58" s="112"/>
      <c r="T58" s="112"/>
      <c r="U58" s="112"/>
      <c r="V58" s="120"/>
      <c r="W58" s="120"/>
      <c r="X58" s="112"/>
      <c r="Y58" s="112"/>
      <c r="Z58" s="112"/>
      <c r="AA58" s="309"/>
      <c r="AB58" s="314"/>
    </row>
    <row r="59" spans="1:28" ht="75" x14ac:dyDescent="0.25">
      <c r="A59" s="60"/>
      <c r="B59" s="117" t="s">
        <v>985</v>
      </c>
      <c r="C59" s="117" t="s">
        <v>267</v>
      </c>
      <c r="D59" s="115">
        <v>40391</v>
      </c>
      <c r="E59" s="115">
        <v>41974</v>
      </c>
      <c r="F59" s="117" t="s">
        <v>204</v>
      </c>
      <c r="G59" s="112"/>
      <c r="H59" s="112"/>
      <c r="I59" s="123"/>
      <c r="J59" s="123"/>
      <c r="K59" s="123"/>
      <c r="L59" s="123" t="s">
        <v>61</v>
      </c>
      <c r="M59" s="123"/>
      <c r="N59" s="119"/>
      <c r="O59" s="117" t="s">
        <v>1038</v>
      </c>
      <c r="P59" s="117"/>
      <c r="Q59" s="117"/>
      <c r="R59" s="117" t="s">
        <v>1039</v>
      </c>
      <c r="S59" s="112"/>
      <c r="T59" s="112"/>
      <c r="U59" s="112"/>
      <c r="V59" s="120"/>
      <c r="W59" s="120"/>
      <c r="X59" s="112"/>
      <c r="Y59" s="112"/>
      <c r="Z59" s="112"/>
      <c r="AA59" s="309"/>
      <c r="AB59" s="314"/>
    </row>
    <row r="60" spans="1:28" ht="45" x14ac:dyDescent="0.25">
      <c r="A60" s="60"/>
      <c r="B60" s="117" t="s">
        <v>986</v>
      </c>
      <c r="C60" s="117" t="s">
        <v>267</v>
      </c>
      <c r="D60" s="115">
        <v>40391</v>
      </c>
      <c r="E60" s="115">
        <v>41974</v>
      </c>
      <c r="F60" s="117" t="s">
        <v>178</v>
      </c>
      <c r="G60" s="112"/>
      <c r="H60" s="112"/>
      <c r="I60" s="123"/>
      <c r="J60" s="123"/>
      <c r="K60" s="123"/>
      <c r="L60" s="123" t="s">
        <v>61</v>
      </c>
      <c r="M60" s="123"/>
      <c r="N60" s="119"/>
      <c r="O60" s="117" t="s">
        <v>1040</v>
      </c>
      <c r="P60" s="117"/>
      <c r="Q60" s="117"/>
      <c r="R60" s="117" t="s">
        <v>1041</v>
      </c>
      <c r="S60" s="112"/>
      <c r="T60" s="112"/>
      <c r="U60" s="112"/>
      <c r="V60" s="120"/>
      <c r="W60" s="120"/>
      <c r="X60" s="112"/>
      <c r="Y60" s="112"/>
      <c r="Z60" s="112"/>
      <c r="AA60" s="309"/>
      <c r="AB60" s="314"/>
    </row>
    <row r="61" spans="1:28" ht="45" x14ac:dyDescent="0.25">
      <c r="A61" s="60"/>
      <c r="B61" s="117" t="s">
        <v>987</v>
      </c>
      <c r="C61" s="117" t="s">
        <v>267</v>
      </c>
      <c r="D61" s="115">
        <v>40391</v>
      </c>
      <c r="E61" s="115">
        <v>41974</v>
      </c>
      <c r="F61" s="117" t="s">
        <v>146</v>
      </c>
      <c r="G61" s="112"/>
      <c r="H61" s="112"/>
      <c r="I61" s="123"/>
      <c r="J61" s="123"/>
      <c r="K61" s="123"/>
      <c r="L61" s="123" t="s">
        <v>61</v>
      </c>
      <c r="M61" s="123"/>
      <c r="N61" s="119"/>
      <c r="O61" s="117" t="s">
        <v>1042</v>
      </c>
      <c r="P61" s="117"/>
      <c r="Q61" s="117"/>
      <c r="R61" s="117" t="s">
        <v>146</v>
      </c>
      <c r="S61" s="112"/>
      <c r="T61" s="112"/>
      <c r="U61" s="112"/>
      <c r="V61" s="120"/>
      <c r="W61" s="120"/>
      <c r="X61" s="112"/>
      <c r="Y61" s="112"/>
      <c r="Z61" s="112"/>
      <c r="AA61" s="309"/>
      <c r="AB61" s="314"/>
    </row>
    <row r="62" spans="1:28" ht="60" x14ac:dyDescent="0.25">
      <c r="A62" s="60"/>
      <c r="B62" s="117" t="s">
        <v>988</v>
      </c>
      <c r="C62" s="117" t="s">
        <v>267</v>
      </c>
      <c r="D62" s="115">
        <v>40391</v>
      </c>
      <c r="E62" s="115">
        <v>41974</v>
      </c>
      <c r="F62" s="117" t="s">
        <v>182</v>
      </c>
      <c r="G62" s="112"/>
      <c r="H62" s="112"/>
      <c r="I62" s="123"/>
      <c r="J62" s="123"/>
      <c r="K62" s="123"/>
      <c r="L62" s="123" t="s">
        <v>61</v>
      </c>
      <c r="M62" s="123"/>
      <c r="N62" s="119"/>
      <c r="O62" s="117" t="s">
        <v>1043</v>
      </c>
      <c r="P62" s="117"/>
      <c r="Q62" s="117"/>
      <c r="R62" s="117" t="s">
        <v>182</v>
      </c>
      <c r="S62" s="112"/>
      <c r="T62" s="112"/>
      <c r="U62" s="112"/>
      <c r="V62" s="120"/>
      <c r="W62" s="120"/>
      <c r="X62" s="112"/>
      <c r="Y62" s="112"/>
      <c r="Z62" s="112"/>
      <c r="AA62" s="309"/>
      <c r="AB62" s="314"/>
    </row>
    <row r="63" spans="1:28" ht="75" x14ac:dyDescent="0.25">
      <c r="A63" s="60"/>
      <c r="B63" s="117" t="s">
        <v>989</v>
      </c>
      <c r="C63" s="117" t="s">
        <v>282</v>
      </c>
      <c r="D63" s="115">
        <v>40391</v>
      </c>
      <c r="E63" s="115">
        <v>41609</v>
      </c>
      <c r="F63" s="117" t="s">
        <v>88</v>
      </c>
      <c r="G63" s="112"/>
      <c r="H63" s="112"/>
      <c r="I63" s="123"/>
      <c r="J63" s="123"/>
      <c r="K63" s="123" t="s">
        <v>61</v>
      </c>
      <c r="L63" s="123"/>
      <c r="M63" s="123"/>
      <c r="N63" s="119"/>
      <c r="O63" s="117" t="s">
        <v>1044</v>
      </c>
      <c r="P63" s="117"/>
      <c r="Q63" s="117"/>
      <c r="R63" s="117" t="s">
        <v>88</v>
      </c>
      <c r="S63" s="112"/>
      <c r="T63" s="112"/>
      <c r="U63" s="112"/>
      <c r="V63" s="115">
        <v>40391</v>
      </c>
      <c r="W63" s="115">
        <v>41974</v>
      </c>
      <c r="X63" s="112"/>
      <c r="Y63" s="112"/>
      <c r="Z63" s="112"/>
      <c r="AA63" s="309"/>
      <c r="AB63" s="314"/>
    </row>
    <row r="64" spans="1:28" ht="75" x14ac:dyDescent="0.25">
      <c r="A64" s="60"/>
      <c r="B64" s="117" t="s">
        <v>990</v>
      </c>
      <c r="C64" s="117" t="s">
        <v>282</v>
      </c>
      <c r="D64" s="115">
        <v>40391</v>
      </c>
      <c r="E64" s="115">
        <v>41609</v>
      </c>
      <c r="F64" s="117" t="s">
        <v>88</v>
      </c>
      <c r="G64" s="112"/>
      <c r="H64" s="112"/>
      <c r="I64" s="123"/>
      <c r="J64" s="123"/>
      <c r="K64" s="123" t="s">
        <v>61</v>
      </c>
      <c r="L64" s="123"/>
      <c r="M64" s="123"/>
      <c r="N64" s="119"/>
      <c r="O64" s="117" t="s">
        <v>1044</v>
      </c>
      <c r="P64" s="117"/>
      <c r="Q64" s="117"/>
      <c r="R64" s="117" t="s">
        <v>88</v>
      </c>
      <c r="S64" s="112"/>
      <c r="T64" s="112"/>
      <c r="U64" s="112"/>
      <c r="V64" s="115">
        <v>40391</v>
      </c>
      <c r="W64" s="115">
        <v>41974</v>
      </c>
      <c r="X64" s="112"/>
      <c r="Y64" s="112"/>
      <c r="Z64" s="112"/>
      <c r="AA64" s="309"/>
      <c r="AB64" s="314"/>
    </row>
    <row r="65" spans="1:28" ht="75" x14ac:dyDescent="0.25">
      <c r="A65" s="60"/>
      <c r="B65" s="117" t="s">
        <v>991</v>
      </c>
      <c r="C65" s="117" t="s">
        <v>286</v>
      </c>
      <c r="D65" s="115">
        <v>40391</v>
      </c>
      <c r="E65" s="115">
        <v>42339</v>
      </c>
      <c r="F65" s="117" t="s">
        <v>235</v>
      </c>
      <c r="G65" s="112"/>
      <c r="H65" s="112"/>
      <c r="I65" s="123"/>
      <c r="J65" s="123"/>
      <c r="K65" s="123"/>
      <c r="L65" s="123" t="s">
        <v>61</v>
      </c>
      <c r="M65" s="123"/>
      <c r="N65" s="119"/>
      <c r="O65" s="117" t="s">
        <v>1045</v>
      </c>
      <c r="P65" s="117"/>
      <c r="Q65" s="117"/>
      <c r="R65" s="117" t="s">
        <v>1046</v>
      </c>
      <c r="S65" s="112"/>
      <c r="T65" s="112"/>
      <c r="U65" s="112"/>
      <c r="V65" s="120"/>
      <c r="W65" s="120"/>
      <c r="X65" s="112"/>
      <c r="Y65" s="112"/>
      <c r="Z65" s="112"/>
      <c r="AA65" s="309"/>
      <c r="AB65" s="314"/>
    </row>
    <row r="66" spans="1:28" ht="75" x14ac:dyDescent="0.25">
      <c r="A66" s="60"/>
      <c r="B66" s="117" t="s">
        <v>992</v>
      </c>
      <c r="C66" s="117" t="s">
        <v>289</v>
      </c>
      <c r="D66" s="115">
        <v>40391</v>
      </c>
      <c r="E66" s="115">
        <v>41609</v>
      </c>
      <c r="F66" s="117" t="s">
        <v>84</v>
      </c>
      <c r="G66" s="112"/>
      <c r="H66" s="112"/>
      <c r="I66" s="123"/>
      <c r="J66" s="123"/>
      <c r="K66" s="123"/>
      <c r="L66" s="123" t="s">
        <v>61</v>
      </c>
      <c r="M66" s="123"/>
      <c r="N66" s="119"/>
      <c r="O66" s="117" t="s">
        <v>1047</v>
      </c>
      <c r="P66" s="117"/>
      <c r="Q66" s="117"/>
      <c r="R66" s="117" t="s">
        <v>1048</v>
      </c>
      <c r="S66" s="112"/>
      <c r="T66" s="112"/>
      <c r="U66" s="112"/>
      <c r="V66" s="120"/>
      <c r="W66" s="120"/>
      <c r="X66" s="112"/>
      <c r="Y66" s="112"/>
      <c r="Z66" s="112"/>
      <c r="AA66" s="309"/>
      <c r="AB66" s="314"/>
    </row>
    <row r="67" spans="1:28" ht="75" x14ac:dyDescent="0.25">
      <c r="A67" s="60"/>
      <c r="B67" s="117" t="s">
        <v>993</v>
      </c>
      <c r="C67" s="117" t="s">
        <v>292</v>
      </c>
      <c r="D67" s="115">
        <v>40391</v>
      </c>
      <c r="E67" s="115">
        <v>42339</v>
      </c>
      <c r="F67" s="117" t="s">
        <v>100</v>
      </c>
      <c r="G67" s="112"/>
      <c r="H67" s="112"/>
      <c r="I67" s="123"/>
      <c r="J67" s="123"/>
      <c r="K67" s="123"/>
      <c r="L67" s="123" t="s">
        <v>61</v>
      </c>
      <c r="M67" s="123"/>
      <c r="N67" s="119"/>
      <c r="O67" s="117" t="s">
        <v>1049</v>
      </c>
      <c r="P67" s="117"/>
      <c r="Q67" s="117"/>
      <c r="R67" s="117" t="s">
        <v>1050</v>
      </c>
      <c r="S67" s="112"/>
      <c r="T67" s="112"/>
      <c r="U67" s="112"/>
      <c r="V67" s="120"/>
      <c r="W67" s="120"/>
      <c r="X67" s="112"/>
      <c r="Y67" s="112"/>
      <c r="Z67" s="112"/>
      <c r="AA67" s="309"/>
      <c r="AB67" s="314"/>
    </row>
    <row r="68" spans="1:28" ht="75" x14ac:dyDescent="0.25">
      <c r="A68" s="60"/>
      <c r="B68" s="117" t="s">
        <v>294</v>
      </c>
      <c r="C68" s="117" t="s">
        <v>292</v>
      </c>
      <c r="D68" s="115">
        <v>40391</v>
      </c>
      <c r="E68" s="115">
        <v>42339</v>
      </c>
      <c r="F68" s="117" t="s">
        <v>178</v>
      </c>
      <c r="G68" s="112"/>
      <c r="H68" s="112"/>
      <c r="I68" s="123"/>
      <c r="J68" s="123"/>
      <c r="K68" s="123"/>
      <c r="L68" s="123" t="s">
        <v>61</v>
      </c>
      <c r="M68" s="123"/>
      <c r="N68" s="119"/>
      <c r="O68" s="117" t="s">
        <v>1051</v>
      </c>
      <c r="P68" s="117"/>
      <c r="Q68" s="117"/>
      <c r="R68" s="117" t="s">
        <v>178</v>
      </c>
      <c r="S68" s="112"/>
      <c r="T68" s="112"/>
      <c r="U68" s="112"/>
      <c r="V68" s="120"/>
      <c r="W68" s="120"/>
      <c r="X68" s="112"/>
      <c r="Y68" s="112"/>
      <c r="Z68" s="112"/>
      <c r="AA68" s="309"/>
      <c r="AB68" s="314"/>
    </row>
    <row r="69" spans="1:28" ht="60" x14ac:dyDescent="0.25">
      <c r="A69" s="60"/>
      <c r="B69" s="117" t="s">
        <v>994</v>
      </c>
      <c r="C69" s="117" t="s">
        <v>297</v>
      </c>
      <c r="D69" s="115">
        <v>40391</v>
      </c>
      <c r="E69" s="115">
        <v>42339</v>
      </c>
      <c r="F69" s="117" t="s">
        <v>182</v>
      </c>
      <c r="G69" s="112"/>
      <c r="H69" s="112"/>
      <c r="I69" s="123"/>
      <c r="J69" s="123"/>
      <c r="K69" s="123"/>
      <c r="L69" s="123" t="s">
        <v>61</v>
      </c>
      <c r="M69" s="123"/>
      <c r="N69" s="119"/>
      <c r="O69" s="117" t="s">
        <v>1043</v>
      </c>
      <c r="P69" s="117"/>
      <c r="Q69" s="117"/>
      <c r="R69" s="117" t="s">
        <v>182</v>
      </c>
      <c r="S69" s="112"/>
      <c r="T69" s="112"/>
      <c r="U69" s="112"/>
      <c r="V69" s="120"/>
      <c r="W69" s="120"/>
      <c r="X69" s="112"/>
      <c r="Y69" s="112"/>
      <c r="Z69" s="112"/>
      <c r="AA69" s="309"/>
      <c r="AB69" s="314"/>
    </row>
    <row r="70" spans="1:28" ht="75" x14ac:dyDescent="0.25">
      <c r="A70" s="60"/>
      <c r="B70" s="117" t="s">
        <v>995</v>
      </c>
      <c r="C70" s="117" t="s">
        <v>300</v>
      </c>
      <c r="D70" s="115">
        <v>40391</v>
      </c>
      <c r="E70" s="115">
        <v>42339</v>
      </c>
      <c r="F70" s="117" t="s">
        <v>230</v>
      </c>
      <c r="G70" s="112"/>
      <c r="H70" s="112"/>
      <c r="I70" s="123"/>
      <c r="J70" s="123"/>
      <c r="K70" s="123"/>
      <c r="L70" s="123" t="s">
        <v>61</v>
      </c>
      <c r="M70" s="123"/>
      <c r="N70" s="119"/>
      <c r="O70" s="117" t="s">
        <v>1052</v>
      </c>
      <c r="P70" s="117"/>
      <c r="Q70" s="117"/>
      <c r="R70" s="117" t="s">
        <v>230</v>
      </c>
      <c r="S70" s="112"/>
      <c r="T70" s="112"/>
      <c r="U70" s="112"/>
      <c r="V70" s="115">
        <v>40391</v>
      </c>
      <c r="W70" s="115">
        <v>41244</v>
      </c>
      <c r="X70" s="112"/>
      <c r="Y70" s="112"/>
      <c r="Z70" s="112"/>
      <c r="AA70" s="309"/>
      <c r="AB70" s="314"/>
    </row>
    <row r="71" spans="1:28" ht="90" x14ac:dyDescent="0.25">
      <c r="A71" s="60"/>
      <c r="B71" s="117" t="s">
        <v>996</v>
      </c>
      <c r="C71" s="117" t="s">
        <v>303</v>
      </c>
      <c r="D71" s="115">
        <v>40391</v>
      </c>
      <c r="E71" s="115">
        <v>42339</v>
      </c>
      <c r="F71" s="117" t="s">
        <v>304</v>
      </c>
      <c r="G71" s="112"/>
      <c r="H71" s="112"/>
      <c r="I71" s="123"/>
      <c r="J71" s="123"/>
      <c r="K71" s="123"/>
      <c r="L71" s="123" t="s">
        <v>61</v>
      </c>
      <c r="M71" s="123"/>
      <c r="N71" s="119"/>
      <c r="O71" s="117" t="s">
        <v>1053</v>
      </c>
      <c r="P71" s="117"/>
      <c r="Q71" s="117"/>
      <c r="R71" s="117" t="s">
        <v>1054</v>
      </c>
      <c r="S71" s="112"/>
      <c r="T71" s="112"/>
      <c r="U71" s="112"/>
      <c r="V71" s="120"/>
      <c r="W71" s="120"/>
      <c r="X71" s="112"/>
      <c r="Y71" s="112"/>
      <c r="Z71" s="112"/>
      <c r="AA71" s="309"/>
      <c r="AB71" s="314"/>
    </row>
    <row r="72" spans="1:28" ht="60" x14ac:dyDescent="0.25">
      <c r="A72" s="60"/>
      <c r="B72" s="117" t="s">
        <v>997</v>
      </c>
      <c r="C72" s="117" t="s">
        <v>1009</v>
      </c>
      <c r="D72" s="115">
        <v>40391</v>
      </c>
      <c r="E72" s="115">
        <v>42339</v>
      </c>
      <c r="F72" s="117" t="s">
        <v>1010</v>
      </c>
      <c r="G72" s="112"/>
      <c r="H72" s="112"/>
      <c r="I72" s="123"/>
      <c r="J72" s="123" t="s">
        <v>61</v>
      </c>
      <c r="K72" s="123"/>
      <c r="L72" s="123"/>
      <c r="M72" s="123"/>
      <c r="N72" s="119" t="s">
        <v>65</v>
      </c>
      <c r="O72" s="117"/>
      <c r="P72" s="117"/>
      <c r="Q72" s="117"/>
      <c r="R72" s="117" t="s">
        <v>1055</v>
      </c>
      <c r="S72" s="112"/>
      <c r="T72" s="112"/>
      <c r="U72" s="112"/>
      <c r="V72" s="120"/>
      <c r="W72" s="120"/>
      <c r="X72" s="112"/>
      <c r="Y72" s="112"/>
      <c r="Z72" s="112"/>
      <c r="AA72" s="309" t="s">
        <v>1066</v>
      </c>
      <c r="AB72" s="314"/>
    </row>
    <row r="73" spans="1:28" ht="90" x14ac:dyDescent="0.25">
      <c r="A73" s="60"/>
      <c r="B73" s="117" t="s">
        <v>998</v>
      </c>
      <c r="C73" s="117" t="s">
        <v>237</v>
      </c>
      <c r="D73" s="115">
        <v>40391</v>
      </c>
      <c r="E73" s="115">
        <v>42339</v>
      </c>
      <c r="F73" s="117" t="s">
        <v>100</v>
      </c>
      <c r="G73" s="112"/>
      <c r="H73" s="112"/>
      <c r="I73" s="123"/>
      <c r="J73" s="123"/>
      <c r="K73" s="123"/>
      <c r="L73" s="123" t="s">
        <v>61</v>
      </c>
      <c r="M73" s="123"/>
      <c r="N73" s="119"/>
      <c r="O73" s="117" t="s">
        <v>1056</v>
      </c>
      <c r="P73" s="117"/>
      <c r="Q73" s="117"/>
      <c r="R73" s="117" t="s">
        <v>1057</v>
      </c>
      <c r="S73" s="112"/>
      <c r="T73" s="112"/>
      <c r="U73" s="112"/>
      <c r="V73" s="120"/>
      <c r="W73" s="120"/>
      <c r="X73" s="112"/>
      <c r="Y73" s="112"/>
      <c r="Z73" s="112"/>
      <c r="AA73" s="309"/>
      <c r="AB73" s="314"/>
    </row>
    <row r="74" spans="1:28" ht="45" x14ac:dyDescent="0.25">
      <c r="A74" s="60"/>
      <c r="B74" s="117" t="s">
        <v>999</v>
      </c>
      <c r="C74" s="117" t="s">
        <v>309</v>
      </c>
      <c r="D74" s="115">
        <v>40391</v>
      </c>
      <c r="E74" s="115">
        <v>42339</v>
      </c>
      <c r="F74" s="117" t="s">
        <v>84</v>
      </c>
      <c r="G74" s="112"/>
      <c r="H74" s="112"/>
      <c r="I74" s="123"/>
      <c r="J74" s="123" t="s">
        <v>61</v>
      </c>
      <c r="K74" s="123"/>
      <c r="L74" s="123"/>
      <c r="M74" s="123"/>
      <c r="N74" s="119"/>
      <c r="O74" s="117"/>
      <c r="P74" s="117"/>
      <c r="Q74" s="117"/>
      <c r="R74" s="117" t="s">
        <v>84</v>
      </c>
      <c r="S74" s="112"/>
      <c r="T74" s="112"/>
      <c r="U74" s="112"/>
      <c r="V74" s="120"/>
      <c r="W74" s="120"/>
      <c r="X74" s="112"/>
      <c r="Y74" s="112"/>
      <c r="Z74" s="112"/>
      <c r="AA74" s="309"/>
      <c r="AB74" s="314"/>
    </row>
    <row r="75" spans="1:28" s="313" customFormat="1" ht="60" x14ac:dyDescent="0.25">
      <c r="A75" s="132"/>
      <c r="B75" s="117" t="s">
        <v>1000</v>
      </c>
      <c r="C75" s="117" t="s">
        <v>312</v>
      </c>
      <c r="D75" s="115">
        <v>40391</v>
      </c>
      <c r="E75" s="115">
        <v>41609</v>
      </c>
      <c r="F75" s="117" t="s">
        <v>313</v>
      </c>
      <c r="G75" s="117"/>
      <c r="H75" s="117"/>
      <c r="I75" s="187"/>
      <c r="J75" s="187"/>
      <c r="K75" s="187"/>
      <c r="L75" s="187" t="s">
        <v>61</v>
      </c>
      <c r="M75" s="187"/>
      <c r="N75" s="188"/>
      <c r="O75" s="117" t="s">
        <v>1058</v>
      </c>
      <c r="P75" s="117"/>
      <c r="Q75" s="117"/>
      <c r="R75" s="117" t="s">
        <v>1059</v>
      </c>
      <c r="S75" s="117"/>
      <c r="T75" s="117"/>
      <c r="U75" s="117"/>
      <c r="V75" s="120"/>
      <c r="W75" s="120"/>
      <c r="X75" s="117"/>
      <c r="Y75" s="117"/>
      <c r="Z75" s="117"/>
      <c r="AA75" s="308"/>
      <c r="AB75" s="316"/>
    </row>
    <row r="76" spans="1:28" s="313" customFormat="1" ht="45" x14ac:dyDescent="0.25">
      <c r="A76" s="132"/>
      <c r="B76" s="117" t="s">
        <v>1001</v>
      </c>
      <c r="C76" s="117" t="s">
        <v>316</v>
      </c>
      <c r="D76" s="115">
        <v>40391</v>
      </c>
      <c r="E76" s="115">
        <v>42339</v>
      </c>
      <c r="F76" s="117" t="s">
        <v>317</v>
      </c>
      <c r="G76" s="117"/>
      <c r="H76" s="117"/>
      <c r="I76" s="187"/>
      <c r="J76" s="187"/>
      <c r="K76" s="187"/>
      <c r="L76" s="187" t="s">
        <v>61</v>
      </c>
      <c r="M76" s="187"/>
      <c r="N76" s="188"/>
      <c r="O76" s="117" t="s">
        <v>1060</v>
      </c>
      <c r="P76" s="117"/>
      <c r="Q76" s="117"/>
      <c r="R76" s="117" t="s">
        <v>317</v>
      </c>
      <c r="S76" s="117"/>
      <c r="T76" s="117"/>
      <c r="U76" s="117"/>
      <c r="V76" s="120"/>
      <c r="W76" s="120"/>
      <c r="X76" s="117"/>
      <c r="Y76" s="117"/>
      <c r="Z76" s="117"/>
      <c r="AA76" s="308"/>
      <c r="AB76" s="316"/>
    </row>
    <row r="77" spans="1:28" s="313" customFormat="1" ht="60" x14ac:dyDescent="0.25">
      <c r="A77" s="132"/>
      <c r="B77" s="117" t="s">
        <v>1002</v>
      </c>
      <c r="C77" s="117" t="s">
        <v>316</v>
      </c>
      <c r="D77" s="115">
        <v>40391</v>
      </c>
      <c r="E77" s="115">
        <v>42339</v>
      </c>
      <c r="F77" s="117" t="s">
        <v>317</v>
      </c>
      <c r="G77" s="117"/>
      <c r="H77" s="117"/>
      <c r="I77" s="187"/>
      <c r="J77" s="187"/>
      <c r="K77" s="187"/>
      <c r="L77" s="187" t="s">
        <v>61</v>
      </c>
      <c r="M77" s="187"/>
      <c r="N77" s="188"/>
      <c r="O77" s="117" t="s">
        <v>1061</v>
      </c>
      <c r="P77" s="117"/>
      <c r="Q77" s="117"/>
      <c r="R77" s="117" t="s">
        <v>1062</v>
      </c>
      <c r="S77" s="117"/>
      <c r="T77" s="117"/>
      <c r="U77" s="117"/>
      <c r="V77" s="120"/>
      <c r="W77" s="120"/>
      <c r="X77" s="117"/>
      <c r="Y77" s="117"/>
      <c r="Z77" s="117"/>
      <c r="AA77" s="308"/>
      <c r="AB77" s="316"/>
    </row>
    <row r="78" spans="1:28" s="313" customFormat="1" ht="45" x14ac:dyDescent="0.25">
      <c r="A78" s="132"/>
      <c r="B78" s="117" t="s">
        <v>1003</v>
      </c>
      <c r="C78" s="117" t="s">
        <v>316</v>
      </c>
      <c r="D78" s="115">
        <v>40391</v>
      </c>
      <c r="E78" s="115">
        <v>42339</v>
      </c>
      <c r="F78" s="117" t="s">
        <v>197</v>
      </c>
      <c r="G78" s="117"/>
      <c r="H78" s="117"/>
      <c r="I78" s="187"/>
      <c r="J78" s="187"/>
      <c r="K78" s="187"/>
      <c r="L78" s="187" t="s">
        <v>61</v>
      </c>
      <c r="M78" s="187"/>
      <c r="N78" s="188"/>
      <c r="O78" s="117" t="s">
        <v>1063</v>
      </c>
      <c r="P78" s="117"/>
      <c r="Q78" s="117"/>
      <c r="R78" s="117" t="s">
        <v>197</v>
      </c>
      <c r="S78" s="117"/>
      <c r="T78" s="117"/>
      <c r="U78" s="117"/>
      <c r="V78" s="115">
        <v>40391</v>
      </c>
      <c r="W78" s="115">
        <v>41974</v>
      </c>
      <c r="X78" s="117"/>
      <c r="Y78" s="117"/>
      <c r="Z78" s="117"/>
      <c r="AA78" s="308"/>
      <c r="AB78" s="316"/>
    </row>
    <row r="79" spans="1:28" s="313" customFormat="1" ht="45" x14ac:dyDescent="0.25">
      <c r="A79" s="132"/>
      <c r="B79" s="117" t="s">
        <v>1004</v>
      </c>
      <c r="C79" s="117" t="s">
        <v>316</v>
      </c>
      <c r="D79" s="115">
        <v>40391</v>
      </c>
      <c r="E79" s="115">
        <v>42339</v>
      </c>
      <c r="F79" s="117" t="s">
        <v>197</v>
      </c>
      <c r="G79" s="117"/>
      <c r="H79" s="117"/>
      <c r="I79" s="187"/>
      <c r="J79" s="187"/>
      <c r="K79" s="187"/>
      <c r="L79" s="187" t="s">
        <v>61</v>
      </c>
      <c r="M79" s="187"/>
      <c r="N79" s="188"/>
      <c r="O79" s="117" t="s">
        <v>1063</v>
      </c>
      <c r="P79" s="117"/>
      <c r="Q79" s="117"/>
      <c r="R79" s="117" t="s">
        <v>197</v>
      </c>
      <c r="S79" s="117"/>
      <c r="T79" s="117"/>
      <c r="U79" s="117"/>
      <c r="V79" s="115">
        <v>40391</v>
      </c>
      <c r="W79" s="115">
        <v>41974</v>
      </c>
      <c r="X79" s="117"/>
      <c r="Y79" s="117"/>
      <c r="Z79" s="117"/>
      <c r="AA79" s="308"/>
      <c r="AB79" s="316"/>
    </row>
    <row r="80" spans="1:28" s="313" customFormat="1" ht="60" x14ac:dyDescent="0.25">
      <c r="A80" s="132"/>
      <c r="B80" s="117" t="s">
        <v>1005</v>
      </c>
      <c r="C80" s="117" t="s">
        <v>316</v>
      </c>
      <c r="D80" s="115">
        <v>40391</v>
      </c>
      <c r="E80" s="115">
        <v>42339</v>
      </c>
      <c r="F80" s="117" t="s">
        <v>182</v>
      </c>
      <c r="G80" s="117"/>
      <c r="H80" s="117"/>
      <c r="I80" s="187"/>
      <c r="J80" s="187"/>
      <c r="K80" s="187"/>
      <c r="L80" s="187" t="s">
        <v>61</v>
      </c>
      <c r="M80" s="187"/>
      <c r="N80" s="188"/>
      <c r="O80" s="117" t="s">
        <v>1043</v>
      </c>
      <c r="P80" s="117"/>
      <c r="Q80" s="117"/>
      <c r="R80" s="117" t="s">
        <v>182</v>
      </c>
      <c r="S80" s="117"/>
      <c r="T80" s="117"/>
      <c r="U80" s="117"/>
      <c r="V80" s="115">
        <v>40391</v>
      </c>
      <c r="W80" s="115">
        <v>41244</v>
      </c>
      <c r="X80" s="117"/>
      <c r="Y80" s="117"/>
      <c r="Z80" s="117"/>
      <c r="AA80" s="308"/>
      <c r="AB80" s="316"/>
    </row>
    <row r="81" spans="1:28" s="313" customFormat="1" ht="135" x14ac:dyDescent="0.25">
      <c r="A81" s="132"/>
      <c r="B81" s="117" t="s">
        <v>1006</v>
      </c>
      <c r="C81" s="117" t="s">
        <v>316</v>
      </c>
      <c r="D81" s="115">
        <v>40391</v>
      </c>
      <c r="E81" s="115">
        <v>42339</v>
      </c>
      <c r="F81" s="117" t="s">
        <v>146</v>
      </c>
      <c r="G81" s="117"/>
      <c r="H81" s="117"/>
      <c r="I81" s="187" t="s">
        <v>1011</v>
      </c>
      <c r="J81" s="187"/>
      <c r="K81" s="187"/>
      <c r="L81" s="187" t="s">
        <v>61</v>
      </c>
      <c r="M81" s="187"/>
      <c r="N81" s="188"/>
      <c r="O81" s="117" t="s">
        <v>1064</v>
      </c>
      <c r="P81" s="117"/>
      <c r="Q81" s="117"/>
      <c r="R81" s="117" t="s">
        <v>1065</v>
      </c>
      <c r="S81" s="117"/>
      <c r="T81" s="117"/>
      <c r="U81" s="117"/>
      <c r="V81" s="120"/>
      <c r="W81" s="120"/>
      <c r="X81" s="117"/>
      <c r="Y81" s="117"/>
      <c r="Z81" s="117"/>
      <c r="AA81" s="308"/>
      <c r="AB81" s="316"/>
    </row>
    <row r="82" spans="1:28" s="313" customFormat="1" ht="45" x14ac:dyDescent="0.25">
      <c r="A82" s="132"/>
      <c r="B82" s="117" t="s">
        <v>1007</v>
      </c>
      <c r="C82" s="117" t="s">
        <v>330</v>
      </c>
      <c r="D82" s="115">
        <v>40391</v>
      </c>
      <c r="E82" s="115">
        <v>41609</v>
      </c>
      <c r="F82" s="117" t="s">
        <v>304</v>
      </c>
      <c r="G82" s="117"/>
      <c r="H82" s="117"/>
      <c r="I82" s="187"/>
      <c r="J82" s="187"/>
      <c r="K82" s="187"/>
      <c r="L82" s="187" t="s">
        <v>61</v>
      </c>
      <c r="M82" s="187"/>
      <c r="N82" s="188"/>
      <c r="O82" s="117"/>
      <c r="P82" s="117"/>
      <c r="Q82" s="117"/>
      <c r="R82" s="117" t="s">
        <v>304</v>
      </c>
      <c r="S82" s="117"/>
      <c r="T82" s="117"/>
      <c r="U82" s="117"/>
      <c r="V82" s="120"/>
      <c r="W82" s="120"/>
      <c r="X82" s="117"/>
      <c r="Y82" s="117"/>
      <c r="Z82" s="117"/>
      <c r="AA82" s="308"/>
      <c r="AB82" s="316"/>
    </row>
    <row r="83" spans="1:28" s="313" customFormat="1" ht="30" x14ac:dyDescent="0.25">
      <c r="A83" s="132"/>
      <c r="B83" s="117" t="s">
        <v>1008</v>
      </c>
      <c r="C83" s="117" t="s">
        <v>332</v>
      </c>
      <c r="D83" s="115">
        <v>40391</v>
      </c>
      <c r="E83" s="115">
        <v>41974</v>
      </c>
      <c r="F83" s="117" t="s">
        <v>304</v>
      </c>
      <c r="G83" s="117"/>
      <c r="H83" s="117"/>
      <c r="I83" s="187"/>
      <c r="J83" s="187"/>
      <c r="K83" s="187"/>
      <c r="L83" s="187" t="s">
        <v>61</v>
      </c>
      <c r="M83" s="187"/>
      <c r="N83" s="188"/>
      <c r="O83" s="117"/>
      <c r="P83" s="117"/>
      <c r="Q83" s="117"/>
      <c r="R83" s="117" t="s">
        <v>304</v>
      </c>
      <c r="S83" s="117"/>
      <c r="T83" s="117"/>
      <c r="U83" s="117"/>
      <c r="V83" s="120"/>
      <c r="W83" s="120"/>
      <c r="X83" s="117"/>
      <c r="Y83" s="117"/>
      <c r="Z83" s="117"/>
      <c r="AA83" s="308"/>
      <c r="AB83" s="316"/>
    </row>
    <row r="84" spans="1:28" ht="60" x14ac:dyDescent="0.25">
      <c r="A84" s="131" t="s">
        <v>390</v>
      </c>
      <c r="B84" s="117" t="s">
        <v>391</v>
      </c>
      <c r="C84" s="117" t="s">
        <v>392</v>
      </c>
      <c r="D84" s="115">
        <v>40391</v>
      </c>
      <c r="E84" s="115">
        <v>41244</v>
      </c>
      <c r="F84" s="117" t="s">
        <v>100</v>
      </c>
      <c r="G84" s="13"/>
      <c r="H84" s="13"/>
      <c r="I84" s="14"/>
      <c r="J84" s="14"/>
      <c r="K84" s="14"/>
      <c r="L84" s="14" t="s">
        <v>61</v>
      </c>
      <c r="M84" s="14"/>
      <c r="N84" s="27"/>
      <c r="O84" s="117"/>
      <c r="P84" s="117"/>
      <c r="Q84" s="117"/>
      <c r="R84" s="117" t="s">
        <v>1072</v>
      </c>
      <c r="S84" s="13"/>
      <c r="T84" s="117"/>
      <c r="U84" s="13"/>
      <c r="V84" s="120"/>
      <c r="W84" s="115"/>
      <c r="X84" s="13"/>
      <c r="Y84" s="13"/>
      <c r="Z84" s="13"/>
      <c r="AA84" s="309"/>
      <c r="AB84" s="314"/>
    </row>
    <row r="85" spans="1:28" ht="105" x14ac:dyDescent="0.25">
      <c r="A85" s="132"/>
      <c r="B85" s="117" t="s">
        <v>1067</v>
      </c>
      <c r="C85" s="117" t="s">
        <v>395</v>
      </c>
      <c r="D85" s="115">
        <v>40391</v>
      </c>
      <c r="E85" s="115">
        <v>41244</v>
      </c>
      <c r="F85" s="117" t="s">
        <v>88</v>
      </c>
      <c r="G85" s="13"/>
      <c r="H85" s="13"/>
      <c r="I85" s="14"/>
      <c r="J85" s="14"/>
      <c r="K85" s="14" t="s">
        <v>61</v>
      </c>
      <c r="L85" s="14"/>
      <c r="M85" s="14"/>
      <c r="N85" s="27"/>
      <c r="O85" s="117" t="s">
        <v>1073</v>
      </c>
      <c r="P85" s="117"/>
      <c r="Q85" s="117"/>
      <c r="R85" s="117" t="s">
        <v>1074</v>
      </c>
      <c r="S85" s="13"/>
      <c r="T85" s="117" t="s">
        <v>1081</v>
      </c>
      <c r="U85" s="13"/>
      <c r="V85" s="115">
        <v>40391</v>
      </c>
      <c r="W85" s="115">
        <v>42339</v>
      </c>
      <c r="X85" s="13"/>
      <c r="Y85" s="13"/>
      <c r="Z85" s="13"/>
      <c r="AA85" s="309"/>
      <c r="AB85" s="314"/>
    </row>
    <row r="86" spans="1:28" ht="60" x14ac:dyDescent="0.25">
      <c r="A86" s="132"/>
      <c r="B86" s="117" t="s">
        <v>1068</v>
      </c>
      <c r="C86" s="117" t="s">
        <v>398</v>
      </c>
      <c r="D86" s="115">
        <v>40391</v>
      </c>
      <c r="E86" s="115">
        <v>41244</v>
      </c>
      <c r="F86" s="117" t="s">
        <v>100</v>
      </c>
      <c r="G86" s="13"/>
      <c r="H86" s="13"/>
      <c r="I86" s="14"/>
      <c r="J86" s="14"/>
      <c r="K86" s="14" t="s">
        <v>61</v>
      </c>
      <c r="L86" s="14"/>
      <c r="M86" s="14"/>
      <c r="N86" s="27"/>
      <c r="O86" s="117"/>
      <c r="P86" s="117"/>
      <c r="Q86" s="117"/>
      <c r="R86" s="117" t="s">
        <v>100</v>
      </c>
      <c r="S86" s="13"/>
      <c r="T86" s="117" t="s">
        <v>1082</v>
      </c>
      <c r="U86" s="13"/>
      <c r="V86" s="115">
        <v>40391</v>
      </c>
      <c r="W86" s="115">
        <v>42339</v>
      </c>
      <c r="X86" s="13"/>
      <c r="Y86" s="13"/>
      <c r="Z86" s="13"/>
      <c r="AA86" s="309"/>
      <c r="AB86" s="314"/>
    </row>
    <row r="87" spans="1:28" ht="75" x14ac:dyDescent="0.25">
      <c r="A87" s="132"/>
      <c r="B87" s="117" t="s">
        <v>1069</v>
      </c>
      <c r="C87" s="117" t="s">
        <v>398</v>
      </c>
      <c r="D87" s="115">
        <v>40391</v>
      </c>
      <c r="E87" s="115">
        <v>41244</v>
      </c>
      <c r="F87" s="117" t="s">
        <v>230</v>
      </c>
      <c r="G87" s="13"/>
      <c r="H87" s="13"/>
      <c r="I87" s="14"/>
      <c r="J87" s="14"/>
      <c r="K87" s="14" t="s">
        <v>61</v>
      </c>
      <c r="L87" s="14"/>
      <c r="M87" s="14"/>
      <c r="N87" s="27"/>
      <c r="O87" s="117" t="s">
        <v>1075</v>
      </c>
      <c r="P87" s="117"/>
      <c r="Q87" s="117"/>
      <c r="R87" s="117" t="s">
        <v>1076</v>
      </c>
      <c r="S87" s="13"/>
      <c r="T87" s="117" t="s">
        <v>1083</v>
      </c>
      <c r="U87" s="13"/>
      <c r="V87" s="115">
        <v>40391</v>
      </c>
      <c r="W87" s="115">
        <v>42339</v>
      </c>
      <c r="X87" s="13"/>
      <c r="Y87" s="13"/>
      <c r="Z87" s="13"/>
      <c r="AA87" s="309"/>
      <c r="AB87" s="314"/>
    </row>
    <row r="88" spans="1:28" ht="60" x14ac:dyDescent="0.25">
      <c r="A88" s="132"/>
      <c r="B88" s="117" t="s">
        <v>1070</v>
      </c>
      <c r="C88" s="117" t="s">
        <v>398</v>
      </c>
      <c r="D88" s="115">
        <v>40391</v>
      </c>
      <c r="E88" s="115">
        <v>41244</v>
      </c>
      <c r="F88" s="117" t="s">
        <v>204</v>
      </c>
      <c r="G88" s="13"/>
      <c r="H88" s="13"/>
      <c r="I88" s="14"/>
      <c r="J88" s="14"/>
      <c r="K88" s="14" t="s">
        <v>61</v>
      </c>
      <c r="L88" s="14"/>
      <c r="M88" s="14"/>
      <c r="N88" s="27"/>
      <c r="O88" s="117" t="s">
        <v>1077</v>
      </c>
      <c r="P88" s="117"/>
      <c r="Q88" s="117"/>
      <c r="R88" s="117" t="s">
        <v>1078</v>
      </c>
      <c r="S88" s="13"/>
      <c r="T88" s="117" t="s">
        <v>1084</v>
      </c>
      <c r="U88" s="13"/>
      <c r="V88" s="115">
        <v>40391</v>
      </c>
      <c r="W88" s="115">
        <v>42339</v>
      </c>
      <c r="X88" s="13"/>
      <c r="Y88" s="13"/>
      <c r="Z88" s="13"/>
      <c r="AA88" s="309"/>
      <c r="AB88" s="314"/>
    </row>
    <row r="89" spans="1:28" ht="60" x14ac:dyDescent="0.25">
      <c r="A89" s="132"/>
      <c r="B89" s="117" t="s">
        <v>1071</v>
      </c>
      <c r="C89" s="117" t="s">
        <v>398</v>
      </c>
      <c r="D89" s="115">
        <v>40391</v>
      </c>
      <c r="E89" s="115">
        <v>41244</v>
      </c>
      <c r="F89" s="117" t="s">
        <v>240</v>
      </c>
      <c r="G89" s="13"/>
      <c r="H89" s="13"/>
      <c r="I89" s="14"/>
      <c r="J89" s="14"/>
      <c r="K89" s="14" t="s">
        <v>61</v>
      </c>
      <c r="L89" s="14"/>
      <c r="M89" s="14"/>
      <c r="N89" s="27"/>
      <c r="O89" s="117" t="s">
        <v>1079</v>
      </c>
      <c r="P89" s="117"/>
      <c r="Q89" s="117"/>
      <c r="R89" s="117" t="s">
        <v>1080</v>
      </c>
      <c r="S89" s="13"/>
      <c r="T89" s="117" t="s">
        <v>1085</v>
      </c>
      <c r="U89" s="13"/>
      <c r="V89" s="115">
        <v>40391</v>
      </c>
      <c r="W89" s="115">
        <v>42339</v>
      </c>
      <c r="X89" s="13"/>
      <c r="Y89" s="13"/>
      <c r="Z89" s="13"/>
      <c r="AA89" s="309"/>
      <c r="AB89" s="314"/>
    </row>
    <row r="90" spans="1:28" ht="90" x14ac:dyDescent="0.25">
      <c r="A90" s="131" t="s">
        <v>413</v>
      </c>
      <c r="B90" s="117" t="s">
        <v>1086</v>
      </c>
      <c r="C90" s="117" t="s">
        <v>185</v>
      </c>
      <c r="D90" s="115">
        <v>40391</v>
      </c>
      <c r="E90" s="115">
        <v>40878</v>
      </c>
      <c r="F90" s="117" t="s">
        <v>349</v>
      </c>
      <c r="G90" s="13"/>
      <c r="H90" s="13"/>
      <c r="I90" s="14"/>
      <c r="J90" s="14" t="s">
        <v>61</v>
      </c>
      <c r="K90" s="14"/>
      <c r="L90" s="14"/>
      <c r="M90" s="14"/>
      <c r="N90" s="27"/>
      <c r="O90" s="117" t="s">
        <v>1097</v>
      </c>
      <c r="P90" s="117"/>
      <c r="Q90" s="117"/>
      <c r="R90" s="117" t="s">
        <v>349</v>
      </c>
      <c r="S90" s="13"/>
      <c r="T90" s="117"/>
      <c r="U90" s="117"/>
      <c r="V90" s="115">
        <v>40391</v>
      </c>
      <c r="W90" s="115">
        <v>41244</v>
      </c>
      <c r="X90" s="117" t="s">
        <v>415</v>
      </c>
      <c r="Y90" s="117"/>
      <c r="Z90" s="117"/>
      <c r="AA90" s="308"/>
      <c r="AB90" s="314"/>
    </row>
    <row r="91" spans="1:28" ht="60" x14ac:dyDescent="0.25">
      <c r="A91" s="132"/>
      <c r="B91" s="117" t="s">
        <v>417</v>
      </c>
      <c r="C91" s="117" t="s">
        <v>418</v>
      </c>
      <c r="D91" s="115">
        <v>40391</v>
      </c>
      <c r="E91" s="115">
        <v>40513</v>
      </c>
      <c r="F91" s="117" t="s">
        <v>419</v>
      </c>
      <c r="G91" s="13"/>
      <c r="H91" s="13"/>
      <c r="I91" s="14"/>
      <c r="J91" s="14"/>
      <c r="K91" s="14" t="s">
        <v>61</v>
      </c>
      <c r="L91" s="14"/>
      <c r="M91" s="14"/>
      <c r="N91" s="27"/>
      <c r="O91" s="117" t="s">
        <v>1098</v>
      </c>
      <c r="P91" s="117"/>
      <c r="Q91" s="117" t="s">
        <v>1099</v>
      </c>
      <c r="R91" s="117" t="s">
        <v>419</v>
      </c>
      <c r="S91" s="13"/>
      <c r="T91" s="117"/>
      <c r="U91" s="117"/>
      <c r="V91" s="115">
        <v>40391</v>
      </c>
      <c r="W91" s="115">
        <v>40878</v>
      </c>
      <c r="X91" s="117"/>
      <c r="Y91" s="117"/>
      <c r="Z91" s="117"/>
      <c r="AA91" s="308"/>
      <c r="AB91" s="314"/>
    </row>
    <row r="92" spans="1:28" ht="60" x14ac:dyDescent="0.25">
      <c r="A92" s="132"/>
      <c r="B92" s="117" t="s">
        <v>421</v>
      </c>
      <c r="C92" s="117" t="s">
        <v>185</v>
      </c>
      <c r="D92" s="115">
        <v>40391</v>
      </c>
      <c r="E92" s="115">
        <v>40878</v>
      </c>
      <c r="F92" s="117" t="s">
        <v>419</v>
      </c>
      <c r="G92" s="13"/>
      <c r="H92" s="13"/>
      <c r="I92" s="14"/>
      <c r="J92" s="14" t="s">
        <v>61</v>
      </c>
      <c r="K92" s="14"/>
      <c r="L92" s="14"/>
      <c r="M92" s="14"/>
      <c r="N92" s="27"/>
      <c r="O92" s="117" t="s">
        <v>745</v>
      </c>
      <c r="P92" s="117"/>
      <c r="Q92" s="117"/>
      <c r="R92" s="117" t="s">
        <v>419</v>
      </c>
      <c r="S92" s="13"/>
      <c r="T92" s="117"/>
      <c r="U92" s="117"/>
      <c r="V92" s="115">
        <v>40878</v>
      </c>
      <c r="W92" s="115">
        <v>41244</v>
      </c>
      <c r="X92" s="117"/>
      <c r="Y92" s="117"/>
      <c r="Z92" s="117"/>
      <c r="AA92" s="308"/>
      <c r="AB92" s="314"/>
    </row>
    <row r="93" spans="1:28" ht="75" x14ac:dyDescent="0.25">
      <c r="A93" s="132"/>
      <c r="B93" s="117" t="s">
        <v>423</v>
      </c>
      <c r="C93" s="117" t="s">
        <v>424</v>
      </c>
      <c r="D93" s="115">
        <v>40391</v>
      </c>
      <c r="E93" s="115">
        <v>40878</v>
      </c>
      <c r="F93" s="117" t="s">
        <v>349</v>
      </c>
      <c r="G93" s="112"/>
      <c r="H93" s="112"/>
      <c r="I93" s="123"/>
      <c r="J93" s="123" t="s">
        <v>61</v>
      </c>
      <c r="K93" s="123"/>
      <c r="L93" s="123"/>
      <c r="M93" s="123"/>
      <c r="N93" s="119"/>
      <c r="O93" s="117" t="s">
        <v>745</v>
      </c>
      <c r="P93" s="117"/>
      <c r="Q93" s="117"/>
      <c r="R93" s="117" t="s">
        <v>349</v>
      </c>
      <c r="S93" s="112"/>
      <c r="T93" s="117"/>
      <c r="U93" s="117"/>
      <c r="V93" s="115">
        <v>40878</v>
      </c>
      <c r="W93" s="115">
        <v>41244</v>
      </c>
      <c r="X93" s="117" t="s">
        <v>415</v>
      </c>
      <c r="Y93" s="117"/>
      <c r="Z93" s="117"/>
      <c r="AA93" s="308"/>
      <c r="AB93" s="314"/>
    </row>
    <row r="94" spans="1:28" ht="75" x14ac:dyDescent="0.25">
      <c r="A94" s="132"/>
      <c r="B94" s="117" t="s">
        <v>426</v>
      </c>
      <c r="C94" s="117" t="s">
        <v>185</v>
      </c>
      <c r="D94" s="115">
        <v>40391</v>
      </c>
      <c r="E94" s="115">
        <v>40513</v>
      </c>
      <c r="F94" s="117" t="s">
        <v>427</v>
      </c>
      <c r="G94" s="112"/>
      <c r="H94" s="112"/>
      <c r="I94" s="123"/>
      <c r="J94" s="123"/>
      <c r="K94" s="123" t="s">
        <v>61</v>
      </c>
      <c r="L94" s="123"/>
      <c r="M94" s="123"/>
      <c r="N94" s="119"/>
      <c r="O94" s="117" t="s">
        <v>1100</v>
      </c>
      <c r="P94" s="117"/>
      <c r="Q94" s="117" t="s">
        <v>959</v>
      </c>
      <c r="R94" s="117" t="s">
        <v>427</v>
      </c>
      <c r="S94" s="112"/>
      <c r="T94" s="117"/>
      <c r="U94" s="117"/>
      <c r="V94" s="115">
        <v>40391</v>
      </c>
      <c r="W94" s="115">
        <v>41244</v>
      </c>
      <c r="X94" s="117"/>
      <c r="Y94" s="117"/>
      <c r="Z94" s="117"/>
      <c r="AA94" s="308"/>
      <c r="AB94" s="314"/>
    </row>
    <row r="95" spans="1:28" ht="75" x14ac:dyDescent="0.25">
      <c r="A95" s="132"/>
      <c r="B95" s="117" t="s">
        <v>1087</v>
      </c>
      <c r="C95" s="117" t="s">
        <v>430</v>
      </c>
      <c r="D95" s="115">
        <v>40391</v>
      </c>
      <c r="E95" s="115">
        <v>41609</v>
      </c>
      <c r="F95" s="117" t="s">
        <v>304</v>
      </c>
      <c r="G95" s="112"/>
      <c r="H95" s="112"/>
      <c r="I95" s="123"/>
      <c r="J95" s="123"/>
      <c r="K95" s="123" t="s">
        <v>61</v>
      </c>
      <c r="L95" s="123"/>
      <c r="M95" s="123"/>
      <c r="N95" s="119"/>
      <c r="O95" s="117"/>
      <c r="P95" s="117"/>
      <c r="Q95" s="117"/>
      <c r="R95" s="117" t="s">
        <v>304</v>
      </c>
      <c r="S95" s="112"/>
      <c r="T95" s="117" t="s">
        <v>1130</v>
      </c>
      <c r="U95" s="117"/>
      <c r="V95" s="115">
        <v>40391</v>
      </c>
      <c r="W95" s="115">
        <v>42339</v>
      </c>
      <c r="X95" s="117"/>
      <c r="Y95" s="117"/>
      <c r="Z95" s="117"/>
      <c r="AA95" s="308"/>
      <c r="AB95" s="314"/>
    </row>
    <row r="96" spans="1:28" ht="60" x14ac:dyDescent="0.25">
      <c r="A96" s="132"/>
      <c r="B96" s="117" t="s">
        <v>432</v>
      </c>
      <c r="C96" s="117" t="s">
        <v>433</v>
      </c>
      <c r="D96" s="115">
        <v>40391</v>
      </c>
      <c r="E96" s="115">
        <v>40878</v>
      </c>
      <c r="F96" s="117" t="s">
        <v>349</v>
      </c>
      <c r="G96" s="112"/>
      <c r="H96" s="112"/>
      <c r="I96" s="123"/>
      <c r="J96" s="123"/>
      <c r="K96" s="123"/>
      <c r="L96" s="123" t="s">
        <v>61</v>
      </c>
      <c r="M96" s="123"/>
      <c r="N96" s="119"/>
      <c r="O96" s="117" t="s">
        <v>1101</v>
      </c>
      <c r="P96" s="117"/>
      <c r="Q96" s="117"/>
      <c r="R96" s="117" t="s">
        <v>349</v>
      </c>
      <c r="S96" s="112"/>
      <c r="T96" s="117"/>
      <c r="U96" s="117"/>
      <c r="V96" s="120"/>
      <c r="W96" s="120"/>
      <c r="X96" s="117" t="s">
        <v>427</v>
      </c>
      <c r="Y96" s="117"/>
      <c r="Z96" s="117"/>
      <c r="AA96" s="308"/>
      <c r="AB96" s="314"/>
    </row>
    <row r="97" spans="1:28" ht="60" x14ac:dyDescent="0.25">
      <c r="A97" s="132"/>
      <c r="B97" s="117" t="s">
        <v>435</v>
      </c>
      <c r="C97" s="117" t="s">
        <v>436</v>
      </c>
      <c r="D97" s="115">
        <v>40391</v>
      </c>
      <c r="E97" s="115">
        <v>40513</v>
      </c>
      <c r="F97" s="117" t="s">
        <v>1096</v>
      </c>
      <c r="G97" s="112"/>
      <c r="H97" s="112"/>
      <c r="I97" s="123"/>
      <c r="J97" s="123"/>
      <c r="K97" s="123"/>
      <c r="L97" s="123"/>
      <c r="M97" s="123" t="s">
        <v>61</v>
      </c>
      <c r="N97" s="119"/>
      <c r="O97" s="117" t="s">
        <v>1102</v>
      </c>
      <c r="P97" s="117"/>
      <c r="Q97" s="117"/>
      <c r="R97" s="117" t="s">
        <v>1103</v>
      </c>
      <c r="S97" s="112"/>
      <c r="T97" s="117"/>
      <c r="U97" s="117"/>
      <c r="V97" s="120"/>
      <c r="W97" s="120"/>
      <c r="X97" s="117" t="s">
        <v>427</v>
      </c>
      <c r="Y97" s="117"/>
      <c r="Z97" s="117"/>
      <c r="AA97" s="308"/>
      <c r="AB97" s="314"/>
    </row>
    <row r="98" spans="1:28" ht="90" x14ac:dyDescent="0.25">
      <c r="A98" s="132"/>
      <c r="B98" s="117" t="s">
        <v>438</v>
      </c>
      <c r="C98" s="117" t="s">
        <v>439</v>
      </c>
      <c r="D98" s="115">
        <v>40391</v>
      </c>
      <c r="E98" s="115">
        <v>40513</v>
      </c>
      <c r="F98" s="117" t="s">
        <v>1096</v>
      </c>
      <c r="G98" s="112"/>
      <c r="H98" s="112"/>
      <c r="I98" s="123"/>
      <c r="J98" s="123" t="s">
        <v>61</v>
      </c>
      <c r="K98" s="123"/>
      <c r="L98" s="123"/>
      <c r="M98" s="123"/>
      <c r="N98" s="119"/>
      <c r="O98" s="117"/>
      <c r="P98" s="117"/>
      <c r="Q98" s="117" t="s">
        <v>1104</v>
      </c>
      <c r="R98" s="117"/>
      <c r="S98" s="112"/>
      <c r="T98" s="117"/>
      <c r="U98" s="117"/>
      <c r="V98" s="115">
        <v>40878</v>
      </c>
      <c r="W98" s="115">
        <v>41244</v>
      </c>
      <c r="X98" s="117" t="s">
        <v>427</v>
      </c>
      <c r="Y98" s="117"/>
      <c r="Z98" s="117"/>
      <c r="AA98" s="308"/>
      <c r="AB98" s="314"/>
    </row>
    <row r="99" spans="1:28" ht="90" x14ac:dyDescent="0.25">
      <c r="A99" s="132"/>
      <c r="B99" s="117" t="s">
        <v>1088</v>
      </c>
      <c r="C99" s="117" t="s">
        <v>442</v>
      </c>
      <c r="D99" s="115">
        <v>40391</v>
      </c>
      <c r="E99" s="115">
        <v>40513</v>
      </c>
      <c r="F99" s="117" t="s">
        <v>427</v>
      </c>
      <c r="G99" s="112"/>
      <c r="H99" s="112"/>
      <c r="I99" s="123"/>
      <c r="J99" s="123"/>
      <c r="K99" s="123"/>
      <c r="L99" s="123" t="s">
        <v>61</v>
      </c>
      <c r="M99" s="123"/>
      <c r="N99" s="119"/>
      <c r="O99" s="117" t="s">
        <v>1105</v>
      </c>
      <c r="P99" s="117"/>
      <c r="Q99" s="117" t="s">
        <v>1106</v>
      </c>
      <c r="R99" s="117" t="s">
        <v>427</v>
      </c>
      <c r="S99" s="112"/>
      <c r="T99" s="117" t="s">
        <v>1131</v>
      </c>
      <c r="U99" s="117"/>
      <c r="V99" s="115">
        <v>40391</v>
      </c>
      <c r="W99" s="115">
        <v>42217</v>
      </c>
      <c r="X99" s="117"/>
      <c r="Y99" s="117"/>
      <c r="Z99" s="117"/>
      <c r="AA99" s="308" t="s">
        <v>1134</v>
      </c>
      <c r="AB99" s="314"/>
    </row>
    <row r="100" spans="1:28" ht="45" x14ac:dyDescent="0.25">
      <c r="A100" s="132"/>
      <c r="B100" s="117" t="s">
        <v>444</v>
      </c>
      <c r="C100" s="117" t="s">
        <v>445</v>
      </c>
      <c r="D100" s="115">
        <v>40391</v>
      </c>
      <c r="E100" s="115">
        <v>40513</v>
      </c>
      <c r="F100" s="117" t="s">
        <v>427</v>
      </c>
      <c r="G100" s="112"/>
      <c r="H100" s="112"/>
      <c r="I100" s="123"/>
      <c r="J100" s="123"/>
      <c r="K100" s="123"/>
      <c r="L100" s="123" t="s">
        <v>61</v>
      </c>
      <c r="M100" s="123"/>
      <c r="N100" s="119"/>
      <c r="O100" s="117" t="s">
        <v>1107</v>
      </c>
      <c r="P100" s="117"/>
      <c r="Q100" s="117"/>
      <c r="R100" s="117" t="s">
        <v>427</v>
      </c>
      <c r="S100" s="112"/>
      <c r="T100" s="117"/>
      <c r="U100" s="117"/>
      <c r="V100" s="115">
        <v>40391</v>
      </c>
      <c r="W100" s="115">
        <v>42217</v>
      </c>
      <c r="X100" s="117"/>
      <c r="Y100" s="117"/>
      <c r="Z100" s="117"/>
      <c r="AA100" s="308" t="s">
        <v>1134</v>
      </c>
      <c r="AB100" s="314"/>
    </row>
    <row r="101" spans="1:28" ht="75" x14ac:dyDescent="0.25">
      <c r="A101" s="132"/>
      <c r="B101" s="117" t="s">
        <v>447</v>
      </c>
      <c r="C101" s="117" t="s">
        <v>448</v>
      </c>
      <c r="D101" s="115">
        <v>40391</v>
      </c>
      <c r="E101" s="115">
        <v>40513</v>
      </c>
      <c r="F101" s="117" t="s">
        <v>449</v>
      </c>
      <c r="G101" s="112"/>
      <c r="H101" s="112"/>
      <c r="I101" s="123"/>
      <c r="J101" s="123"/>
      <c r="K101" s="123"/>
      <c r="L101" s="123"/>
      <c r="M101" s="123" t="s">
        <v>61</v>
      </c>
      <c r="N101" s="119"/>
      <c r="O101" s="117" t="s">
        <v>1108</v>
      </c>
      <c r="P101" s="117"/>
      <c r="Q101" s="117"/>
      <c r="R101" s="117" t="s">
        <v>349</v>
      </c>
      <c r="S101" s="112"/>
      <c r="T101" s="117"/>
      <c r="U101" s="117"/>
      <c r="V101" s="120"/>
      <c r="W101" s="115"/>
      <c r="X101" s="117"/>
      <c r="Y101" s="117"/>
      <c r="Z101" s="117"/>
      <c r="AA101" s="308"/>
      <c r="AB101" s="314"/>
    </row>
    <row r="102" spans="1:28" ht="75" x14ac:dyDescent="0.25">
      <c r="A102" s="132"/>
      <c r="B102" s="117" t="s">
        <v>1089</v>
      </c>
      <c r="C102" s="117" t="s">
        <v>452</v>
      </c>
      <c r="D102" s="115">
        <v>40391</v>
      </c>
      <c r="E102" s="115">
        <v>40878</v>
      </c>
      <c r="F102" s="117" t="s">
        <v>453</v>
      </c>
      <c r="G102" s="112"/>
      <c r="H102" s="112"/>
      <c r="I102" s="123"/>
      <c r="J102" s="123" t="s">
        <v>61</v>
      </c>
      <c r="K102" s="123"/>
      <c r="L102" s="123"/>
      <c r="M102" s="123"/>
      <c r="N102" s="119"/>
      <c r="O102" s="117" t="s">
        <v>745</v>
      </c>
      <c r="P102" s="117"/>
      <c r="Q102" s="117"/>
      <c r="R102" s="117" t="s">
        <v>453</v>
      </c>
      <c r="S102" s="112"/>
      <c r="T102" s="117"/>
      <c r="U102" s="117"/>
      <c r="V102" s="120"/>
      <c r="W102" s="120"/>
      <c r="X102" s="117"/>
      <c r="Y102" s="117"/>
      <c r="Z102" s="117"/>
      <c r="AA102" s="308"/>
      <c r="AB102" s="314"/>
    </row>
    <row r="103" spans="1:28" ht="60" x14ac:dyDescent="0.25">
      <c r="A103" s="132"/>
      <c r="B103" s="117" t="s">
        <v>1090</v>
      </c>
      <c r="C103" s="117" t="s">
        <v>456</v>
      </c>
      <c r="D103" s="115">
        <v>40391</v>
      </c>
      <c r="E103" s="115">
        <v>40878</v>
      </c>
      <c r="F103" s="117" t="s">
        <v>453</v>
      </c>
      <c r="G103" s="112"/>
      <c r="H103" s="112"/>
      <c r="I103" s="123"/>
      <c r="J103" s="123"/>
      <c r="K103" s="123"/>
      <c r="L103" s="123" t="s">
        <v>61</v>
      </c>
      <c r="M103" s="123"/>
      <c r="N103" s="119"/>
      <c r="O103" s="117"/>
      <c r="P103" s="117"/>
      <c r="Q103" s="117"/>
      <c r="R103" s="117" t="s">
        <v>453</v>
      </c>
      <c r="S103" s="112"/>
      <c r="T103" s="117"/>
      <c r="U103" s="117"/>
      <c r="V103" s="120"/>
      <c r="W103" s="120"/>
      <c r="X103" s="117"/>
      <c r="Y103" s="117"/>
      <c r="Z103" s="117"/>
      <c r="AA103" s="308"/>
      <c r="AB103" s="314"/>
    </row>
    <row r="104" spans="1:28" ht="75" x14ac:dyDescent="0.25">
      <c r="A104" s="132"/>
      <c r="B104" s="117" t="s">
        <v>458</v>
      </c>
      <c r="C104" s="117" t="s">
        <v>459</v>
      </c>
      <c r="D104" s="115">
        <v>40391</v>
      </c>
      <c r="E104" s="115">
        <v>40513</v>
      </c>
      <c r="F104" s="117" t="s">
        <v>317</v>
      </c>
      <c r="G104" s="112"/>
      <c r="H104" s="112"/>
      <c r="I104" s="123"/>
      <c r="J104" s="123" t="s">
        <v>61</v>
      </c>
      <c r="K104" s="123"/>
      <c r="L104" s="123"/>
      <c r="M104" s="123"/>
      <c r="N104" s="119"/>
      <c r="O104" s="117" t="s">
        <v>745</v>
      </c>
      <c r="P104" s="117"/>
      <c r="Q104" s="117" t="s">
        <v>1109</v>
      </c>
      <c r="R104" s="117" t="s">
        <v>1110</v>
      </c>
      <c r="S104" s="112"/>
      <c r="T104" s="117"/>
      <c r="U104" s="117"/>
      <c r="V104" s="115">
        <v>40878</v>
      </c>
      <c r="W104" s="115">
        <v>41244</v>
      </c>
      <c r="X104" s="117"/>
      <c r="Y104" s="117"/>
      <c r="Z104" s="117"/>
      <c r="AA104" s="308"/>
      <c r="AB104" s="314"/>
    </row>
    <row r="105" spans="1:28" ht="30" x14ac:dyDescent="0.25">
      <c r="A105" s="132"/>
      <c r="B105" s="117" t="s">
        <v>1091</v>
      </c>
      <c r="C105" s="117" t="s">
        <v>462</v>
      </c>
      <c r="D105" s="115">
        <v>40391</v>
      </c>
      <c r="E105" s="115">
        <v>40878</v>
      </c>
      <c r="F105" s="117" t="s">
        <v>349</v>
      </c>
      <c r="G105" s="112"/>
      <c r="H105" s="112"/>
      <c r="I105" s="123"/>
      <c r="J105" s="123"/>
      <c r="K105" s="123" t="s">
        <v>61</v>
      </c>
      <c r="L105" s="123"/>
      <c r="M105" s="123"/>
      <c r="N105" s="119"/>
      <c r="O105" s="117" t="s">
        <v>1111</v>
      </c>
      <c r="P105" s="117"/>
      <c r="Q105" s="117"/>
      <c r="R105" s="117" t="s">
        <v>349</v>
      </c>
      <c r="S105" s="112"/>
      <c r="T105" s="117"/>
      <c r="U105" s="117"/>
      <c r="V105" s="115">
        <v>40391</v>
      </c>
      <c r="W105" s="115">
        <v>41244</v>
      </c>
      <c r="X105" s="117"/>
      <c r="Y105" s="117"/>
      <c r="Z105" s="117"/>
      <c r="AA105" s="308"/>
      <c r="AB105" s="314"/>
    </row>
    <row r="106" spans="1:28" ht="45" x14ac:dyDescent="0.25">
      <c r="A106" s="132"/>
      <c r="B106" s="117" t="s">
        <v>1092</v>
      </c>
      <c r="C106" s="117" t="s">
        <v>452</v>
      </c>
      <c r="D106" s="115">
        <v>40391</v>
      </c>
      <c r="E106" s="115">
        <v>40513</v>
      </c>
      <c r="F106" s="117" t="s">
        <v>88</v>
      </c>
      <c r="G106" s="112"/>
      <c r="H106" s="112"/>
      <c r="I106" s="123"/>
      <c r="J106" s="123" t="s">
        <v>61</v>
      </c>
      <c r="K106" s="123"/>
      <c r="L106" s="123"/>
      <c r="M106" s="123"/>
      <c r="N106" s="119"/>
      <c r="O106" s="117" t="s">
        <v>1112</v>
      </c>
      <c r="P106" s="117"/>
      <c r="Q106" s="117" t="s">
        <v>1113</v>
      </c>
      <c r="R106" s="117" t="s">
        <v>88</v>
      </c>
      <c r="S106" s="112"/>
      <c r="T106" s="117"/>
      <c r="U106" s="117"/>
      <c r="V106" s="115">
        <v>40878</v>
      </c>
      <c r="W106" s="115">
        <v>41244</v>
      </c>
      <c r="X106" s="117"/>
      <c r="Y106" s="117"/>
      <c r="Z106" s="117"/>
      <c r="AA106" s="308"/>
      <c r="AB106" s="314"/>
    </row>
    <row r="107" spans="1:28" ht="60" x14ac:dyDescent="0.25">
      <c r="A107" s="132"/>
      <c r="B107" s="117" t="s">
        <v>466</v>
      </c>
      <c r="C107" s="117" t="s">
        <v>467</v>
      </c>
      <c r="D107" s="115">
        <v>40391</v>
      </c>
      <c r="E107" s="115">
        <v>42339</v>
      </c>
      <c r="F107" s="117" t="s">
        <v>182</v>
      </c>
      <c r="G107" s="112"/>
      <c r="H107" s="112"/>
      <c r="I107" s="123"/>
      <c r="J107" s="123"/>
      <c r="K107" s="123"/>
      <c r="L107" s="123" t="s">
        <v>61</v>
      </c>
      <c r="M107" s="123"/>
      <c r="N107" s="119"/>
      <c r="O107" s="117" t="s">
        <v>1114</v>
      </c>
      <c r="P107" s="117"/>
      <c r="Q107" s="117"/>
      <c r="R107" s="117" t="s">
        <v>182</v>
      </c>
      <c r="S107" s="112"/>
      <c r="T107" s="117"/>
      <c r="U107" s="117"/>
      <c r="V107" s="120"/>
      <c r="W107" s="120"/>
      <c r="X107" s="117"/>
      <c r="Y107" s="117"/>
      <c r="Z107" s="117"/>
      <c r="AA107" s="308"/>
      <c r="AB107" s="314"/>
    </row>
    <row r="108" spans="1:28" ht="45" x14ac:dyDescent="0.25">
      <c r="A108" s="132"/>
      <c r="B108" s="117" t="s">
        <v>469</v>
      </c>
      <c r="C108" s="117" t="s">
        <v>470</v>
      </c>
      <c r="D108" s="115">
        <v>40391</v>
      </c>
      <c r="E108" s="115">
        <v>40878</v>
      </c>
      <c r="F108" s="117" t="s">
        <v>149</v>
      </c>
      <c r="G108" s="112"/>
      <c r="H108" s="112"/>
      <c r="I108" s="123"/>
      <c r="J108" s="123"/>
      <c r="K108" s="123"/>
      <c r="L108" s="123" t="s">
        <v>61</v>
      </c>
      <c r="M108" s="123"/>
      <c r="N108" s="119"/>
      <c r="O108" s="117" t="s">
        <v>1115</v>
      </c>
      <c r="P108" s="117"/>
      <c r="Q108" s="117"/>
      <c r="R108" s="117" t="s">
        <v>149</v>
      </c>
      <c r="S108" s="112"/>
      <c r="T108" s="117"/>
      <c r="U108" s="117"/>
      <c r="V108" s="120"/>
      <c r="W108" s="120"/>
      <c r="X108" s="117"/>
      <c r="Y108" s="117"/>
      <c r="Z108" s="117"/>
      <c r="AA108" s="308"/>
      <c r="AB108" s="314"/>
    </row>
    <row r="109" spans="1:28" ht="45" x14ac:dyDescent="0.25">
      <c r="A109" s="132"/>
      <c r="B109" s="117" t="s">
        <v>1093</v>
      </c>
      <c r="C109" s="117" t="s">
        <v>470</v>
      </c>
      <c r="D109" s="115">
        <v>40391</v>
      </c>
      <c r="E109" s="115">
        <v>40878</v>
      </c>
      <c r="F109" s="117" t="s">
        <v>149</v>
      </c>
      <c r="G109" s="112"/>
      <c r="H109" s="112"/>
      <c r="I109" s="123"/>
      <c r="J109" s="123"/>
      <c r="K109" s="123"/>
      <c r="L109" s="123" t="s">
        <v>61</v>
      </c>
      <c r="M109" s="123"/>
      <c r="N109" s="119"/>
      <c r="O109" s="117" t="s">
        <v>1116</v>
      </c>
      <c r="P109" s="117"/>
      <c r="Q109" s="117"/>
      <c r="R109" s="117" t="s">
        <v>149</v>
      </c>
      <c r="S109" s="112"/>
      <c r="T109" s="117"/>
      <c r="U109" s="117"/>
      <c r="V109" s="120"/>
      <c r="W109" s="120"/>
      <c r="X109" s="117"/>
      <c r="Y109" s="117"/>
      <c r="Z109" s="117"/>
      <c r="AA109" s="308"/>
      <c r="AB109" s="314"/>
    </row>
    <row r="110" spans="1:28" ht="90" x14ac:dyDescent="0.25">
      <c r="A110" s="132"/>
      <c r="B110" s="117" t="s">
        <v>473</v>
      </c>
      <c r="C110" s="117" t="s">
        <v>185</v>
      </c>
      <c r="D110" s="115">
        <v>40391</v>
      </c>
      <c r="E110" s="115">
        <v>40878</v>
      </c>
      <c r="F110" s="117" t="s">
        <v>427</v>
      </c>
      <c r="G110" s="112"/>
      <c r="H110" s="112"/>
      <c r="I110" s="123"/>
      <c r="J110" s="123"/>
      <c r="K110" s="123"/>
      <c r="L110" s="123" t="s">
        <v>61</v>
      </c>
      <c r="M110" s="123"/>
      <c r="N110" s="119"/>
      <c r="O110" s="117" t="s">
        <v>1117</v>
      </c>
      <c r="P110" s="117"/>
      <c r="Q110" s="117"/>
      <c r="R110" s="117" t="s">
        <v>427</v>
      </c>
      <c r="S110" s="112"/>
      <c r="T110" s="117"/>
      <c r="U110" s="117"/>
      <c r="V110" s="120"/>
      <c r="W110" s="120"/>
      <c r="X110" s="117"/>
      <c r="Y110" s="117"/>
      <c r="Z110" s="117"/>
      <c r="AA110" s="308"/>
      <c r="AB110" s="314"/>
    </row>
    <row r="111" spans="1:28" ht="90" x14ac:dyDescent="0.25">
      <c r="A111" s="132"/>
      <c r="B111" s="117" t="s">
        <v>475</v>
      </c>
      <c r="C111" s="117" t="s">
        <v>476</v>
      </c>
      <c r="D111" s="115">
        <v>40391</v>
      </c>
      <c r="E111" s="115">
        <v>40878</v>
      </c>
      <c r="F111" s="117" t="s">
        <v>427</v>
      </c>
      <c r="G111" s="112"/>
      <c r="H111" s="112"/>
      <c r="I111" s="123"/>
      <c r="J111" s="123"/>
      <c r="K111" s="123"/>
      <c r="L111" s="123" t="s">
        <v>61</v>
      </c>
      <c r="M111" s="123"/>
      <c r="N111" s="119"/>
      <c r="O111" s="117" t="s">
        <v>1118</v>
      </c>
      <c r="P111" s="117"/>
      <c r="Q111" s="117"/>
      <c r="R111" s="117" t="s">
        <v>427</v>
      </c>
      <c r="S111" s="112"/>
      <c r="T111" s="117"/>
      <c r="U111" s="117"/>
      <c r="V111" s="120"/>
      <c r="W111" s="120"/>
      <c r="X111" s="117"/>
      <c r="Y111" s="117"/>
      <c r="Z111" s="117"/>
      <c r="AA111" s="308"/>
      <c r="AB111" s="314"/>
    </row>
    <row r="112" spans="1:28" ht="90" x14ac:dyDescent="0.25">
      <c r="A112" s="132"/>
      <c r="B112" s="117" t="s">
        <v>478</v>
      </c>
      <c r="C112" s="117" t="s">
        <v>479</v>
      </c>
      <c r="D112" s="115">
        <v>40391</v>
      </c>
      <c r="E112" s="115">
        <v>40513</v>
      </c>
      <c r="F112" s="117" t="s">
        <v>419</v>
      </c>
      <c r="G112" s="112"/>
      <c r="H112" s="112"/>
      <c r="I112" s="123"/>
      <c r="J112" s="123" t="s">
        <v>61</v>
      </c>
      <c r="K112" s="123"/>
      <c r="L112" s="123"/>
      <c r="M112" s="123"/>
      <c r="N112" s="119"/>
      <c r="O112" s="117" t="s">
        <v>745</v>
      </c>
      <c r="P112" s="117"/>
      <c r="Q112" s="117" t="s">
        <v>1119</v>
      </c>
      <c r="R112" s="117" t="s">
        <v>1120</v>
      </c>
      <c r="S112" s="112"/>
      <c r="T112" s="117"/>
      <c r="U112" s="117"/>
      <c r="V112" s="115">
        <v>40878</v>
      </c>
      <c r="W112" s="115">
        <v>42339</v>
      </c>
      <c r="X112" s="117"/>
      <c r="Y112" s="117"/>
      <c r="Z112" s="117"/>
      <c r="AA112" s="308"/>
      <c r="AB112" s="314"/>
    </row>
    <row r="113" spans="1:28" ht="75" x14ac:dyDescent="0.25">
      <c r="A113" s="132"/>
      <c r="B113" s="117" t="s">
        <v>1094</v>
      </c>
      <c r="C113" s="117" t="s">
        <v>482</v>
      </c>
      <c r="D113" s="115">
        <v>40391</v>
      </c>
      <c r="E113" s="115">
        <v>40513</v>
      </c>
      <c r="F113" s="117" t="s">
        <v>419</v>
      </c>
      <c r="G113" s="112"/>
      <c r="H113" s="112"/>
      <c r="I113" s="123"/>
      <c r="J113" s="123" t="s">
        <v>61</v>
      </c>
      <c r="K113" s="123"/>
      <c r="L113" s="123"/>
      <c r="M113" s="123"/>
      <c r="N113" s="119"/>
      <c r="O113" s="117" t="s">
        <v>1121</v>
      </c>
      <c r="P113" s="117"/>
      <c r="Q113" s="117" t="s">
        <v>1122</v>
      </c>
      <c r="R113" s="117" t="s">
        <v>1120</v>
      </c>
      <c r="S113" s="112"/>
      <c r="T113" s="117" t="s">
        <v>1132</v>
      </c>
      <c r="U113" s="117"/>
      <c r="V113" s="115">
        <v>40878</v>
      </c>
      <c r="W113" s="115">
        <v>40878</v>
      </c>
      <c r="X113" s="117"/>
      <c r="Y113" s="117"/>
      <c r="Z113" s="117"/>
      <c r="AA113" s="308"/>
      <c r="AB113" s="314"/>
    </row>
    <row r="114" spans="1:28" ht="60" x14ac:dyDescent="0.25">
      <c r="A114" s="132"/>
      <c r="B114" s="117" t="s">
        <v>1095</v>
      </c>
      <c r="C114" s="117" t="s">
        <v>484</v>
      </c>
      <c r="D114" s="115">
        <v>40391</v>
      </c>
      <c r="E114" s="115">
        <v>40878</v>
      </c>
      <c r="F114" s="117" t="s">
        <v>182</v>
      </c>
      <c r="G114" s="112"/>
      <c r="H114" s="112"/>
      <c r="I114" s="123"/>
      <c r="J114" s="123"/>
      <c r="K114" s="123" t="s">
        <v>61</v>
      </c>
      <c r="L114" s="123"/>
      <c r="M114" s="123"/>
      <c r="N114" s="119"/>
      <c r="O114" s="117" t="s">
        <v>1123</v>
      </c>
      <c r="P114" s="117"/>
      <c r="Q114" s="117"/>
      <c r="R114" s="117" t="s">
        <v>182</v>
      </c>
      <c r="S114" s="112"/>
      <c r="T114" s="117" t="s">
        <v>1133</v>
      </c>
      <c r="U114" s="117"/>
      <c r="V114" s="115">
        <v>40391</v>
      </c>
      <c r="W114" s="115">
        <v>41244</v>
      </c>
      <c r="X114" s="117"/>
      <c r="Y114" s="117"/>
      <c r="Z114" s="117"/>
      <c r="AA114" s="308"/>
      <c r="AB114" s="314"/>
    </row>
    <row r="115" spans="1:28" ht="300" x14ac:dyDescent="0.25">
      <c r="A115" s="132"/>
      <c r="B115" s="117" t="s">
        <v>486</v>
      </c>
      <c r="C115" s="117" t="s">
        <v>487</v>
      </c>
      <c r="D115" s="115">
        <v>40391</v>
      </c>
      <c r="E115" s="115">
        <v>40878</v>
      </c>
      <c r="F115" s="117" t="s">
        <v>349</v>
      </c>
      <c r="G115" s="13"/>
      <c r="H115" s="13"/>
      <c r="I115" s="14"/>
      <c r="J115" s="14"/>
      <c r="K115" s="14" t="s">
        <v>61</v>
      </c>
      <c r="L115" s="14"/>
      <c r="M115" s="14"/>
      <c r="N115" s="27"/>
      <c r="O115" s="117" t="s">
        <v>1124</v>
      </c>
      <c r="P115" s="117"/>
      <c r="Q115" s="117"/>
      <c r="R115" s="117" t="s">
        <v>1125</v>
      </c>
      <c r="S115" s="13"/>
      <c r="T115" s="117"/>
      <c r="U115" s="117"/>
      <c r="V115" s="115">
        <v>40391</v>
      </c>
      <c r="W115" s="115">
        <v>42339</v>
      </c>
      <c r="X115" s="117" t="s">
        <v>419</v>
      </c>
      <c r="Y115" s="117"/>
      <c r="Z115" s="117"/>
      <c r="AA115" s="308"/>
      <c r="AB115" s="314"/>
    </row>
    <row r="116" spans="1:28" ht="90" x14ac:dyDescent="0.25">
      <c r="A116" s="132"/>
      <c r="B116" s="117" t="s">
        <v>489</v>
      </c>
      <c r="C116" s="117" t="s">
        <v>185</v>
      </c>
      <c r="D116" s="115">
        <v>40391</v>
      </c>
      <c r="E116" s="115">
        <v>40878</v>
      </c>
      <c r="F116" s="117" t="s">
        <v>419</v>
      </c>
      <c r="G116" s="13"/>
      <c r="H116" s="13"/>
      <c r="I116" s="14"/>
      <c r="J116" s="14" t="s">
        <v>61</v>
      </c>
      <c r="K116" s="14"/>
      <c r="L116" s="14"/>
      <c r="M116" s="14"/>
      <c r="N116" s="27"/>
      <c r="O116" s="117" t="s">
        <v>745</v>
      </c>
      <c r="P116" s="117"/>
      <c r="Q116" s="117"/>
      <c r="R116" s="117" t="s">
        <v>419</v>
      </c>
      <c r="S116" s="13"/>
      <c r="T116" s="117"/>
      <c r="U116" s="117"/>
      <c r="V116" s="115">
        <v>40878</v>
      </c>
      <c r="W116" s="115">
        <v>41244</v>
      </c>
      <c r="X116" s="117" t="s">
        <v>415</v>
      </c>
      <c r="Y116" s="117"/>
      <c r="Z116" s="117"/>
      <c r="AA116" s="308"/>
      <c r="AB116" s="314"/>
    </row>
    <row r="117" spans="1:28" ht="75" x14ac:dyDescent="0.25">
      <c r="A117" s="132"/>
      <c r="B117" s="117" t="s">
        <v>491</v>
      </c>
      <c r="C117" s="117" t="s">
        <v>492</v>
      </c>
      <c r="D117" s="115">
        <v>40391</v>
      </c>
      <c r="E117" s="115">
        <v>40513</v>
      </c>
      <c r="F117" s="117" t="s">
        <v>182</v>
      </c>
      <c r="G117" s="13"/>
      <c r="H117" s="13"/>
      <c r="I117" s="14"/>
      <c r="J117" s="14"/>
      <c r="K117" s="14" t="s">
        <v>61</v>
      </c>
      <c r="L117" s="14"/>
      <c r="M117" s="14"/>
      <c r="N117" s="27"/>
      <c r="O117" s="117" t="s">
        <v>1126</v>
      </c>
      <c r="P117" s="117"/>
      <c r="Q117" s="117" t="s">
        <v>959</v>
      </c>
      <c r="R117" s="117" t="s">
        <v>182</v>
      </c>
      <c r="S117" s="13"/>
      <c r="T117" s="117"/>
      <c r="U117" s="117"/>
      <c r="V117" s="115">
        <v>40391</v>
      </c>
      <c r="W117" s="115">
        <v>40878</v>
      </c>
      <c r="X117" s="117"/>
      <c r="Y117" s="117"/>
      <c r="Z117" s="117"/>
      <c r="AA117" s="308"/>
      <c r="AB117" s="314"/>
    </row>
    <row r="118" spans="1:28" ht="45" x14ac:dyDescent="0.25">
      <c r="A118" s="132"/>
      <c r="B118" s="117" t="s">
        <v>494</v>
      </c>
      <c r="C118" s="117" t="s">
        <v>495</v>
      </c>
      <c r="D118" s="115">
        <v>40391</v>
      </c>
      <c r="E118" s="115">
        <v>41609</v>
      </c>
      <c r="F118" s="117" t="s">
        <v>317</v>
      </c>
      <c r="G118" s="13"/>
      <c r="H118" s="13"/>
      <c r="I118" s="14"/>
      <c r="J118" s="14"/>
      <c r="K118" s="14"/>
      <c r="L118" s="14" t="s">
        <v>61</v>
      </c>
      <c r="M118" s="14"/>
      <c r="N118" s="27"/>
      <c r="O118" s="117" t="s">
        <v>1127</v>
      </c>
      <c r="P118" s="117"/>
      <c r="Q118" s="117"/>
      <c r="R118" s="117" t="s">
        <v>317</v>
      </c>
      <c r="S118" s="13"/>
      <c r="T118" s="117"/>
      <c r="U118" s="117"/>
      <c r="V118" s="120"/>
      <c r="W118" s="120"/>
      <c r="X118" s="117"/>
      <c r="Y118" s="117"/>
      <c r="Z118" s="117"/>
      <c r="AA118" s="308"/>
      <c r="AB118" s="314"/>
    </row>
    <row r="119" spans="1:28" ht="60" x14ac:dyDescent="0.25">
      <c r="A119" s="132"/>
      <c r="B119" s="117" t="s">
        <v>497</v>
      </c>
      <c r="C119" s="117" t="s">
        <v>498</v>
      </c>
      <c r="D119" s="115">
        <v>40391</v>
      </c>
      <c r="E119" s="115">
        <v>40513</v>
      </c>
      <c r="F119" s="117" t="s">
        <v>317</v>
      </c>
      <c r="G119" s="13"/>
      <c r="H119" s="13"/>
      <c r="I119" s="14"/>
      <c r="J119" s="14"/>
      <c r="K119" s="14"/>
      <c r="L119" s="14"/>
      <c r="M119" s="14" t="s">
        <v>61</v>
      </c>
      <c r="N119" s="27"/>
      <c r="O119" s="117" t="s">
        <v>1128</v>
      </c>
      <c r="P119" s="117"/>
      <c r="Q119" s="117"/>
      <c r="R119" s="117" t="s">
        <v>317</v>
      </c>
      <c r="S119" s="13"/>
      <c r="T119" s="117"/>
      <c r="U119" s="117"/>
      <c r="V119" s="120"/>
      <c r="W119" s="120"/>
      <c r="X119" s="117"/>
      <c r="Y119" s="117"/>
      <c r="Z119" s="117"/>
      <c r="AA119" s="308"/>
      <c r="AB119" s="314"/>
    </row>
    <row r="120" spans="1:28" ht="60" x14ac:dyDescent="0.25">
      <c r="A120" s="132"/>
      <c r="B120" s="117" t="s">
        <v>500</v>
      </c>
      <c r="C120" s="117" t="s">
        <v>501</v>
      </c>
      <c r="D120" s="115">
        <v>40391</v>
      </c>
      <c r="E120" s="115">
        <v>42339</v>
      </c>
      <c r="F120" s="117" t="s">
        <v>197</v>
      </c>
      <c r="G120" s="13"/>
      <c r="H120" s="13"/>
      <c r="I120" s="14"/>
      <c r="J120" s="14" t="s">
        <v>61</v>
      </c>
      <c r="K120" s="14"/>
      <c r="L120" s="14"/>
      <c r="M120" s="14"/>
      <c r="N120" s="27"/>
      <c r="O120" s="117" t="s">
        <v>1129</v>
      </c>
      <c r="P120" s="117"/>
      <c r="Q120" s="117"/>
      <c r="R120" s="117" t="s">
        <v>197</v>
      </c>
      <c r="S120" s="13"/>
      <c r="T120" s="117"/>
      <c r="U120" s="117"/>
      <c r="V120" s="120"/>
      <c r="W120" s="120"/>
      <c r="X120" s="117"/>
      <c r="Y120" s="117"/>
      <c r="Z120" s="117"/>
      <c r="AA120" s="308"/>
      <c r="AB120" s="314"/>
    </row>
    <row r="121" spans="1:28" x14ac:dyDescent="0.25">
      <c r="A121" s="1"/>
      <c r="B121" s="1"/>
      <c r="C121" s="1"/>
      <c r="D121" s="1"/>
      <c r="E121" s="1"/>
      <c r="F121" s="1"/>
      <c r="G121" s="1"/>
      <c r="H121" s="1"/>
      <c r="I121" s="17"/>
      <c r="J121" s="17"/>
      <c r="K121" s="17"/>
      <c r="L121" s="17"/>
      <c r="M121" s="17"/>
      <c r="N121" s="17"/>
      <c r="O121" s="1"/>
      <c r="P121" s="1"/>
      <c r="Q121" s="1"/>
      <c r="R121" s="1"/>
      <c r="S121" s="1"/>
      <c r="T121" s="1"/>
      <c r="U121" s="1"/>
      <c r="V121" s="1"/>
      <c r="W121" s="1"/>
      <c r="X121" s="1"/>
      <c r="Y121" s="1"/>
      <c r="Z121" s="1"/>
      <c r="AA121" s="1"/>
    </row>
  </sheetData>
  <sheetProtection password="ECFE" sheet="1" objects="1" scenarios="1"/>
  <mergeCells count="3">
    <mergeCell ref="I9:R9"/>
    <mergeCell ref="T9:AA9"/>
    <mergeCell ref="D5:J5"/>
  </mergeCells>
  <conditionalFormatting sqref="I11:I120">
    <cfRule type="cellIs" dxfId="29" priority="264" stopIfTrue="1" operator="equal">
      <formula>"x"</formula>
    </cfRule>
  </conditionalFormatting>
  <conditionalFormatting sqref="J11:J120">
    <cfRule type="cellIs" dxfId="28" priority="263" operator="equal">
      <formula>"x"</formula>
    </cfRule>
  </conditionalFormatting>
  <conditionalFormatting sqref="K11:K120">
    <cfRule type="cellIs" dxfId="27" priority="262" operator="equal">
      <formula>"x"</formula>
    </cfRule>
  </conditionalFormatting>
  <conditionalFormatting sqref="L11:L120">
    <cfRule type="cellIs" dxfId="26" priority="261" stopIfTrue="1" operator="equal">
      <formula>"x"</formula>
    </cfRule>
  </conditionalFormatting>
  <conditionalFormatting sqref="M11:M120">
    <cfRule type="cellIs" dxfId="25" priority="260" operator="equal">
      <formula>"x"</formula>
    </cfRule>
  </conditionalFormatting>
  <conditionalFormatting sqref="N11:N120">
    <cfRule type="cellIs" dxfId="24" priority="360" stopIfTrue="1" operator="equal">
      <formula>#REF!</formula>
    </cfRule>
    <cfRule type="cellIs" dxfId="23" priority="361" stopIfTrue="1" operator="equal">
      <formula>#REF!</formula>
    </cfRule>
  </conditionalFormatting>
  <dataValidations count="1">
    <dataValidation type="list" allowBlank="1" showInputMessage="1" showErrorMessage="1" sqref="N11:N120">
      <formula1>#REF!</formula1>
    </dataValidation>
  </dataValidations>
  <pageMargins left="0.511811024" right="0.511811024" top="0.78740157499999996" bottom="0.78740157499999996" header="0.31496062000000002" footer="0.31496062000000002"/>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
  <dimension ref="A1:U37"/>
  <sheetViews>
    <sheetView showGridLines="0" zoomScale="90" zoomScaleNormal="90" zoomScalePageLayoutView="70" workbookViewId="0">
      <selection activeCell="C7" sqref="C7:U7"/>
    </sheetView>
  </sheetViews>
  <sheetFormatPr defaultRowHeight="15" x14ac:dyDescent="0.25"/>
  <cols>
    <col min="1" max="1" width="0.85546875" customWidth="1"/>
    <col min="2" max="2" width="36.7109375" customWidth="1"/>
    <col min="3" max="3" width="14.28515625" customWidth="1"/>
    <col min="5" max="5" width="13.28515625" customWidth="1"/>
    <col min="6" max="6" width="11.85546875" customWidth="1"/>
    <col min="22" max="16384" width="9.140625" style="311"/>
  </cols>
  <sheetData>
    <row r="1" spans="1:21" x14ac:dyDescent="0.25">
      <c r="A1" s="3" t="s">
        <v>0</v>
      </c>
      <c r="B1" s="2"/>
      <c r="C1" s="2"/>
      <c r="D1" s="2"/>
      <c r="E1" s="2"/>
      <c r="F1" s="2"/>
      <c r="G1" s="2"/>
      <c r="H1" s="15"/>
      <c r="I1" s="15"/>
      <c r="J1" s="15"/>
      <c r="K1" s="15"/>
      <c r="L1" s="15"/>
      <c r="M1" s="15"/>
      <c r="N1" s="2"/>
      <c r="O1" s="2"/>
      <c r="P1" s="2"/>
      <c r="Q1" s="2"/>
      <c r="R1" s="2"/>
      <c r="S1" s="2"/>
      <c r="T1" s="2"/>
      <c r="U1" s="2"/>
    </row>
    <row r="2" spans="1:21" ht="4.1500000000000004" customHeight="1" x14ac:dyDescent="0.25">
      <c r="A2" s="4"/>
      <c r="B2" s="4"/>
      <c r="C2" s="4"/>
      <c r="D2" s="4"/>
      <c r="E2" s="4"/>
      <c r="F2" s="4"/>
      <c r="G2" s="4"/>
      <c r="H2" s="16"/>
      <c r="I2" s="16"/>
      <c r="J2" s="16"/>
      <c r="K2" s="16"/>
      <c r="L2" s="16"/>
      <c r="M2" s="16"/>
      <c r="N2" s="4"/>
      <c r="O2" s="4"/>
      <c r="P2" s="4"/>
      <c r="Q2" s="4"/>
      <c r="R2" s="4"/>
      <c r="S2" s="4"/>
      <c r="T2" s="4"/>
      <c r="U2" s="4"/>
    </row>
    <row r="3" spans="1:21" ht="15.75" thickBot="1" x14ac:dyDescent="0.3">
      <c r="A3" s="342" t="str">
        <f>'Monitoria Anual 2'!A3</f>
        <v>PAN PEQUENOS CETÁCEOS</v>
      </c>
      <c r="B3" s="342"/>
      <c r="C3" s="342"/>
      <c r="D3" s="342"/>
      <c r="E3" s="342"/>
      <c r="F3" s="342"/>
      <c r="G3" s="342"/>
      <c r="H3" s="342"/>
      <c r="I3" s="342"/>
      <c r="J3" s="342"/>
      <c r="K3" s="342"/>
      <c r="L3" s="342"/>
      <c r="M3" s="342"/>
      <c r="N3" s="342"/>
      <c r="O3" s="342"/>
      <c r="P3" s="342"/>
      <c r="Q3" s="5"/>
      <c r="R3" s="5"/>
      <c r="S3" s="5"/>
      <c r="T3" s="5"/>
      <c r="U3" s="5"/>
    </row>
    <row r="4" spans="1:21" ht="15.75" thickTop="1" x14ac:dyDescent="0.25">
      <c r="A4" s="1"/>
      <c r="B4" s="1"/>
      <c r="C4" s="1"/>
      <c r="D4" s="1"/>
      <c r="E4" s="1"/>
      <c r="F4" s="1"/>
      <c r="G4" s="1"/>
      <c r="H4" s="17"/>
      <c r="I4" s="17"/>
      <c r="J4" s="17"/>
      <c r="K4" s="17"/>
      <c r="L4" s="17"/>
      <c r="M4" s="17"/>
      <c r="N4" s="1"/>
      <c r="O4" s="1"/>
      <c r="P4" s="1"/>
      <c r="Q4" s="1"/>
      <c r="R4" s="1"/>
      <c r="S4" s="1"/>
      <c r="T4" s="1"/>
      <c r="U4" s="1"/>
    </row>
    <row r="5" spans="1:21" s="312" customFormat="1" ht="25.9" customHeight="1" thickBot="1" x14ac:dyDescent="0.3">
      <c r="A5" s="7" t="s">
        <v>1</v>
      </c>
      <c r="B5" s="7"/>
      <c r="C5" s="321" t="str">
        <f>'Monitoria Anual 2'!D5</f>
        <v>REDUZIR O IMPACTO ANTRÓPICO E AMPLIAR O CONHECIMENTO SOBRE PEQUENOS CETÁCEOS NO BRASIL NOS PRÓXIMOS 5 ANOS</v>
      </c>
      <c r="D5" s="11"/>
      <c r="E5" s="11"/>
      <c r="F5" s="11"/>
      <c r="G5" s="11"/>
      <c r="H5" s="11"/>
      <c r="I5" s="11"/>
      <c r="J5" s="11"/>
      <c r="K5" s="11"/>
      <c r="L5" s="11"/>
      <c r="M5" s="11"/>
      <c r="N5" s="11"/>
      <c r="O5" s="11"/>
      <c r="P5" s="11"/>
      <c r="Q5" s="11"/>
      <c r="R5" s="11"/>
      <c r="S5" s="11"/>
      <c r="T5" s="11"/>
      <c r="U5" s="11"/>
    </row>
    <row r="6" spans="1:21" ht="15.75" thickTop="1" x14ac:dyDescent="0.25">
      <c r="A6" s="1"/>
      <c r="B6" s="1"/>
      <c r="C6" s="1"/>
      <c r="D6" s="1"/>
      <c r="E6" s="1"/>
      <c r="F6" s="1"/>
      <c r="G6" s="1"/>
      <c r="H6" s="17"/>
      <c r="I6" s="17"/>
      <c r="J6" s="17"/>
      <c r="K6" s="17"/>
      <c r="L6" s="17"/>
      <c r="M6" s="17"/>
      <c r="N6" s="1"/>
      <c r="O6" s="1"/>
      <c r="P6" s="1"/>
      <c r="Q6" s="1"/>
      <c r="R6" s="1"/>
      <c r="S6" s="1"/>
      <c r="T6" s="1"/>
      <c r="U6" s="1"/>
    </row>
    <row r="7" spans="1:21" ht="15.75" thickBot="1" x14ac:dyDescent="0.3">
      <c r="A7" s="7" t="s">
        <v>2</v>
      </c>
      <c r="B7" s="7"/>
      <c r="C7" s="347">
        <v>2011</v>
      </c>
      <c r="D7" s="348"/>
      <c r="E7" s="348"/>
      <c r="F7" s="348"/>
      <c r="G7" s="348"/>
      <c r="H7" s="348"/>
      <c r="I7" s="348"/>
      <c r="J7" s="348"/>
      <c r="K7" s="348"/>
      <c r="L7" s="348"/>
      <c r="M7" s="348"/>
      <c r="N7" s="348"/>
      <c r="O7" s="348"/>
      <c r="P7" s="348"/>
      <c r="Q7" s="348"/>
      <c r="R7" s="348"/>
      <c r="S7" s="348"/>
      <c r="T7" s="348"/>
      <c r="U7" s="348"/>
    </row>
    <row r="8" spans="1:21" ht="15.75" thickTop="1" x14ac:dyDescent="0.25"/>
    <row r="9" spans="1:21" ht="18.75" x14ac:dyDescent="0.25">
      <c r="A9" s="50" t="s">
        <v>31</v>
      </c>
      <c r="B9" s="50"/>
      <c r="C9" s="50"/>
      <c r="D9" s="50"/>
      <c r="E9" s="50"/>
      <c r="F9" s="50"/>
      <c r="G9" s="50"/>
      <c r="H9" s="50"/>
      <c r="I9" s="50"/>
      <c r="J9" s="50"/>
      <c r="K9" s="50"/>
      <c r="L9" s="50"/>
      <c r="M9" s="50"/>
      <c r="N9" s="50"/>
      <c r="O9" s="50"/>
      <c r="P9" s="50"/>
      <c r="Q9" s="50"/>
      <c r="R9" s="50"/>
      <c r="S9" s="50"/>
      <c r="T9" s="50"/>
      <c r="U9" s="50"/>
    </row>
    <row r="11" spans="1:21" x14ac:dyDescent="0.25">
      <c r="B11" s="28" t="s">
        <v>42</v>
      </c>
      <c r="C11" s="29"/>
      <c r="D11" s="29"/>
    </row>
    <row r="12" spans="1:21" x14ac:dyDescent="0.25">
      <c r="E12" s="100"/>
      <c r="F12" s="100"/>
    </row>
    <row r="13" spans="1:21" ht="59.25" customHeight="1" thickBot="1" x14ac:dyDescent="0.3">
      <c r="B13" s="344" t="s">
        <v>33</v>
      </c>
      <c r="C13" s="345"/>
      <c r="D13" s="345"/>
      <c r="E13" s="345"/>
      <c r="F13" s="346"/>
    </row>
    <row r="14" spans="1:21" s="312" customFormat="1" ht="31.9" customHeight="1" thickTop="1" thickBot="1" x14ac:dyDescent="0.3">
      <c r="A14" s="69"/>
      <c r="B14" s="70" t="s">
        <v>39</v>
      </c>
      <c r="C14" s="72" t="s">
        <v>70</v>
      </c>
      <c r="D14" s="71" t="s">
        <v>40</v>
      </c>
      <c r="E14" s="72" t="s">
        <v>63</v>
      </c>
      <c r="F14" s="71" t="s">
        <v>40</v>
      </c>
      <c r="G14" s="69"/>
      <c r="H14" s="69"/>
      <c r="I14" s="69"/>
      <c r="J14" s="69"/>
      <c r="K14" s="69"/>
      <c r="L14" s="69"/>
      <c r="M14" s="69"/>
      <c r="N14" s="69"/>
      <c r="O14" s="69"/>
      <c r="P14" s="69"/>
      <c r="Q14" s="69"/>
      <c r="R14" s="69"/>
      <c r="S14" s="69"/>
      <c r="T14" s="69"/>
      <c r="U14" s="69"/>
    </row>
    <row r="15" spans="1:21" ht="16.5" thickTop="1" x14ac:dyDescent="0.25">
      <c r="B15" s="51" t="s">
        <v>34</v>
      </c>
      <c r="C15" s="82"/>
      <c r="D15" s="83"/>
      <c r="E15" s="82">
        <f>COUNTA('Monitoria Anual 1'!N11:N120)</f>
        <v>1</v>
      </c>
      <c r="F15" s="83"/>
    </row>
    <row r="16" spans="1:21" ht="15.75" x14ac:dyDescent="0.25">
      <c r="B16" s="37" t="s">
        <v>46</v>
      </c>
      <c r="C16" s="84">
        <v>0</v>
      </c>
      <c r="D16" s="85">
        <f>C16/C22</f>
        <v>0</v>
      </c>
      <c r="E16" s="84">
        <f>C16</f>
        <v>0</v>
      </c>
      <c r="F16" s="85">
        <f t="shared" ref="F16:F21" si="0">E16/$E$22</f>
        <v>0</v>
      </c>
    </row>
    <row r="17" spans="2:17" ht="15.75" x14ac:dyDescent="0.25">
      <c r="B17" s="30" t="s">
        <v>35</v>
      </c>
      <c r="C17" s="86">
        <f>COUNTA('Monitoria Anual 1'!J11:J120)</f>
        <v>17</v>
      </c>
      <c r="D17" s="87">
        <f>C17/C22</f>
        <v>0.15454545454545454</v>
      </c>
      <c r="E17" s="84">
        <f>C17-1</f>
        <v>16</v>
      </c>
      <c r="F17" s="85">
        <f t="shared" si="0"/>
        <v>0.14678899082568808</v>
      </c>
    </row>
    <row r="18" spans="2:17" ht="15.75" x14ac:dyDescent="0.25">
      <c r="B18" s="31" t="s">
        <v>36</v>
      </c>
      <c r="C18" s="86">
        <f>COUNTA('Monitoria Anual 1'!K11:K120)</f>
        <v>26</v>
      </c>
      <c r="D18" s="87">
        <f>C18/C22</f>
        <v>0.23636363636363636</v>
      </c>
      <c r="E18" s="84">
        <f>C18</f>
        <v>26</v>
      </c>
      <c r="F18" s="85">
        <f t="shared" si="0"/>
        <v>0.23853211009174313</v>
      </c>
    </row>
    <row r="19" spans="2:17" ht="15.75" x14ac:dyDescent="0.25">
      <c r="B19" s="32" t="s">
        <v>37</v>
      </c>
      <c r="C19" s="86">
        <f>COUNTA('Monitoria Anual 1'!L11:L120)</f>
        <v>64</v>
      </c>
      <c r="D19" s="87">
        <f>C19/C22</f>
        <v>0.58181818181818179</v>
      </c>
      <c r="E19" s="84">
        <f>C19</f>
        <v>64</v>
      </c>
      <c r="F19" s="85">
        <f t="shared" si="0"/>
        <v>0.58715596330275233</v>
      </c>
    </row>
    <row r="20" spans="2:17" ht="16.5" thickBot="1" x14ac:dyDescent="0.3">
      <c r="B20" s="33" t="s">
        <v>38</v>
      </c>
      <c r="C20" s="86">
        <f>COUNTA('Monitoria Anual 1'!M11:M120)</f>
        <v>3</v>
      </c>
      <c r="D20" s="87">
        <f>C20/C22</f>
        <v>2.7272727272727271E-2</v>
      </c>
      <c r="E20" s="84">
        <f>C20</f>
        <v>3</v>
      </c>
      <c r="F20" s="85">
        <f t="shared" si="0"/>
        <v>2.7522935779816515E-2</v>
      </c>
    </row>
    <row r="21" spans="2:17" ht="17.25" thickTop="1" thickBot="1" x14ac:dyDescent="0.3">
      <c r="B21" s="79" t="s">
        <v>58</v>
      </c>
      <c r="C21" s="86"/>
      <c r="D21" s="87"/>
      <c r="E21" s="86">
        <v>0</v>
      </c>
      <c r="F21" s="85">
        <f t="shared" si="0"/>
        <v>0</v>
      </c>
    </row>
    <row r="22" spans="2:17" ht="16.5" thickTop="1" thickBot="1" x14ac:dyDescent="0.3">
      <c r="B22" s="89" t="s">
        <v>41</v>
      </c>
      <c r="C22" s="90">
        <f>C16+C17+C18+C19+C20</f>
        <v>110</v>
      </c>
      <c r="D22" s="91">
        <f>SUM(D15:D21)</f>
        <v>0.99999999999999989</v>
      </c>
      <c r="E22" s="90">
        <f>SUM(E16:E21)</f>
        <v>109</v>
      </c>
      <c r="F22" s="88">
        <f>SUM(F16:F21)</f>
        <v>1</v>
      </c>
    </row>
    <row r="23" spans="2:17" ht="16.5" thickTop="1" thickBot="1" x14ac:dyDescent="0.3">
      <c r="B23" s="343" t="s">
        <v>69</v>
      </c>
      <c r="C23" s="343"/>
      <c r="D23" s="343"/>
      <c r="E23" s="94">
        <f>COUNTIF('Monitoria Anual 1'!N11:N120,'Monitoria Anual 1'!#REF!)</f>
        <v>0</v>
      </c>
      <c r="F23" s="92"/>
    </row>
    <row r="24" spans="2:17" ht="16.5" thickTop="1" thickBot="1" x14ac:dyDescent="0.3">
      <c r="B24" s="343" t="s">
        <v>68</v>
      </c>
      <c r="C24" s="343"/>
      <c r="D24" s="343"/>
      <c r="E24" s="94">
        <v>1</v>
      </c>
      <c r="F24" s="93"/>
    </row>
    <row r="25" spans="2:17" ht="15.75" thickTop="1" x14ac:dyDescent="0.25"/>
    <row r="26" spans="2:17" x14ac:dyDescent="0.25">
      <c r="B26" s="28" t="s">
        <v>43</v>
      </c>
      <c r="C26" s="29"/>
      <c r="D26" s="29"/>
    </row>
    <row r="27" spans="2:17" ht="3" customHeight="1" x14ac:dyDescent="0.25"/>
    <row r="28" spans="2:17" ht="36" customHeight="1" x14ac:dyDescent="0.25">
      <c r="B28" s="49" t="s">
        <v>32</v>
      </c>
      <c r="C28" s="36">
        <f>COUNTA('Monitoria Anual 1'!A11:A120)</f>
        <v>7</v>
      </c>
      <c r="O28" t="s">
        <v>66</v>
      </c>
      <c r="Q28" t="s">
        <v>67</v>
      </c>
    </row>
    <row r="29" spans="2:17" ht="6.6" customHeight="1" thickBot="1" x14ac:dyDescent="0.3"/>
    <row r="30" spans="2:17" ht="16.5" thickTop="1" thickBot="1" x14ac:dyDescent="0.3">
      <c r="B30" s="34" t="s">
        <v>44</v>
      </c>
      <c r="C30" s="77" t="s">
        <v>45</v>
      </c>
      <c r="D30" s="38"/>
      <c r="E30" s="39"/>
      <c r="F30" s="40"/>
      <c r="G30" s="41"/>
      <c r="H30" s="42"/>
      <c r="I30" s="43"/>
    </row>
    <row r="31" spans="2:17" ht="15.75" thickTop="1" x14ac:dyDescent="0.25">
      <c r="B31" s="44" t="s">
        <v>47</v>
      </c>
      <c r="C31" s="46">
        <f>COUNTA('Monitoria Anual 1'!B11:B21)</f>
        <v>11</v>
      </c>
      <c r="D31" s="48">
        <f>COUNTA('Monitoria Anual 1'!N11:N21)</f>
        <v>0</v>
      </c>
      <c r="E31" s="48">
        <f>COUNTA('Monitoria Anual 1'!I11:I21)</f>
        <v>0</v>
      </c>
      <c r="F31" s="48">
        <f>COUNTA('Monitoria Anual 1'!J11:J21)</f>
        <v>0</v>
      </c>
      <c r="G31" s="48">
        <f>COUNTA('Monitoria Anual 1'!K11:K21)</f>
        <v>3</v>
      </c>
      <c r="H31" s="48">
        <f>COUNTA('Monitoria Anual 1'!L11:L21)</f>
        <v>8</v>
      </c>
      <c r="I31" s="48">
        <f>COUNTA('Monitoria Anual 1'!M11:M21)</f>
        <v>0</v>
      </c>
    </row>
    <row r="32" spans="2:17" x14ac:dyDescent="0.25">
      <c r="B32" s="45" t="s">
        <v>48</v>
      </c>
      <c r="C32" s="47">
        <f>COUNTA('Monitoria Anual 1'!B22:B28)</f>
        <v>7</v>
      </c>
      <c r="D32" s="47">
        <f>COUNTA('Monitoria Anual 1'!N22:N28)</f>
        <v>0</v>
      </c>
      <c r="E32" s="47">
        <f>COUNTA('Monitoria Anual 1'!I22:I28)</f>
        <v>0</v>
      </c>
      <c r="F32" s="47">
        <f>COUNTA('Monitoria Anual 1'!J22:J28)</f>
        <v>1</v>
      </c>
      <c r="G32" s="47">
        <f>COUNTA('Monitoria Anual 1'!K22:K28)</f>
        <v>0</v>
      </c>
      <c r="H32" s="47">
        <f>COUNTA('Monitoria Anual 1'!L22:L28)</f>
        <v>6</v>
      </c>
      <c r="I32" s="47">
        <f>COUNTA('Monitoria Anual 1'!M22:M28)</f>
        <v>0</v>
      </c>
    </row>
    <row r="33" spans="2:9" x14ac:dyDescent="0.25">
      <c r="B33" s="45" t="s">
        <v>49</v>
      </c>
      <c r="C33" s="47">
        <f>COUNTA('Monitoria Anual 1'!B29:B33)</f>
        <v>5</v>
      </c>
      <c r="D33" s="47">
        <f>COUNTA('Monitoria Anual 1'!N29:N33)</f>
        <v>0</v>
      </c>
      <c r="E33" s="47">
        <f>COUNTA('Monitoria Anual 1'!I29:I33)</f>
        <v>0</v>
      </c>
      <c r="F33" s="47">
        <f>COUNTA('Monitoria Anual 1'!J29:J33)</f>
        <v>0</v>
      </c>
      <c r="G33" s="47">
        <f>COUNTA('Monitoria Anual 1'!K29:K33)</f>
        <v>1</v>
      </c>
      <c r="H33" s="47">
        <f>COUNTA('Monitoria Anual 1'!L29:L33)</f>
        <v>4</v>
      </c>
      <c r="I33" s="47">
        <f>COUNTA('Monitoria Anual 1'!M29:M33)</f>
        <v>0</v>
      </c>
    </row>
    <row r="34" spans="2:9" x14ac:dyDescent="0.25">
      <c r="B34" s="45" t="s">
        <v>50</v>
      </c>
      <c r="C34" s="47">
        <f>COUNTA('Monitoria Anual 1'!B34:B38)</f>
        <v>5</v>
      </c>
      <c r="D34" s="47">
        <f>COUNTA('Monitoria Anual 1'!N34:N38)</f>
        <v>0</v>
      </c>
      <c r="E34" s="47">
        <f>COUNTA('Monitoria Anual 1'!I34:I38)</f>
        <v>0</v>
      </c>
      <c r="F34" s="47">
        <f>COUNTA('Monitoria Anual 1'!J34:J38)</f>
        <v>1</v>
      </c>
      <c r="G34" s="47">
        <f>COUNTA('Monitoria Anual 1'!K34:K38)</f>
        <v>4</v>
      </c>
      <c r="H34" s="47">
        <f>COUNTA('Monitoria Anual 1'!L34:L38)</f>
        <v>0</v>
      </c>
      <c r="I34" s="47">
        <f>COUNTA('Monitoria Anual 1'!M34:M38)</f>
        <v>0</v>
      </c>
    </row>
    <row r="35" spans="2:9" x14ac:dyDescent="0.25">
      <c r="B35" s="45" t="s">
        <v>51</v>
      </c>
      <c r="C35" s="47">
        <f>COUNTA('Monitoria Anual 1'!B39:B83)</f>
        <v>45</v>
      </c>
      <c r="D35" s="47">
        <f>COUNTA('Monitoria Anual 1'!N39:N83)</f>
        <v>1</v>
      </c>
      <c r="E35" s="47">
        <f>COUNTA('Monitoria Anual 1'!I39:I83)</f>
        <v>1</v>
      </c>
      <c r="F35" s="47">
        <f>COUNTA('Monitoria Anual 1'!J39:J83)</f>
        <v>4</v>
      </c>
      <c r="G35" s="47">
        <f>COUNTA('Monitoria Anual 1'!K39:K83)</f>
        <v>6</v>
      </c>
      <c r="H35" s="47">
        <f>COUNTA('Monitoria Anual 1'!L39:L83)</f>
        <v>35</v>
      </c>
      <c r="I35" s="47">
        <f>COUNTA('Monitoria Anual 1'!M39:M83)</f>
        <v>0</v>
      </c>
    </row>
    <row r="36" spans="2:9" x14ac:dyDescent="0.25">
      <c r="B36" s="45" t="s">
        <v>52</v>
      </c>
      <c r="C36" s="47">
        <f>COUNTA('Monitoria Anual 1'!B84:B89)</f>
        <v>6</v>
      </c>
      <c r="D36" s="47">
        <f>COUNTA('Monitoria Anual 1'!N84:N89)</f>
        <v>0</v>
      </c>
      <c r="E36" s="47">
        <f>COUNTA('Monitoria Anual 1'!I84:I89)</f>
        <v>0</v>
      </c>
      <c r="F36" s="47">
        <f>COUNTA('Monitoria Anual 1'!J84:J89)</f>
        <v>0</v>
      </c>
      <c r="G36" s="47">
        <f>COUNTA('Monitoria Anual 1'!K84:K89)</f>
        <v>5</v>
      </c>
      <c r="H36" s="47">
        <f>COUNTA('Monitoria Anual 1'!L84:L89)</f>
        <v>1</v>
      </c>
      <c r="I36" s="47">
        <f>COUNTA('Monitoria Anual 1'!M84:M89)</f>
        <v>0</v>
      </c>
    </row>
    <row r="37" spans="2:9" x14ac:dyDescent="0.25">
      <c r="B37" s="45" t="s">
        <v>53</v>
      </c>
      <c r="C37" s="47">
        <f>COUNTA('Monitoria Anual 1'!B90:B120)</f>
        <v>31</v>
      </c>
      <c r="D37" s="47">
        <f>COUNTA('Monitoria Anual 1'!N90:N120)</f>
        <v>0</v>
      </c>
      <c r="E37" s="47">
        <f>COUNTA('Monitoria Anual 1'!I90:I120)</f>
        <v>0</v>
      </c>
      <c r="F37" s="47">
        <f>COUNTA('Monitoria Anual 1'!J90:J120)</f>
        <v>11</v>
      </c>
      <c r="G37" s="47">
        <f>COUNTA('Monitoria Anual 1'!K90:K120)</f>
        <v>7</v>
      </c>
      <c r="H37" s="47">
        <f>COUNTA('Monitoria Anual 1'!L90:L120)</f>
        <v>10</v>
      </c>
      <c r="I37" s="47">
        <f>COUNTA('Monitoria Anual 1'!M90:M120)</f>
        <v>3</v>
      </c>
    </row>
  </sheetData>
  <sheetProtection password="ECFE" sheet="1" objects="1" scenarios="1"/>
  <mergeCells count="5">
    <mergeCell ref="A3:P3"/>
    <mergeCell ref="B23:D23"/>
    <mergeCell ref="B24:D24"/>
    <mergeCell ref="B13:F13"/>
    <mergeCell ref="C7:U7"/>
  </mergeCells>
  <conditionalFormatting sqref="D31:I37">
    <cfRule type="cellIs" dxfId="22" priority="10" stopIfTrue="1" operator="equal">
      <formula>0</formula>
    </cfRule>
  </conditionalFormatting>
  <pageMargins left="0.511811024" right="0.511811024" top="0.78740157499999996" bottom="0.78740157499999996" header="0.31496062000000002" footer="0.31496062000000002"/>
  <pageSetup scale="95" orientation="portrait" r:id="rId1"/>
  <colBreaks count="1" manualBreakCount="1">
    <brk id="9" max="1048575" man="1"/>
  </colBreaks>
  <ignoredErrors>
    <ignoredError sqref="E17"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
  <dimension ref="A1:AF177"/>
  <sheetViews>
    <sheetView showGridLines="0" zoomScale="60" zoomScaleNormal="60" workbookViewId="0">
      <pane xSplit="2" ySplit="10" topLeftCell="C47" activePane="bottomRight" state="frozen"/>
      <selection pane="topRight" activeCell="C1" sqref="C1"/>
      <selection pane="bottomLeft" activeCell="A11" sqref="A11"/>
      <selection pane="bottomRight" activeCell="M48" sqref="M48"/>
    </sheetView>
  </sheetViews>
  <sheetFormatPr defaultRowHeight="15" x14ac:dyDescent="0.25"/>
  <cols>
    <col min="1" max="1" width="35.28515625" style="4" customWidth="1"/>
    <col min="2" max="2" width="38" style="4" customWidth="1"/>
    <col min="3" max="3" width="18.7109375" style="4" customWidth="1"/>
    <col min="4" max="4" width="19.42578125" style="4" customWidth="1"/>
    <col min="5" max="5" width="25.7109375" style="4" customWidth="1"/>
    <col min="6" max="6" width="27.5703125" style="4" customWidth="1"/>
    <col min="7" max="7" width="25.140625" style="4" customWidth="1"/>
    <col min="8" max="8" width="27.7109375" style="4" bestFit="1" customWidth="1"/>
    <col min="9" max="14" width="30.5703125" style="16" customWidth="1"/>
    <col min="15" max="15" width="37.85546875" style="4" customWidth="1"/>
    <col min="16" max="16" width="28.7109375" style="4" customWidth="1"/>
    <col min="17" max="17" width="40" style="4" customWidth="1"/>
    <col min="18" max="19" width="26.7109375" style="4" customWidth="1"/>
    <col min="20" max="21" width="28.85546875" style="4" customWidth="1"/>
    <col min="22" max="26" width="18.7109375" style="4" customWidth="1"/>
    <col min="27" max="27" width="22.7109375" style="4" customWidth="1"/>
    <col min="28" max="28" width="8.85546875" style="4" customWidth="1"/>
    <col min="29" max="31" width="8.85546875" style="311" customWidth="1"/>
    <col min="32" max="32" width="0" style="311" hidden="1" customWidth="1"/>
    <col min="33" max="16384" width="9.140625" style="311"/>
  </cols>
  <sheetData>
    <row r="1" spans="1:32" x14ac:dyDescent="0.25">
      <c r="A1" s="3" t="s">
        <v>0</v>
      </c>
      <c r="B1" s="2"/>
      <c r="C1" s="2"/>
      <c r="D1" s="2"/>
      <c r="E1" s="2"/>
      <c r="F1" s="2"/>
      <c r="G1" s="2"/>
      <c r="H1" s="2"/>
      <c r="I1" s="15"/>
      <c r="J1" s="15"/>
      <c r="K1" s="15"/>
      <c r="L1" s="15"/>
      <c r="M1" s="15"/>
      <c r="N1" s="15"/>
      <c r="O1" s="2"/>
      <c r="P1" s="2"/>
      <c r="Q1" s="2"/>
      <c r="R1" s="2"/>
      <c r="S1" s="2"/>
      <c r="T1" s="2"/>
      <c r="U1" s="2"/>
      <c r="V1" s="2"/>
      <c r="W1" s="2"/>
      <c r="X1" s="2"/>
      <c r="Y1" s="2"/>
      <c r="Z1" s="2"/>
      <c r="AA1" s="2"/>
      <c r="AB1" s="2"/>
    </row>
    <row r="2" spans="1:32" ht="4.1500000000000004" customHeight="1" x14ac:dyDescent="0.25"/>
    <row r="3" spans="1:32" ht="15.75" thickBot="1" x14ac:dyDescent="0.3">
      <c r="A3" s="97" t="s">
        <v>72</v>
      </c>
      <c r="B3" s="59"/>
      <c r="C3" s="59"/>
      <c r="D3" s="59"/>
      <c r="E3" s="59"/>
      <c r="F3" s="59"/>
      <c r="G3" s="59"/>
      <c r="H3" s="59"/>
      <c r="I3" s="59"/>
      <c r="J3" s="59"/>
      <c r="K3" s="59"/>
      <c r="L3" s="59"/>
      <c r="M3" s="59"/>
      <c r="N3" s="5"/>
      <c r="O3" s="59"/>
      <c r="P3" s="59"/>
      <c r="Q3" s="59"/>
      <c r="R3" s="5"/>
      <c r="S3" s="5"/>
      <c r="T3" s="5"/>
      <c r="U3" s="5"/>
      <c r="V3" s="5"/>
      <c r="W3" s="5"/>
      <c r="X3" s="5"/>
      <c r="Y3" s="5"/>
      <c r="Z3" s="5"/>
      <c r="AA3" s="5"/>
      <c r="AB3" s="5"/>
    </row>
    <row r="4" spans="1:32" ht="15.75" thickTop="1" x14ac:dyDescent="0.25">
      <c r="A4" s="1"/>
      <c r="B4" s="1"/>
      <c r="C4" s="1"/>
      <c r="D4" s="1"/>
      <c r="E4" s="1"/>
      <c r="F4" s="1"/>
      <c r="G4" s="1"/>
      <c r="H4" s="1"/>
      <c r="I4" s="17"/>
      <c r="J4" s="17"/>
      <c r="K4" s="17"/>
      <c r="L4" s="17"/>
      <c r="M4" s="17"/>
      <c r="N4" s="17"/>
      <c r="O4" s="1"/>
      <c r="P4" s="1"/>
      <c r="Q4" s="1"/>
      <c r="R4" s="1"/>
      <c r="S4" s="1"/>
      <c r="T4" s="1"/>
      <c r="U4" s="1"/>
      <c r="V4" s="1"/>
      <c r="W4" s="1"/>
      <c r="X4" s="1"/>
      <c r="Y4" s="1"/>
      <c r="Z4" s="1"/>
      <c r="AA4" s="1"/>
      <c r="AB4" s="1"/>
    </row>
    <row r="5" spans="1:32" s="312" customFormat="1" ht="25.9" customHeight="1" thickBot="1" x14ac:dyDescent="0.3">
      <c r="A5" s="7" t="s">
        <v>1</v>
      </c>
      <c r="B5" s="7"/>
      <c r="C5" s="8"/>
      <c r="D5" s="340" t="s">
        <v>73</v>
      </c>
      <c r="E5" s="341"/>
      <c r="F5" s="341"/>
      <c r="G5" s="341"/>
      <c r="H5" s="341"/>
      <c r="I5" s="341"/>
      <c r="J5" s="341"/>
      <c r="K5" s="11"/>
      <c r="L5" s="11"/>
      <c r="M5" s="12"/>
      <c r="N5" s="327"/>
      <c r="O5" s="327"/>
      <c r="P5" s="327"/>
      <c r="Q5" s="327"/>
      <c r="R5" s="327"/>
      <c r="S5" s="327"/>
      <c r="T5" s="327"/>
      <c r="U5" s="327"/>
      <c r="V5" s="327"/>
      <c r="W5" s="327"/>
      <c r="X5" s="327"/>
      <c r="Y5" s="327"/>
      <c r="Z5" s="327"/>
      <c r="AA5" s="327"/>
      <c r="AB5" s="327"/>
    </row>
    <row r="6" spans="1:32" ht="15.75" thickTop="1" x14ac:dyDescent="0.25">
      <c r="A6" s="1"/>
      <c r="B6" s="1"/>
      <c r="C6" s="1"/>
      <c r="D6" s="317"/>
      <c r="E6" s="317"/>
      <c r="F6" s="317"/>
      <c r="G6" s="317"/>
      <c r="H6" s="317"/>
      <c r="I6" s="318"/>
      <c r="J6" s="318"/>
      <c r="K6" s="17"/>
      <c r="L6" s="17"/>
      <c r="M6" s="17"/>
      <c r="N6" s="17"/>
      <c r="O6" s="1"/>
      <c r="P6" s="1"/>
      <c r="Q6" s="1"/>
      <c r="R6" s="1"/>
      <c r="S6" s="1"/>
      <c r="T6" s="1"/>
      <c r="U6" s="1"/>
      <c r="V6" s="1"/>
      <c r="W6" s="1"/>
      <c r="X6" s="1"/>
      <c r="Y6" s="1"/>
      <c r="Z6" s="1"/>
      <c r="AA6" s="1"/>
      <c r="AB6" s="1"/>
    </row>
    <row r="7" spans="1:32" ht="15.75" thickBot="1" x14ac:dyDescent="0.3">
      <c r="A7" s="7" t="s">
        <v>2</v>
      </c>
      <c r="B7" s="7"/>
      <c r="C7" s="8"/>
      <c r="D7" s="328" t="s">
        <v>555</v>
      </c>
      <c r="E7" s="319"/>
      <c r="F7" s="319"/>
      <c r="G7" s="320"/>
      <c r="H7" s="329"/>
      <c r="I7" s="329"/>
      <c r="J7" s="329"/>
      <c r="K7" s="330"/>
      <c r="L7" s="330"/>
      <c r="M7" s="330"/>
      <c r="N7" s="330"/>
      <c r="O7" s="331"/>
      <c r="P7" s="331"/>
      <c r="Q7" s="331"/>
      <c r="R7" s="331"/>
      <c r="S7" s="331"/>
      <c r="T7" s="331"/>
      <c r="U7" s="331"/>
      <c r="V7" s="331"/>
      <c r="W7" s="331"/>
      <c r="X7" s="331"/>
      <c r="Y7" s="331"/>
      <c r="Z7" s="331"/>
      <c r="AA7" s="331"/>
      <c r="AB7" s="331"/>
      <c r="AF7" s="311" t="s">
        <v>64</v>
      </c>
    </row>
    <row r="8" spans="1:32" ht="15.75" thickTop="1" x14ac:dyDescent="0.25">
      <c r="A8" s="1"/>
      <c r="B8" s="1"/>
      <c r="C8" s="1"/>
      <c r="D8" s="1"/>
      <c r="E8" s="1"/>
      <c r="F8" s="1"/>
      <c r="G8" s="1"/>
      <c r="H8" s="1"/>
      <c r="I8" s="17"/>
      <c r="J8" s="17"/>
      <c r="K8" s="17"/>
      <c r="L8" s="17"/>
      <c r="M8" s="17"/>
      <c r="N8" s="17"/>
      <c r="O8" s="1"/>
      <c r="P8" s="1"/>
      <c r="Q8" s="1"/>
      <c r="R8" s="1"/>
      <c r="S8" s="1"/>
      <c r="T8" s="1"/>
      <c r="U8" s="1"/>
      <c r="V8" s="1"/>
      <c r="W8" s="1"/>
      <c r="X8" s="1"/>
      <c r="Y8" s="1"/>
      <c r="Z8" s="1"/>
      <c r="AA8" s="1"/>
      <c r="AB8" s="1"/>
      <c r="AF8" s="322" t="s">
        <v>65</v>
      </c>
    </row>
    <row r="9" spans="1:32" ht="16.5" thickBot="1" x14ac:dyDescent="0.3">
      <c r="A9" s="56" t="s">
        <v>11</v>
      </c>
      <c r="B9" s="57"/>
      <c r="C9" s="57"/>
      <c r="D9" s="57"/>
      <c r="E9" s="57"/>
      <c r="F9" s="57"/>
      <c r="G9" s="57"/>
      <c r="H9" s="58"/>
      <c r="I9" s="335" t="s">
        <v>59</v>
      </c>
      <c r="J9" s="336"/>
      <c r="K9" s="336"/>
      <c r="L9" s="336"/>
      <c r="M9" s="336"/>
      <c r="N9" s="336"/>
      <c r="O9" s="336"/>
      <c r="P9" s="336"/>
      <c r="Q9" s="336"/>
      <c r="R9" s="337"/>
      <c r="S9" s="68"/>
      <c r="T9" s="338" t="s">
        <v>30</v>
      </c>
      <c r="U9" s="339"/>
      <c r="V9" s="339"/>
      <c r="W9" s="339"/>
      <c r="X9" s="339"/>
      <c r="Y9" s="339"/>
      <c r="Z9" s="339"/>
      <c r="AA9" s="349"/>
      <c r="AB9" s="1"/>
    </row>
    <row r="10" spans="1:32" ht="88.5" customHeight="1" thickTop="1" thickBot="1" x14ac:dyDescent="0.3">
      <c r="A10" s="23" t="s">
        <v>3</v>
      </c>
      <c r="B10" s="23" t="s">
        <v>4</v>
      </c>
      <c r="C10" s="23" t="s">
        <v>5</v>
      </c>
      <c r="D10" s="23" t="s">
        <v>9</v>
      </c>
      <c r="E10" s="23" t="s">
        <v>10</v>
      </c>
      <c r="F10" s="23" t="s">
        <v>6</v>
      </c>
      <c r="G10" s="23" t="s">
        <v>8</v>
      </c>
      <c r="H10" s="23" t="s">
        <v>62</v>
      </c>
      <c r="I10" s="18" t="s">
        <v>12</v>
      </c>
      <c r="J10" s="19" t="s">
        <v>13</v>
      </c>
      <c r="K10" s="20" t="s">
        <v>14</v>
      </c>
      <c r="L10" s="21" t="s">
        <v>15</v>
      </c>
      <c r="M10" s="22" t="s">
        <v>16</v>
      </c>
      <c r="N10" s="67" t="s">
        <v>17</v>
      </c>
      <c r="O10" s="24" t="s">
        <v>18</v>
      </c>
      <c r="P10" s="24" t="s">
        <v>19</v>
      </c>
      <c r="Q10" s="24" t="s">
        <v>20</v>
      </c>
      <c r="R10" s="24" t="s">
        <v>21</v>
      </c>
      <c r="S10" s="24" t="s">
        <v>60</v>
      </c>
      <c r="T10" s="25" t="s">
        <v>22</v>
      </c>
      <c r="U10" s="26" t="s">
        <v>23</v>
      </c>
      <c r="V10" s="26" t="s">
        <v>24</v>
      </c>
      <c r="W10" s="26" t="s">
        <v>25</v>
      </c>
      <c r="X10" s="26" t="s">
        <v>26</v>
      </c>
      <c r="Y10" s="26" t="s">
        <v>27</v>
      </c>
      <c r="Z10" s="26" t="s">
        <v>28</v>
      </c>
      <c r="AA10" s="26" t="s">
        <v>29</v>
      </c>
      <c r="AB10" s="1"/>
    </row>
    <row r="11" spans="1:32" s="313" customFormat="1" ht="127.5" customHeight="1" thickTop="1" x14ac:dyDescent="0.25">
      <c r="A11" s="353" t="s">
        <v>74</v>
      </c>
      <c r="B11" s="114" t="s">
        <v>75</v>
      </c>
      <c r="C11" s="120" t="s">
        <v>76</v>
      </c>
      <c r="D11" s="115">
        <v>40391</v>
      </c>
      <c r="E11" s="115">
        <v>42339</v>
      </c>
      <c r="F11" s="101">
        <v>100000</v>
      </c>
      <c r="G11" s="120" t="s">
        <v>77</v>
      </c>
      <c r="H11" s="190" t="s">
        <v>78</v>
      </c>
      <c r="I11" s="187"/>
      <c r="J11" s="187" t="s">
        <v>61</v>
      </c>
      <c r="K11" s="187"/>
      <c r="L11" s="187"/>
      <c r="M11" s="187"/>
      <c r="N11" s="188"/>
      <c r="O11" s="102" t="s">
        <v>111</v>
      </c>
      <c r="P11" s="190"/>
      <c r="Q11" s="102" t="s">
        <v>112</v>
      </c>
      <c r="R11" s="190" t="s">
        <v>77</v>
      </c>
      <c r="S11" s="187"/>
      <c r="T11" s="102"/>
      <c r="U11" s="102"/>
      <c r="V11" s="190"/>
      <c r="W11" s="190"/>
      <c r="X11" s="190"/>
      <c r="Y11" s="190"/>
      <c r="Z11" s="104"/>
      <c r="AA11" s="190" t="s">
        <v>126</v>
      </c>
      <c r="AB11" s="17"/>
    </row>
    <row r="12" spans="1:32" s="313" customFormat="1" ht="127.5" customHeight="1" x14ac:dyDescent="0.25">
      <c r="A12" s="351"/>
      <c r="B12" s="114" t="s">
        <v>79</v>
      </c>
      <c r="C12" s="120" t="s">
        <v>80</v>
      </c>
      <c r="D12" s="115">
        <v>40391</v>
      </c>
      <c r="E12" s="115">
        <v>42339</v>
      </c>
      <c r="F12" s="101">
        <v>100000</v>
      </c>
      <c r="G12" s="120" t="s">
        <v>81</v>
      </c>
      <c r="H12" s="190" t="s">
        <v>82</v>
      </c>
      <c r="I12" s="187"/>
      <c r="J12" s="187"/>
      <c r="K12" s="187"/>
      <c r="L12" s="187" t="s">
        <v>61</v>
      </c>
      <c r="M12" s="187"/>
      <c r="N12" s="188"/>
      <c r="O12" s="102" t="s">
        <v>113</v>
      </c>
      <c r="P12" s="190"/>
      <c r="Q12" s="102"/>
      <c r="R12" s="120" t="s">
        <v>81</v>
      </c>
      <c r="S12" s="117"/>
      <c r="T12" s="102"/>
      <c r="U12" s="102"/>
      <c r="V12" s="190"/>
      <c r="W12" s="190"/>
      <c r="X12" s="190"/>
      <c r="Y12" s="190"/>
      <c r="Z12" s="104"/>
      <c r="AA12" s="190"/>
      <c r="AB12" s="17"/>
    </row>
    <row r="13" spans="1:32" s="313" customFormat="1" ht="127.5" customHeight="1" x14ac:dyDescent="0.25">
      <c r="A13" s="351"/>
      <c r="B13" s="114" t="s">
        <v>83</v>
      </c>
      <c r="C13" s="120" t="s">
        <v>80</v>
      </c>
      <c r="D13" s="115">
        <v>40391</v>
      </c>
      <c r="E13" s="115">
        <v>41974</v>
      </c>
      <c r="F13" s="101">
        <v>120000</v>
      </c>
      <c r="G13" s="120" t="s">
        <v>84</v>
      </c>
      <c r="H13" s="190" t="s">
        <v>85</v>
      </c>
      <c r="I13" s="187"/>
      <c r="J13" s="187"/>
      <c r="K13" s="187"/>
      <c r="L13" s="187" t="s">
        <v>61</v>
      </c>
      <c r="M13" s="187"/>
      <c r="N13" s="188"/>
      <c r="O13" s="102" t="s">
        <v>114</v>
      </c>
      <c r="P13" s="190"/>
      <c r="Q13" s="102" t="s">
        <v>115</v>
      </c>
      <c r="R13" s="120" t="s">
        <v>84</v>
      </c>
      <c r="S13" s="117"/>
      <c r="T13" s="102"/>
      <c r="U13" s="102"/>
      <c r="V13" s="190"/>
      <c r="W13" s="190"/>
      <c r="X13" s="190"/>
      <c r="Y13" s="190"/>
      <c r="Z13" s="104"/>
      <c r="AA13" s="190"/>
      <c r="AB13" s="17"/>
    </row>
    <row r="14" spans="1:32" s="313" customFormat="1" ht="127.5" customHeight="1" x14ac:dyDescent="0.25">
      <c r="A14" s="351"/>
      <c r="B14" s="114" t="s">
        <v>86</v>
      </c>
      <c r="C14" s="120" t="s">
        <v>87</v>
      </c>
      <c r="D14" s="115">
        <v>40391</v>
      </c>
      <c r="E14" s="115">
        <v>42339</v>
      </c>
      <c r="F14" s="101">
        <v>100000</v>
      </c>
      <c r="G14" s="120" t="s">
        <v>88</v>
      </c>
      <c r="H14" s="190" t="s">
        <v>89</v>
      </c>
      <c r="I14" s="187"/>
      <c r="J14" s="187" t="s">
        <v>61</v>
      </c>
      <c r="K14" s="187"/>
      <c r="L14" s="187"/>
      <c r="M14" s="187"/>
      <c r="N14" s="188"/>
      <c r="O14" s="102"/>
      <c r="P14" s="190"/>
      <c r="Q14" s="102"/>
      <c r="R14" s="190"/>
      <c r="S14" s="117"/>
      <c r="T14" s="102"/>
      <c r="U14" s="102"/>
      <c r="V14" s="190"/>
      <c r="W14" s="190"/>
      <c r="X14" s="190"/>
      <c r="Y14" s="190"/>
      <c r="Z14" s="104"/>
      <c r="AA14" s="190" t="s">
        <v>127</v>
      </c>
      <c r="AB14" s="17"/>
    </row>
    <row r="15" spans="1:32" s="313" customFormat="1" ht="127.5" customHeight="1" x14ac:dyDescent="0.25">
      <c r="A15" s="351"/>
      <c r="B15" s="114" t="s">
        <v>90</v>
      </c>
      <c r="C15" s="120" t="s">
        <v>91</v>
      </c>
      <c r="D15" s="115">
        <v>40391</v>
      </c>
      <c r="E15" s="115">
        <v>41061</v>
      </c>
      <c r="F15" s="101">
        <v>300000</v>
      </c>
      <c r="G15" s="120" t="s">
        <v>92</v>
      </c>
      <c r="H15" s="190" t="s">
        <v>93</v>
      </c>
      <c r="I15" s="187"/>
      <c r="J15" s="187" t="s">
        <v>61</v>
      </c>
      <c r="K15" s="187"/>
      <c r="L15" s="187"/>
      <c r="M15" s="187"/>
      <c r="N15" s="188"/>
      <c r="O15" s="102" t="s">
        <v>116</v>
      </c>
      <c r="P15" s="190"/>
      <c r="Q15" s="102"/>
      <c r="R15" s="120" t="s">
        <v>92</v>
      </c>
      <c r="S15" s="117"/>
      <c r="T15" s="102"/>
      <c r="U15" s="102"/>
      <c r="V15" s="190"/>
      <c r="W15" s="99">
        <v>41609</v>
      </c>
      <c r="X15" s="190"/>
      <c r="Y15" s="190"/>
      <c r="Z15" s="104"/>
      <c r="AA15" s="190"/>
      <c r="AB15" s="17"/>
    </row>
    <row r="16" spans="1:32" s="313" customFormat="1" ht="127.5" customHeight="1" x14ac:dyDescent="0.25">
      <c r="A16" s="351"/>
      <c r="B16" s="114" t="s">
        <v>94</v>
      </c>
      <c r="C16" s="120" t="s">
        <v>95</v>
      </c>
      <c r="D16" s="115">
        <v>40391</v>
      </c>
      <c r="E16" s="115">
        <v>41244</v>
      </c>
      <c r="F16" s="101">
        <v>100000</v>
      </c>
      <c r="G16" s="120" t="s">
        <v>88</v>
      </c>
      <c r="H16" s="190" t="s">
        <v>89</v>
      </c>
      <c r="I16" s="187"/>
      <c r="J16" s="187"/>
      <c r="K16" s="187" t="s">
        <v>61</v>
      </c>
      <c r="L16" s="187"/>
      <c r="M16" s="187"/>
      <c r="N16" s="188"/>
      <c r="O16" s="102" t="s">
        <v>117</v>
      </c>
      <c r="P16" s="190"/>
      <c r="Q16" s="102"/>
      <c r="R16" s="190" t="s">
        <v>118</v>
      </c>
      <c r="S16" s="117"/>
      <c r="T16" s="102"/>
      <c r="U16" s="102"/>
      <c r="V16" s="190"/>
      <c r="W16" s="190"/>
      <c r="X16" s="190"/>
      <c r="Y16" s="190"/>
      <c r="Z16" s="104"/>
      <c r="AA16" s="190" t="s">
        <v>127</v>
      </c>
      <c r="AB16" s="17"/>
    </row>
    <row r="17" spans="1:28" s="313" customFormat="1" ht="127.5" customHeight="1" x14ac:dyDescent="0.25">
      <c r="A17" s="351"/>
      <c r="B17" s="114" t="s">
        <v>96</v>
      </c>
      <c r="C17" s="120" t="s">
        <v>97</v>
      </c>
      <c r="D17" s="115">
        <v>40391</v>
      </c>
      <c r="E17" s="115">
        <v>41244</v>
      </c>
      <c r="F17" s="101">
        <v>50000</v>
      </c>
      <c r="G17" s="120" t="s">
        <v>88</v>
      </c>
      <c r="H17" s="190" t="s">
        <v>89</v>
      </c>
      <c r="I17" s="187"/>
      <c r="J17" s="187" t="s">
        <v>61</v>
      </c>
      <c r="K17" s="187"/>
      <c r="L17" s="187"/>
      <c r="M17" s="187"/>
      <c r="N17" s="188"/>
      <c r="O17" s="102"/>
      <c r="P17" s="190"/>
      <c r="Q17" s="102"/>
      <c r="R17" s="190"/>
      <c r="S17" s="117"/>
      <c r="T17" s="102"/>
      <c r="U17" s="102"/>
      <c r="V17" s="190"/>
      <c r="W17" s="190"/>
      <c r="X17" s="190"/>
      <c r="Y17" s="190"/>
      <c r="Z17" s="104"/>
      <c r="AA17" s="190" t="s">
        <v>127</v>
      </c>
      <c r="AB17" s="17"/>
    </row>
    <row r="18" spans="1:28" s="313" customFormat="1" ht="127.5" customHeight="1" x14ac:dyDescent="0.25">
      <c r="A18" s="351"/>
      <c r="B18" s="114" t="s">
        <v>98</v>
      </c>
      <c r="C18" s="120" t="s">
        <v>99</v>
      </c>
      <c r="D18" s="115">
        <v>40391</v>
      </c>
      <c r="E18" s="115">
        <v>41609</v>
      </c>
      <c r="F18" s="101">
        <v>100000</v>
      </c>
      <c r="G18" s="120" t="s">
        <v>100</v>
      </c>
      <c r="H18" s="190" t="s">
        <v>101</v>
      </c>
      <c r="I18" s="187"/>
      <c r="J18" s="187"/>
      <c r="K18" s="187"/>
      <c r="L18" s="187" t="s">
        <v>61</v>
      </c>
      <c r="M18" s="187"/>
      <c r="N18" s="188"/>
      <c r="O18" s="98"/>
      <c r="P18" s="190"/>
      <c r="Q18" s="102"/>
      <c r="R18" s="120" t="s">
        <v>100</v>
      </c>
      <c r="S18" s="117"/>
      <c r="T18" s="102"/>
      <c r="U18" s="102"/>
      <c r="V18" s="190"/>
      <c r="W18" s="190"/>
      <c r="X18" s="190"/>
      <c r="Y18" s="190"/>
      <c r="Z18" s="104"/>
      <c r="AA18" s="190" t="s">
        <v>128</v>
      </c>
      <c r="AB18" s="17"/>
    </row>
    <row r="19" spans="1:28" s="313" customFormat="1" ht="127.5" customHeight="1" x14ac:dyDescent="0.25">
      <c r="A19" s="351"/>
      <c r="B19" s="114" t="s">
        <v>102</v>
      </c>
      <c r="C19" s="120" t="s">
        <v>99</v>
      </c>
      <c r="D19" s="115">
        <v>40391</v>
      </c>
      <c r="E19" s="115">
        <v>41609</v>
      </c>
      <c r="F19" s="101">
        <v>12000</v>
      </c>
      <c r="G19" s="120" t="s">
        <v>103</v>
      </c>
      <c r="H19" s="190" t="s">
        <v>104</v>
      </c>
      <c r="I19" s="187"/>
      <c r="J19" s="187"/>
      <c r="K19" s="187"/>
      <c r="L19" s="187" t="s">
        <v>61</v>
      </c>
      <c r="M19" s="187"/>
      <c r="N19" s="188"/>
      <c r="O19" s="102" t="s">
        <v>119</v>
      </c>
      <c r="P19" s="190" t="s">
        <v>120</v>
      </c>
      <c r="Q19" s="102"/>
      <c r="R19" s="190" t="s">
        <v>121</v>
      </c>
      <c r="S19" s="117"/>
      <c r="T19" s="102"/>
      <c r="U19" s="102"/>
      <c r="V19" s="190"/>
      <c r="W19" s="190"/>
      <c r="X19" s="190"/>
      <c r="Y19" s="190"/>
      <c r="Z19" s="104"/>
      <c r="AA19" s="190"/>
      <c r="AB19" s="17"/>
    </row>
    <row r="20" spans="1:28" s="313" customFormat="1" ht="127.5" customHeight="1" x14ac:dyDescent="0.25">
      <c r="A20" s="351"/>
      <c r="B20" s="114" t="s">
        <v>105</v>
      </c>
      <c r="C20" s="120" t="s">
        <v>91</v>
      </c>
      <c r="D20" s="115">
        <v>40391</v>
      </c>
      <c r="E20" s="115">
        <v>40878</v>
      </c>
      <c r="F20" s="101">
        <v>100000</v>
      </c>
      <c r="G20" s="120" t="s">
        <v>92</v>
      </c>
      <c r="H20" s="190" t="s">
        <v>106</v>
      </c>
      <c r="I20" s="187"/>
      <c r="J20" s="187" t="s">
        <v>61</v>
      </c>
      <c r="K20" s="187"/>
      <c r="L20" s="187"/>
      <c r="M20" s="187"/>
      <c r="N20" s="188"/>
      <c r="O20" s="102" t="s">
        <v>122</v>
      </c>
      <c r="P20" s="190"/>
      <c r="Q20" s="102"/>
      <c r="R20" s="120" t="s">
        <v>92</v>
      </c>
      <c r="S20" s="117"/>
      <c r="T20" s="102"/>
      <c r="U20" s="102"/>
      <c r="V20" s="190"/>
      <c r="W20" s="99">
        <v>41609</v>
      </c>
      <c r="X20" s="190"/>
      <c r="Y20" s="190"/>
      <c r="Z20" s="104"/>
      <c r="AA20" s="190" t="s">
        <v>129</v>
      </c>
      <c r="AB20" s="17"/>
    </row>
    <row r="21" spans="1:28" s="313" customFormat="1" ht="127.5" customHeight="1" x14ac:dyDescent="0.25">
      <c r="A21" s="352"/>
      <c r="B21" s="114" t="s">
        <v>107</v>
      </c>
      <c r="C21" s="120" t="s">
        <v>108</v>
      </c>
      <c r="D21" s="115">
        <v>40391</v>
      </c>
      <c r="E21" s="115">
        <v>42339</v>
      </c>
      <c r="F21" s="101">
        <v>300000</v>
      </c>
      <c r="G21" s="120" t="s">
        <v>109</v>
      </c>
      <c r="H21" s="190" t="s">
        <v>110</v>
      </c>
      <c r="I21" s="187"/>
      <c r="J21" s="187"/>
      <c r="K21" s="187"/>
      <c r="L21" s="187" t="s">
        <v>61</v>
      </c>
      <c r="M21" s="187"/>
      <c r="N21" s="188"/>
      <c r="O21" s="102" t="s">
        <v>123</v>
      </c>
      <c r="P21" s="190" t="s">
        <v>124</v>
      </c>
      <c r="Q21" s="102" t="s">
        <v>125</v>
      </c>
      <c r="R21" s="120" t="s">
        <v>109</v>
      </c>
      <c r="S21" s="117"/>
      <c r="T21" s="102"/>
      <c r="U21" s="102"/>
      <c r="V21" s="190"/>
      <c r="W21" s="190"/>
      <c r="X21" s="190"/>
      <c r="Y21" s="190"/>
      <c r="Z21" s="104"/>
      <c r="AA21" s="190" t="s">
        <v>130</v>
      </c>
      <c r="AB21" s="17"/>
    </row>
    <row r="22" spans="1:28" s="313" customFormat="1" ht="127.5" customHeight="1" x14ac:dyDescent="0.25">
      <c r="A22" s="350" t="s">
        <v>131</v>
      </c>
      <c r="B22" s="114" t="s">
        <v>132</v>
      </c>
      <c r="C22" s="120" t="s">
        <v>133</v>
      </c>
      <c r="D22" s="115">
        <v>40391</v>
      </c>
      <c r="E22" s="115">
        <v>41365</v>
      </c>
      <c r="F22" s="116">
        <v>500000</v>
      </c>
      <c r="G22" s="120" t="s">
        <v>134</v>
      </c>
      <c r="H22" s="124" t="s">
        <v>135</v>
      </c>
      <c r="I22" s="187"/>
      <c r="J22" s="187"/>
      <c r="K22" s="187"/>
      <c r="L22" s="187" t="s">
        <v>61</v>
      </c>
      <c r="M22" s="187"/>
      <c r="N22" s="188"/>
      <c r="O22" s="127" t="s">
        <v>153</v>
      </c>
      <c r="P22" s="124" t="s">
        <v>154</v>
      </c>
      <c r="Q22" s="124" t="s">
        <v>155</v>
      </c>
      <c r="R22" s="124" t="s">
        <v>156</v>
      </c>
      <c r="S22" s="117"/>
      <c r="T22" s="127"/>
      <c r="U22" s="127"/>
      <c r="V22" s="124"/>
      <c r="W22" s="128">
        <v>41821</v>
      </c>
      <c r="X22" s="124"/>
      <c r="Y22" s="124"/>
      <c r="Z22" s="129"/>
      <c r="AA22" s="124"/>
      <c r="AB22" s="17"/>
    </row>
    <row r="23" spans="1:28" s="313" customFormat="1" ht="127.5" customHeight="1" x14ac:dyDescent="0.25">
      <c r="A23" s="351"/>
      <c r="B23" s="114" t="s">
        <v>136</v>
      </c>
      <c r="C23" s="120" t="s">
        <v>137</v>
      </c>
      <c r="D23" s="115">
        <v>40391</v>
      </c>
      <c r="E23" s="115">
        <v>41365</v>
      </c>
      <c r="F23" s="116">
        <v>300000</v>
      </c>
      <c r="G23" s="120" t="s">
        <v>134</v>
      </c>
      <c r="H23" s="124" t="s">
        <v>138</v>
      </c>
      <c r="I23" s="187"/>
      <c r="J23" s="187"/>
      <c r="K23" s="187"/>
      <c r="L23" s="187" t="s">
        <v>61</v>
      </c>
      <c r="M23" s="187"/>
      <c r="N23" s="188"/>
      <c r="O23" s="127" t="s">
        <v>157</v>
      </c>
      <c r="P23" s="124" t="s">
        <v>158</v>
      </c>
      <c r="Q23" s="124" t="s">
        <v>155</v>
      </c>
      <c r="R23" s="124" t="s">
        <v>159</v>
      </c>
      <c r="S23" s="117"/>
      <c r="T23" s="127"/>
      <c r="U23" s="127"/>
      <c r="V23" s="124"/>
      <c r="W23" s="124"/>
      <c r="X23" s="124"/>
      <c r="Y23" s="124"/>
      <c r="Z23" s="129"/>
      <c r="AA23" s="124"/>
      <c r="AB23" s="17"/>
    </row>
    <row r="24" spans="1:28" s="313" customFormat="1" ht="127.5" customHeight="1" x14ac:dyDescent="0.25">
      <c r="A24" s="351"/>
      <c r="B24" s="114" t="s">
        <v>139</v>
      </c>
      <c r="C24" s="120" t="s">
        <v>137</v>
      </c>
      <c r="D24" s="115">
        <v>40391</v>
      </c>
      <c r="E24" s="115">
        <v>42339</v>
      </c>
      <c r="F24" s="116">
        <v>100000</v>
      </c>
      <c r="G24" s="120" t="s">
        <v>134</v>
      </c>
      <c r="H24" s="124" t="s">
        <v>140</v>
      </c>
      <c r="I24" s="187"/>
      <c r="J24" s="187"/>
      <c r="K24" s="187"/>
      <c r="L24" s="187" t="s">
        <v>61</v>
      </c>
      <c r="M24" s="187"/>
      <c r="N24" s="188"/>
      <c r="O24" s="127" t="s">
        <v>160</v>
      </c>
      <c r="P24" s="117"/>
      <c r="Q24" s="122" t="s">
        <v>155</v>
      </c>
      <c r="R24" s="124" t="s">
        <v>159</v>
      </c>
      <c r="S24" s="187"/>
      <c r="T24" s="127"/>
      <c r="U24" s="127"/>
      <c r="V24" s="124"/>
      <c r="W24" s="124"/>
      <c r="X24" s="124"/>
      <c r="Y24" s="124"/>
      <c r="Z24" s="129"/>
      <c r="AA24" s="124"/>
      <c r="AB24" s="17"/>
    </row>
    <row r="25" spans="1:28" s="313" customFormat="1" ht="127.5" customHeight="1" x14ac:dyDescent="0.25">
      <c r="A25" s="351"/>
      <c r="B25" s="114" t="s">
        <v>141</v>
      </c>
      <c r="C25" s="120" t="s">
        <v>142</v>
      </c>
      <c r="D25" s="115">
        <v>40391</v>
      </c>
      <c r="E25" s="115">
        <v>41974</v>
      </c>
      <c r="F25" s="116">
        <v>200000</v>
      </c>
      <c r="G25" s="120" t="s">
        <v>134</v>
      </c>
      <c r="H25" s="124" t="s">
        <v>143</v>
      </c>
      <c r="I25" s="187"/>
      <c r="J25" s="187" t="s">
        <v>61</v>
      </c>
      <c r="K25" s="187"/>
      <c r="L25" s="187"/>
      <c r="M25" s="187"/>
      <c r="N25" s="188"/>
      <c r="O25" s="122" t="s">
        <v>161</v>
      </c>
      <c r="P25" s="323"/>
      <c r="Q25" s="122" t="s">
        <v>155</v>
      </c>
      <c r="R25" s="124" t="s">
        <v>156</v>
      </c>
      <c r="S25" s="187"/>
      <c r="T25" s="127"/>
      <c r="U25" s="127"/>
      <c r="V25" s="124"/>
      <c r="W25" s="124"/>
      <c r="X25" s="124"/>
      <c r="Y25" s="124"/>
      <c r="Z25" s="129"/>
      <c r="AA25" s="124"/>
      <c r="AB25" s="17"/>
    </row>
    <row r="26" spans="1:28" s="313" customFormat="1" ht="127.5" customHeight="1" x14ac:dyDescent="0.25">
      <c r="A26" s="351"/>
      <c r="B26" s="114" t="s">
        <v>144</v>
      </c>
      <c r="C26" s="120" t="s">
        <v>145</v>
      </c>
      <c r="D26" s="115">
        <v>40391</v>
      </c>
      <c r="E26" s="115">
        <v>41609</v>
      </c>
      <c r="F26" s="116">
        <v>200000</v>
      </c>
      <c r="G26" s="120" t="s">
        <v>146</v>
      </c>
      <c r="H26" s="124" t="s">
        <v>147</v>
      </c>
      <c r="I26" s="187"/>
      <c r="J26" s="187" t="s">
        <v>61</v>
      </c>
      <c r="K26" s="187"/>
      <c r="L26" s="187"/>
      <c r="M26" s="187"/>
      <c r="N26" s="188"/>
      <c r="O26" s="127" t="s">
        <v>162</v>
      </c>
      <c r="P26" s="124"/>
      <c r="Q26" s="127" t="s">
        <v>163</v>
      </c>
      <c r="R26" s="120" t="s">
        <v>146</v>
      </c>
      <c r="S26" s="187"/>
      <c r="T26" s="127"/>
      <c r="U26" s="127"/>
      <c r="V26" s="128"/>
      <c r="W26" s="128"/>
      <c r="X26" s="124"/>
      <c r="Y26" s="124"/>
      <c r="Z26" s="129"/>
      <c r="AA26" s="124" t="s">
        <v>168</v>
      </c>
      <c r="AB26" s="17"/>
    </row>
    <row r="27" spans="1:28" s="313" customFormat="1" ht="127.5" customHeight="1" x14ac:dyDescent="0.25">
      <c r="A27" s="351"/>
      <c r="B27" s="114" t="s">
        <v>148</v>
      </c>
      <c r="C27" s="120" t="s">
        <v>145</v>
      </c>
      <c r="D27" s="115">
        <v>40391</v>
      </c>
      <c r="E27" s="115">
        <v>41244</v>
      </c>
      <c r="F27" s="116">
        <v>1200000</v>
      </c>
      <c r="G27" s="120" t="s">
        <v>149</v>
      </c>
      <c r="H27" s="124" t="s">
        <v>150</v>
      </c>
      <c r="I27" s="187"/>
      <c r="J27" s="187"/>
      <c r="K27" s="187" t="s">
        <v>61</v>
      </c>
      <c r="L27" s="187"/>
      <c r="M27" s="187"/>
      <c r="N27" s="188"/>
      <c r="O27" s="127" t="s">
        <v>164</v>
      </c>
      <c r="P27" s="124"/>
      <c r="Q27" s="127" t="s">
        <v>165</v>
      </c>
      <c r="R27" s="120" t="s">
        <v>149</v>
      </c>
      <c r="S27" s="187"/>
      <c r="T27" s="127"/>
      <c r="U27" s="127"/>
      <c r="V27" s="124"/>
      <c r="W27" s="128">
        <v>42339</v>
      </c>
      <c r="X27" s="124"/>
      <c r="Y27" s="124"/>
      <c r="Z27" s="129"/>
      <c r="AA27" s="124" t="s">
        <v>169</v>
      </c>
      <c r="AB27" s="17"/>
    </row>
    <row r="28" spans="1:28" s="313" customFormat="1" ht="127.5" customHeight="1" x14ac:dyDescent="0.25">
      <c r="A28" s="352"/>
      <c r="B28" s="114" t="s">
        <v>151</v>
      </c>
      <c r="C28" s="120" t="s">
        <v>145</v>
      </c>
      <c r="D28" s="115">
        <v>40391</v>
      </c>
      <c r="E28" s="115">
        <v>41244</v>
      </c>
      <c r="F28" s="116">
        <v>200000</v>
      </c>
      <c r="G28" s="120" t="s">
        <v>146</v>
      </c>
      <c r="H28" s="124" t="s">
        <v>152</v>
      </c>
      <c r="I28" s="187"/>
      <c r="J28" s="187" t="s">
        <v>61</v>
      </c>
      <c r="K28" s="187"/>
      <c r="L28" s="187"/>
      <c r="M28" s="187"/>
      <c r="N28" s="188"/>
      <c r="O28" s="127" t="s">
        <v>166</v>
      </c>
      <c r="P28" s="124"/>
      <c r="Q28" s="127" t="s">
        <v>167</v>
      </c>
      <c r="R28" s="120" t="s">
        <v>146</v>
      </c>
      <c r="S28" s="187"/>
      <c r="T28" s="127"/>
      <c r="U28" s="127"/>
      <c r="V28" s="323"/>
      <c r="W28" s="128">
        <v>41609</v>
      </c>
      <c r="X28" s="124"/>
      <c r="Y28" s="124"/>
      <c r="Z28" s="129"/>
      <c r="AA28" s="124" t="s">
        <v>168</v>
      </c>
      <c r="AB28" s="17"/>
    </row>
    <row r="29" spans="1:28" s="313" customFormat="1" ht="127.5" customHeight="1" x14ac:dyDescent="0.25">
      <c r="A29" s="350" t="s">
        <v>170</v>
      </c>
      <c r="B29" s="114" t="s">
        <v>171</v>
      </c>
      <c r="C29" s="120" t="s">
        <v>172</v>
      </c>
      <c r="D29" s="115">
        <v>40391</v>
      </c>
      <c r="E29" s="115">
        <v>42339</v>
      </c>
      <c r="F29" s="116">
        <v>100000</v>
      </c>
      <c r="G29" s="120" t="s">
        <v>88</v>
      </c>
      <c r="H29" s="124" t="s">
        <v>89</v>
      </c>
      <c r="I29" s="187"/>
      <c r="J29" s="187" t="s">
        <v>61</v>
      </c>
      <c r="K29" s="187"/>
      <c r="L29" s="187"/>
      <c r="M29" s="187"/>
      <c r="N29" s="188"/>
      <c r="O29" s="127"/>
      <c r="P29" s="124"/>
      <c r="Q29" s="127"/>
      <c r="R29" s="124"/>
      <c r="S29" s="117"/>
      <c r="T29" s="127"/>
      <c r="U29" s="127"/>
      <c r="V29" s="124"/>
      <c r="W29" s="124"/>
      <c r="X29" s="124"/>
      <c r="Y29" s="124"/>
      <c r="Z29" s="129"/>
      <c r="AA29" s="190" t="s">
        <v>127</v>
      </c>
      <c r="AB29" s="17"/>
    </row>
    <row r="30" spans="1:28" s="313" customFormat="1" ht="127.5" customHeight="1" x14ac:dyDescent="0.25">
      <c r="A30" s="351"/>
      <c r="B30" s="114" t="s">
        <v>173</v>
      </c>
      <c r="C30" s="120" t="s">
        <v>172</v>
      </c>
      <c r="D30" s="115">
        <v>40391</v>
      </c>
      <c r="E30" s="115">
        <v>42339</v>
      </c>
      <c r="F30" s="116" t="s">
        <v>174</v>
      </c>
      <c r="G30" s="120" t="s">
        <v>175</v>
      </c>
      <c r="H30" s="124" t="s">
        <v>176</v>
      </c>
      <c r="I30" s="187"/>
      <c r="J30" s="187" t="s">
        <v>61</v>
      </c>
      <c r="K30" s="187"/>
      <c r="L30" s="187"/>
      <c r="M30" s="187"/>
      <c r="N30" s="188"/>
      <c r="O30" s="127" t="s">
        <v>187</v>
      </c>
      <c r="P30" s="124"/>
      <c r="Q30" s="127"/>
      <c r="R30" s="120" t="s">
        <v>175</v>
      </c>
      <c r="S30" s="117"/>
      <c r="T30" s="127"/>
      <c r="U30" s="127"/>
      <c r="V30" s="128">
        <v>41640</v>
      </c>
      <c r="W30" s="124"/>
      <c r="X30" s="124"/>
      <c r="Y30" s="124"/>
      <c r="Z30" s="129"/>
      <c r="AA30" s="124"/>
      <c r="AB30" s="17"/>
    </row>
    <row r="31" spans="1:28" s="313" customFormat="1" ht="127.5" customHeight="1" x14ac:dyDescent="0.25">
      <c r="A31" s="351"/>
      <c r="B31" s="114" t="s">
        <v>177</v>
      </c>
      <c r="C31" s="120" t="s">
        <v>172</v>
      </c>
      <c r="D31" s="115">
        <v>40391</v>
      </c>
      <c r="E31" s="115">
        <v>42339</v>
      </c>
      <c r="F31" s="116">
        <v>50000</v>
      </c>
      <c r="G31" s="120" t="s">
        <v>178</v>
      </c>
      <c r="H31" s="124" t="s">
        <v>179</v>
      </c>
      <c r="I31" s="187"/>
      <c r="J31" s="187" t="s">
        <v>61</v>
      </c>
      <c r="K31" s="187"/>
      <c r="L31" s="187"/>
      <c r="M31" s="187"/>
      <c r="N31" s="188"/>
      <c r="O31" s="127"/>
      <c r="P31" s="124"/>
      <c r="Q31" s="127"/>
      <c r="R31" s="124"/>
      <c r="S31" s="117"/>
      <c r="T31" s="127"/>
      <c r="U31" s="127"/>
      <c r="V31" s="124"/>
      <c r="W31" s="124"/>
      <c r="X31" s="124"/>
      <c r="Y31" s="124"/>
      <c r="Z31" s="129"/>
      <c r="AA31" s="190" t="s">
        <v>190</v>
      </c>
      <c r="AB31" s="17"/>
    </row>
    <row r="32" spans="1:28" s="313" customFormat="1" ht="127.5" customHeight="1" x14ac:dyDescent="0.25">
      <c r="A32" s="351"/>
      <c r="B32" s="114" t="s">
        <v>180</v>
      </c>
      <c r="C32" s="120" t="s">
        <v>181</v>
      </c>
      <c r="D32" s="115">
        <v>40391</v>
      </c>
      <c r="E32" s="115">
        <v>41974</v>
      </c>
      <c r="F32" s="109">
        <v>100000</v>
      </c>
      <c r="G32" s="120" t="s">
        <v>182</v>
      </c>
      <c r="H32" s="126" t="s">
        <v>183</v>
      </c>
      <c r="I32" s="187"/>
      <c r="J32" s="187"/>
      <c r="K32" s="187"/>
      <c r="L32" s="187" t="s">
        <v>61</v>
      </c>
      <c r="M32" s="187"/>
      <c r="N32" s="188"/>
      <c r="O32" s="127" t="s">
        <v>188</v>
      </c>
      <c r="P32" s="127" t="s">
        <v>189</v>
      </c>
      <c r="Q32" s="127"/>
      <c r="R32" s="120" t="s">
        <v>182</v>
      </c>
      <c r="S32" s="187"/>
      <c r="T32" s="127"/>
      <c r="U32" s="127"/>
      <c r="V32" s="124"/>
      <c r="W32" s="124"/>
      <c r="X32" s="124"/>
      <c r="Y32" s="124"/>
      <c r="Z32" s="129"/>
      <c r="AA32" s="124"/>
      <c r="AB32" s="17"/>
    </row>
    <row r="33" spans="1:28" s="313" customFormat="1" ht="127.5" customHeight="1" x14ac:dyDescent="0.25">
      <c r="A33" s="352"/>
      <c r="B33" s="114" t="s">
        <v>184</v>
      </c>
      <c r="C33" s="120" t="s">
        <v>185</v>
      </c>
      <c r="D33" s="115">
        <v>40391</v>
      </c>
      <c r="E33" s="115">
        <v>40878</v>
      </c>
      <c r="F33" s="116">
        <v>10000</v>
      </c>
      <c r="G33" s="120" t="s">
        <v>88</v>
      </c>
      <c r="H33" s="124" t="s">
        <v>186</v>
      </c>
      <c r="I33" s="187"/>
      <c r="J33" s="187" t="s">
        <v>61</v>
      </c>
      <c r="K33" s="187"/>
      <c r="L33" s="187"/>
      <c r="M33" s="187"/>
      <c r="N33" s="188"/>
      <c r="O33" s="127"/>
      <c r="P33" s="124"/>
      <c r="Q33" s="127"/>
      <c r="R33" s="124"/>
      <c r="S33" s="187"/>
      <c r="T33" s="127"/>
      <c r="U33" s="127"/>
      <c r="V33" s="124"/>
      <c r="W33" s="124"/>
      <c r="X33" s="124"/>
      <c r="Y33" s="124"/>
      <c r="Z33" s="129"/>
      <c r="AA33" s="190" t="s">
        <v>191</v>
      </c>
      <c r="AB33" s="17"/>
    </row>
    <row r="34" spans="1:28" s="313" customFormat="1" ht="127.5" customHeight="1" x14ac:dyDescent="0.25">
      <c r="A34" s="350" t="s">
        <v>192</v>
      </c>
      <c r="B34" s="114" t="s">
        <v>193</v>
      </c>
      <c r="C34" s="120" t="s">
        <v>194</v>
      </c>
      <c r="D34" s="115">
        <v>40391</v>
      </c>
      <c r="E34" s="115">
        <v>41456</v>
      </c>
      <c r="F34" s="116">
        <v>50000</v>
      </c>
      <c r="G34" s="120" t="s">
        <v>100</v>
      </c>
      <c r="H34" s="124" t="s">
        <v>195</v>
      </c>
      <c r="I34" s="187"/>
      <c r="J34" s="187"/>
      <c r="K34" s="187"/>
      <c r="L34" s="187" t="s">
        <v>61</v>
      </c>
      <c r="M34" s="187"/>
      <c r="N34" s="188"/>
      <c r="O34" s="127" t="s">
        <v>208</v>
      </c>
      <c r="P34" s="124"/>
      <c r="Q34" s="127"/>
      <c r="R34" s="124" t="s">
        <v>209</v>
      </c>
      <c r="S34" s="117"/>
      <c r="T34" s="127"/>
      <c r="U34" s="127"/>
      <c r="V34" s="124"/>
      <c r="W34" s="124"/>
      <c r="X34" s="124"/>
      <c r="Y34" s="124"/>
      <c r="Z34" s="129"/>
      <c r="AA34" s="190" t="s">
        <v>216</v>
      </c>
      <c r="AB34" s="17"/>
    </row>
    <row r="35" spans="1:28" s="313" customFormat="1" ht="127.5" customHeight="1" x14ac:dyDescent="0.25">
      <c r="A35" s="351"/>
      <c r="B35" s="114" t="s">
        <v>196</v>
      </c>
      <c r="C35" s="120" t="s">
        <v>194</v>
      </c>
      <c r="D35" s="115">
        <v>40391</v>
      </c>
      <c r="E35" s="115">
        <v>41456</v>
      </c>
      <c r="F35" s="116">
        <v>50000</v>
      </c>
      <c r="G35" s="120" t="s">
        <v>197</v>
      </c>
      <c r="H35" s="124" t="s">
        <v>198</v>
      </c>
      <c r="I35" s="187"/>
      <c r="J35" s="187"/>
      <c r="K35" s="187"/>
      <c r="L35" s="187" t="s">
        <v>61</v>
      </c>
      <c r="M35" s="187"/>
      <c r="N35" s="188"/>
      <c r="O35" s="127" t="s">
        <v>210</v>
      </c>
      <c r="P35" s="124"/>
      <c r="Q35" s="127"/>
      <c r="R35" s="120" t="s">
        <v>81</v>
      </c>
      <c r="S35" s="117"/>
      <c r="T35" s="127"/>
      <c r="U35" s="127"/>
      <c r="V35" s="124"/>
      <c r="W35" s="124"/>
      <c r="X35" s="124"/>
      <c r="Y35" s="124"/>
      <c r="Z35" s="129"/>
      <c r="AA35" s="124"/>
      <c r="AB35" s="17"/>
    </row>
    <row r="36" spans="1:28" s="313" customFormat="1" ht="127.5" customHeight="1" x14ac:dyDescent="0.25">
      <c r="A36" s="351"/>
      <c r="B36" s="114" t="s">
        <v>199</v>
      </c>
      <c r="C36" s="120" t="s">
        <v>200</v>
      </c>
      <c r="D36" s="115">
        <v>40878</v>
      </c>
      <c r="E36" s="115">
        <v>41244</v>
      </c>
      <c r="F36" s="116">
        <v>10000</v>
      </c>
      <c r="G36" s="120" t="s">
        <v>201</v>
      </c>
      <c r="H36" s="124" t="s">
        <v>202</v>
      </c>
      <c r="I36" s="187"/>
      <c r="J36" s="187" t="s">
        <v>61</v>
      </c>
      <c r="K36" s="187"/>
      <c r="L36" s="187"/>
      <c r="M36" s="187"/>
      <c r="N36" s="188"/>
      <c r="O36" s="127" t="s">
        <v>211</v>
      </c>
      <c r="P36" s="124"/>
      <c r="Q36" s="127"/>
      <c r="R36" s="120" t="s">
        <v>201</v>
      </c>
      <c r="S36" s="117"/>
      <c r="T36" s="127"/>
      <c r="U36" s="127"/>
      <c r="V36" s="124"/>
      <c r="W36" s="128">
        <v>42339</v>
      </c>
      <c r="X36" s="124"/>
      <c r="Y36" s="124"/>
      <c r="Z36" s="129"/>
      <c r="AA36" s="124" t="s">
        <v>217</v>
      </c>
      <c r="AB36" s="17"/>
    </row>
    <row r="37" spans="1:28" s="313" customFormat="1" ht="127.5" customHeight="1" x14ac:dyDescent="0.25">
      <c r="A37" s="351"/>
      <c r="B37" s="114" t="s">
        <v>203</v>
      </c>
      <c r="C37" s="120" t="s">
        <v>200</v>
      </c>
      <c r="D37" s="115">
        <v>40391</v>
      </c>
      <c r="E37" s="115">
        <v>41244</v>
      </c>
      <c r="F37" s="109">
        <v>10000</v>
      </c>
      <c r="G37" s="120" t="s">
        <v>204</v>
      </c>
      <c r="H37" s="126" t="s">
        <v>205</v>
      </c>
      <c r="I37" s="324"/>
      <c r="J37" s="324"/>
      <c r="K37" s="324" t="s">
        <v>61</v>
      </c>
      <c r="L37" s="324"/>
      <c r="M37" s="324"/>
      <c r="N37" s="188"/>
      <c r="O37" s="121" t="s">
        <v>212</v>
      </c>
      <c r="P37" s="126" t="s">
        <v>213</v>
      </c>
      <c r="Q37" s="121" t="s">
        <v>214</v>
      </c>
      <c r="R37" s="126" t="s">
        <v>215</v>
      </c>
      <c r="S37" s="117"/>
      <c r="T37" s="121" t="s">
        <v>218</v>
      </c>
      <c r="U37" s="121"/>
      <c r="V37" s="126"/>
      <c r="W37" s="107">
        <v>41609</v>
      </c>
      <c r="X37" s="126"/>
      <c r="Y37" s="126" t="s">
        <v>219</v>
      </c>
      <c r="Z37" s="108"/>
      <c r="AA37" s="113"/>
      <c r="AB37" s="17"/>
    </row>
    <row r="38" spans="1:28" s="313" customFormat="1" ht="127.5" customHeight="1" x14ac:dyDescent="0.25">
      <c r="A38" s="352"/>
      <c r="B38" s="114" t="s">
        <v>206</v>
      </c>
      <c r="C38" s="120" t="s">
        <v>200</v>
      </c>
      <c r="D38" s="115">
        <v>40391</v>
      </c>
      <c r="E38" s="115">
        <v>41244</v>
      </c>
      <c r="F38" s="101">
        <v>10000</v>
      </c>
      <c r="G38" s="120" t="s">
        <v>100</v>
      </c>
      <c r="H38" s="190" t="s">
        <v>207</v>
      </c>
      <c r="I38" s="187"/>
      <c r="J38" s="187" t="s">
        <v>61</v>
      </c>
      <c r="K38" s="187"/>
      <c r="L38" s="187"/>
      <c r="M38" s="187"/>
      <c r="N38" s="188"/>
      <c r="O38" s="102" t="s">
        <v>111</v>
      </c>
      <c r="P38" s="190"/>
      <c r="Q38" s="102"/>
      <c r="R38" s="120" t="s">
        <v>100</v>
      </c>
      <c r="S38" s="117"/>
      <c r="T38" s="102"/>
      <c r="U38" s="102"/>
      <c r="V38" s="190"/>
      <c r="W38" s="103">
        <v>41609</v>
      </c>
      <c r="X38" s="190"/>
      <c r="Y38" s="190"/>
      <c r="Z38" s="104"/>
      <c r="AA38" s="190"/>
      <c r="AB38" s="17"/>
    </row>
    <row r="39" spans="1:28" s="313" customFormat="1" ht="127.5" customHeight="1" x14ac:dyDescent="0.25">
      <c r="A39" s="350" t="s">
        <v>220</v>
      </c>
      <c r="B39" s="114" t="s">
        <v>221</v>
      </c>
      <c r="C39" s="120" t="s">
        <v>222</v>
      </c>
      <c r="D39" s="115">
        <v>40391</v>
      </c>
      <c r="E39" s="115">
        <v>41609</v>
      </c>
      <c r="F39" s="116">
        <v>50000</v>
      </c>
      <c r="G39" s="120" t="s">
        <v>178</v>
      </c>
      <c r="H39" s="124" t="s">
        <v>223</v>
      </c>
      <c r="I39" s="325"/>
      <c r="J39" s="187"/>
      <c r="K39" s="187"/>
      <c r="L39" s="187" t="s">
        <v>61</v>
      </c>
      <c r="M39" s="187"/>
      <c r="N39" s="188"/>
      <c r="O39" s="127" t="s">
        <v>333</v>
      </c>
      <c r="P39" s="124"/>
      <c r="Q39" s="127"/>
      <c r="R39" s="124" t="s">
        <v>334</v>
      </c>
      <c r="S39" s="117"/>
      <c r="T39" s="127"/>
      <c r="U39" s="127"/>
      <c r="V39" s="124"/>
      <c r="W39" s="124"/>
      <c r="X39" s="124"/>
      <c r="Y39" s="124"/>
      <c r="Z39" s="129"/>
      <c r="AA39" s="190"/>
      <c r="AB39" s="17"/>
    </row>
    <row r="40" spans="1:28" s="313" customFormat="1" ht="127.5" customHeight="1" x14ac:dyDescent="0.25">
      <c r="A40" s="351"/>
      <c r="B40" s="114" t="s">
        <v>224</v>
      </c>
      <c r="C40" s="120" t="s">
        <v>222</v>
      </c>
      <c r="D40" s="115">
        <v>40391</v>
      </c>
      <c r="E40" s="115">
        <v>41609</v>
      </c>
      <c r="F40" s="116">
        <v>30000</v>
      </c>
      <c r="G40" s="120" t="s">
        <v>84</v>
      </c>
      <c r="H40" s="124" t="s">
        <v>225</v>
      </c>
      <c r="I40" s="187"/>
      <c r="J40" s="187"/>
      <c r="K40" s="187" t="s">
        <v>61</v>
      </c>
      <c r="L40" s="187"/>
      <c r="M40" s="187"/>
      <c r="N40" s="188"/>
      <c r="O40" s="127" t="s">
        <v>335</v>
      </c>
      <c r="P40" s="124"/>
      <c r="Q40" s="127" t="s">
        <v>336</v>
      </c>
      <c r="R40" s="120" t="s">
        <v>337</v>
      </c>
      <c r="S40" s="117"/>
      <c r="T40" s="127"/>
      <c r="U40" s="127"/>
      <c r="V40" s="124"/>
      <c r="W40" s="124"/>
      <c r="X40" s="124"/>
      <c r="Y40" s="124"/>
      <c r="Z40" s="129"/>
      <c r="AA40" s="124"/>
      <c r="AB40" s="17"/>
    </row>
    <row r="41" spans="1:28" s="313" customFormat="1" ht="127.5" customHeight="1" x14ac:dyDescent="0.25">
      <c r="A41" s="351"/>
      <c r="B41" s="114" t="s">
        <v>226</v>
      </c>
      <c r="C41" s="120" t="s">
        <v>222</v>
      </c>
      <c r="D41" s="115">
        <v>40391</v>
      </c>
      <c r="E41" s="115">
        <v>41609</v>
      </c>
      <c r="F41" s="116">
        <v>30000</v>
      </c>
      <c r="G41" s="120" t="s">
        <v>146</v>
      </c>
      <c r="H41" s="124" t="s">
        <v>227</v>
      </c>
      <c r="I41" s="187"/>
      <c r="J41" s="187"/>
      <c r="K41" s="187"/>
      <c r="L41" s="187" t="s">
        <v>61</v>
      </c>
      <c r="M41" s="187"/>
      <c r="N41" s="188"/>
      <c r="O41" s="121" t="s">
        <v>338</v>
      </c>
      <c r="P41" s="124"/>
      <c r="Q41" s="127" t="s">
        <v>339</v>
      </c>
      <c r="R41" s="120" t="s">
        <v>340</v>
      </c>
      <c r="S41" s="117"/>
      <c r="T41" s="127"/>
      <c r="U41" s="127"/>
      <c r="V41" s="124"/>
      <c r="W41" s="124"/>
      <c r="X41" s="124"/>
      <c r="Y41" s="124"/>
      <c r="Z41" s="129"/>
      <c r="AA41" s="124"/>
      <c r="AB41" s="17"/>
    </row>
    <row r="42" spans="1:28" s="313" customFormat="1" ht="127.5" customHeight="1" x14ac:dyDescent="0.25">
      <c r="A42" s="351"/>
      <c r="B42" s="114" t="s">
        <v>228</v>
      </c>
      <c r="C42" s="120" t="s">
        <v>222</v>
      </c>
      <c r="D42" s="115">
        <v>40391</v>
      </c>
      <c r="E42" s="115">
        <v>41609</v>
      </c>
      <c r="F42" s="116">
        <v>30000</v>
      </c>
      <c r="G42" s="120" t="s">
        <v>100</v>
      </c>
      <c r="H42" s="124" t="s">
        <v>225</v>
      </c>
      <c r="I42" s="187"/>
      <c r="J42" s="187"/>
      <c r="K42" s="187"/>
      <c r="L42" s="187" t="s">
        <v>61</v>
      </c>
      <c r="M42" s="187"/>
      <c r="N42" s="188"/>
      <c r="O42" s="127" t="s">
        <v>341</v>
      </c>
      <c r="P42" s="125"/>
      <c r="Q42" s="127"/>
      <c r="R42" s="120" t="s">
        <v>342</v>
      </c>
      <c r="S42" s="117"/>
      <c r="T42" s="127"/>
      <c r="U42" s="127"/>
      <c r="V42" s="124"/>
      <c r="W42" s="124"/>
      <c r="X42" s="124"/>
      <c r="Y42" s="124"/>
      <c r="Z42" s="129"/>
      <c r="AA42" s="124" t="s">
        <v>381</v>
      </c>
      <c r="AB42" s="17"/>
    </row>
    <row r="43" spans="1:28" s="313" customFormat="1" ht="127.5" customHeight="1" x14ac:dyDescent="0.25">
      <c r="A43" s="351"/>
      <c r="B43" s="114" t="s">
        <v>229</v>
      </c>
      <c r="C43" s="120" t="s">
        <v>222</v>
      </c>
      <c r="D43" s="115">
        <v>40391</v>
      </c>
      <c r="E43" s="115">
        <v>41609</v>
      </c>
      <c r="F43" s="116">
        <v>20000</v>
      </c>
      <c r="G43" s="120" t="s">
        <v>230</v>
      </c>
      <c r="H43" s="124" t="s">
        <v>231</v>
      </c>
      <c r="I43" s="187"/>
      <c r="J43" s="187"/>
      <c r="K43" s="187"/>
      <c r="L43" s="187" t="s">
        <v>61</v>
      </c>
      <c r="M43" s="187"/>
      <c r="N43" s="188"/>
      <c r="O43" s="127" t="s">
        <v>343</v>
      </c>
      <c r="P43" s="124"/>
      <c r="Q43" s="127"/>
      <c r="R43" s="120" t="s">
        <v>230</v>
      </c>
      <c r="S43" s="117"/>
      <c r="T43" s="127"/>
      <c r="U43" s="127"/>
      <c r="V43" s="124"/>
      <c r="W43" s="124"/>
      <c r="X43" s="124"/>
      <c r="Y43" s="124"/>
      <c r="Z43" s="129"/>
      <c r="AA43" s="124"/>
      <c r="AB43" s="17"/>
    </row>
    <row r="44" spans="1:28" s="313" customFormat="1" ht="127.5" customHeight="1" x14ac:dyDescent="0.25">
      <c r="A44" s="351"/>
      <c r="B44" s="114" t="s">
        <v>232</v>
      </c>
      <c r="C44" s="120" t="s">
        <v>233</v>
      </c>
      <c r="D44" s="115">
        <v>40391</v>
      </c>
      <c r="E44" s="115">
        <v>41609</v>
      </c>
      <c r="F44" s="116" t="s">
        <v>234</v>
      </c>
      <c r="G44" s="120" t="s">
        <v>235</v>
      </c>
      <c r="H44" s="124" t="s">
        <v>231</v>
      </c>
      <c r="I44" s="187"/>
      <c r="J44" s="187"/>
      <c r="K44" s="187"/>
      <c r="L44" s="187" t="s">
        <v>61</v>
      </c>
      <c r="M44" s="187"/>
      <c r="N44" s="188"/>
      <c r="O44" s="127" t="s">
        <v>344</v>
      </c>
      <c r="P44" s="124"/>
      <c r="Q44" s="127" t="s">
        <v>345</v>
      </c>
      <c r="R44" s="120" t="s">
        <v>235</v>
      </c>
      <c r="S44" s="117"/>
      <c r="T44" s="127"/>
      <c r="U44" s="127"/>
      <c r="V44" s="124"/>
      <c r="W44" s="124"/>
      <c r="X44" s="124"/>
      <c r="Y44" s="124"/>
      <c r="Z44" s="129"/>
      <c r="AA44" s="124" t="s">
        <v>382</v>
      </c>
      <c r="AB44" s="17"/>
    </row>
    <row r="45" spans="1:28" s="313" customFormat="1" ht="127.5" customHeight="1" x14ac:dyDescent="0.25">
      <c r="A45" s="351"/>
      <c r="B45" s="114" t="s">
        <v>236</v>
      </c>
      <c r="C45" s="120" t="s">
        <v>237</v>
      </c>
      <c r="D45" s="115">
        <v>40391</v>
      </c>
      <c r="E45" s="115">
        <v>41609</v>
      </c>
      <c r="F45" s="116" t="s">
        <v>234</v>
      </c>
      <c r="G45" s="120" t="s">
        <v>235</v>
      </c>
      <c r="H45" s="124" t="s">
        <v>238</v>
      </c>
      <c r="I45" s="187"/>
      <c r="J45" s="187"/>
      <c r="K45" s="187"/>
      <c r="L45" s="187" t="s">
        <v>61</v>
      </c>
      <c r="M45" s="187"/>
      <c r="N45" s="188"/>
      <c r="O45" s="127" t="s">
        <v>346</v>
      </c>
      <c r="P45" s="127" t="s">
        <v>347</v>
      </c>
      <c r="Q45" s="127"/>
      <c r="R45" s="120" t="s">
        <v>235</v>
      </c>
      <c r="S45" s="117"/>
      <c r="T45" s="127"/>
      <c r="U45" s="127"/>
      <c r="V45" s="124"/>
      <c r="W45" s="124"/>
      <c r="X45" s="124"/>
      <c r="Y45" s="124"/>
      <c r="Z45" s="129"/>
      <c r="AA45" s="124" t="s">
        <v>383</v>
      </c>
      <c r="AB45" s="17"/>
    </row>
    <row r="46" spans="1:28" s="313" customFormat="1" ht="127.5" customHeight="1" x14ac:dyDescent="0.25">
      <c r="A46" s="351"/>
      <c r="B46" s="114" t="s">
        <v>239</v>
      </c>
      <c r="C46" s="120" t="s">
        <v>237</v>
      </c>
      <c r="D46" s="115">
        <v>40391</v>
      </c>
      <c r="E46" s="115">
        <v>41609</v>
      </c>
      <c r="F46" s="116">
        <v>105000</v>
      </c>
      <c r="G46" s="120" t="s">
        <v>240</v>
      </c>
      <c r="H46" s="124" t="s">
        <v>241</v>
      </c>
      <c r="I46" s="187"/>
      <c r="J46" s="187"/>
      <c r="K46" s="187"/>
      <c r="L46" s="187" t="s">
        <v>61</v>
      </c>
      <c r="M46" s="187"/>
      <c r="N46" s="188"/>
      <c r="O46" s="127"/>
      <c r="P46" s="124" t="s">
        <v>348</v>
      </c>
      <c r="Q46" s="127"/>
      <c r="R46" s="124" t="s">
        <v>349</v>
      </c>
      <c r="S46" s="117"/>
      <c r="T46" s="127"/>
      <c r="U46" s="127"/>
      <c r="V46" s="124"/>
      <c r="W46" s="124"/>
      <c r="X46" s="124"/>
      <c r="Y46" s="124"/>
      <c r="Z46" s="129"/>
      <c r="AA46" s="190"/>
      <c r="AB46" s="17"/>
    </row>
    <row r="47" spans="1:28" s="313" customFormat="1" ht="127.5" customHeight="1" x14ac:dyDescent="0.25">
      <c r="A47" s="351"/>
      <c r="B47" s="114" t="s">
        <v>242</v>
      </c>
      <c r="C47" s="120" t="s">
        <v>237</v>
      </c>
      <c r="D47" s="115">
        <v>40391</v>
      </c>
      <c r="E47" s="115">
        <v>41609</v>
      </c>
      <c r="F47" s="116">
        <v>100000</v>
      </c>
      <c r="G47" s="120" t="s">
        <v>182</v>
      </c>
      <c r="H47" s="124" t="s">
        <v>243</v>
      </c>
      <c r="I47" s="187"/>
      <c r="J47" s="187"/>
      <c r="K47" s="187"/>
      <c r="L47" s="187" t="s">
        <v>61</v>
      </c>
      <c r="M47" s="187"/>
      <c r="N47" s="188"/>
      <c r="O47" s="127" t="s">
        <v>350</v>
      </c>
      <c r="P47" s="127" t="s">
        <v>189</v>
      </c>
      <c r="Q47" s="127"/>
      <c r="R47" s="120" t="s">
        <v>182</v>
      </c>
      <c r="S47" s="117"/>
      <c r="T47" s="127"/>
      <c r="U47" s="127"/>
      <c r="V47" s="124"/>
      <c r="W47" s="124"/>
      <c r="X47" s="124"/>
      <c r="Y47" s="124"/>
      <c r="Z47" s="129"/>
      <c r="AA47" s="124"/>
      <c r="AB47" s="17"/>
    </row>
    <row r="48" spans="1:28" s="313" customFormat="1" ht="127.5" customHeight="1" x14ac:dyDescent="0.25">
      <c r="A48" s="351"/>
      <c r="B48" s="114" t="s">
        <v>244</v>
      </c>
      <c r="C48" s="120" t="s">
        <v>245</v>
      </c>
      <c r="D48" s="115">
        <v>40391</v>
      </c>
      <c r="E48" s="115">
        <v>40878</v>
      </c>
      <c r="F48" s="116">
        <v>100000</v>
      </c>
      <c r="G48" s="120" t="s">
        <v>197</v>
      </c>
      <c r="H48" s="124" t="s">
        <v>246</v>
      </c>
      <c r="I48" s="187"/>
      <c r="J48" s="187" t="s">
        <v>61</v>
      </c>
      <c r="K48" s="187"/>
      <c r="L48" s="187"/>
      <c r="M48" s="187"/>
      <c r="N48" s="188"/>
      <c r="O48" s="127" t="s">
        <v>351</v>
      </c>
      <c r="P48" s="124"/>
      <c r="Q48" s="127" t="s">
        <v>352</v>
      </c>
      <c r="R48" s="120" t="s">
        <v>197</v>
      </c>
      <c r="S48" s="117"/>
      <c r="T48" s="127"/>
      <c r="U48" s="127"/>
      <c r="V48" s="124"/>
      <c r="W48" s="128">
        <v>41609</v>
      </c>
      <c r="X48" s="124"/>
      <c r="Y48" s="124"/>
      <c r="Z48" s="129"/>
      <c r="AA48" s="124"/>
      <c r="AB48" s="17"/>
    </row>
    <row r="49" spans="1:28" s="313" customFormat="1" ht="127.5" customHeight="1" x14ac:dyDescent="0.25">
      <c r="A49" s="351"/>
      <c r="B49" s="114" t="s">
        <v>247</v>
      </c>
      <c r="C49" s="120" t="s">
        <v>248</v>
      </c>
      <c r="D49" s="115">
        <v>40391</v>
      </c>
      <c r="E49" s="115">
        <v>41244</v>
      </c>
      <c r="F49" s="116">
        <v>25000</v>
      </c>
      <c r="G49" s="120" t="s">
        <v>240</v>
      </c>
      <c r="H49" s="124" t="s">
        <v>249</v>
      </c>
      <c r="I49" s="187"/>
      <c r="J49" s="187" t="s">
        <v>61</v>
      </c>
      <c r="K49" s="187"/>
      <c r="L49" s="187"/>
      <c r="M49" s="187"/>
      <c r="N49" s="188"/>
      <c r="O49" s="127"/>
      <c r="P49" s="124"/>
      <c r="Q49" s="127"/>
      <c r="R49" s="124"/>
      <c r="S49" s="117"/>
      <c r="T49" s="127"/>
      <c r="U49" s="127"/>
      <c r="V49" s="124"/>
      <c r="W49" s="124"/>
      <c r="X49" s="124"/>
      <c r="Y49" s="124"/>
      <c r="Z49" s="129"/>
      <c r="AA49" s="190" t="s">
        <v>190</v>
      </c>
      <c r="AB49" s="17"/>
    </row>
    <row r="50" spans="1:28" s="313" customFormat="1" ht="127.5" customHeight="1" x14ac:dyDescent="0.25">
      <c r="A50" s="351"/>
      <c r="B50" s="114" t="s">
        <v>250</v>
      </c>
      <c r="C50" s="120" t="s">
        <v>251</v>
      </c>
      <c r="D50" s="115">
        <v>40391</v>
      </c>
      <c r="E50" s="115">
        <v>41609</v>
      </c>
      <c r="F50" s="116">
        <v>15000</v>
      </c>
      <c r="G50" s="120" t="s">
        <v>103</v>
      </c>
      <c r="H50" s="124" t="s">
        <v>252</v>
      </c>
      <c r="I50" s="187"/>
      <c r="J50" s="187"/>
      <c r="K50" s="187"/>
      <c r="L50" s="187" t="s">
        <v>61</v>
      </c>
      <c r="M50" s="187"/>
      <c r="N50" s="188"/>
      <c r="O50" s="127" t="s">
        <v>353</v>
      </c>
      <c r="P50" s="124"/>
      <c r="Q50" s="127"/>
      <c r="R50" s="124" t="s">
        <v>103</v>
      </c>
      <c r="S50" s="117"/>
      <c r="T50" s="127"/>
      <c r="U50" s="127"/>
      <c r="V50" s="124"/>
      <c r="W50" s="124"/>
      <c r="X50" s="124"/>
      <c r="Y50" s="124"/>
      <c r="Z50" s="129"/>
      <c r="AA50" s="124"/>
      <c r="AB50" s="17"/>
    </row>
    <row r="51" spans="1:28" s="313" customFormat="1" ht="127.5" customHeight="1" x14ac:dyDescent="0.25">
      <c r="A51" s="351"/>
      <c r="B51" s="114" t="s">
        <v>253</v>
      </c>
      <c r="C51" s="120" t="s">
        <v>251</v>
      </c>
      <c r="D51" s="115">
        <v>40391</v>
      </c>
      <c r="E51" s="115">
        <v>42339</v>
      </c>
      <c r="F51" s="116">
        <v>50000</v>
      </c>
      <c r="G51" s="120" t="s">
        <v>84</v>
      </c>
      <c r="H51" s="124" t="s">
        <v>254</v>
      </c>
      <c r="I51" s="187"/>
      <c r="J51" s="187"/>
      <c r="K51" s="187"/>
      <c r="L51" s="187" t="s">
        <v>61</v>
      </c>
      <c r="M51" s="187"/>
      <c r="N51" s="188"/>
      <c r="O51" s="127" t="s">
        <v>354</v>
      </c>
      <c r="P51" s="124"/>
      <c r="Q51" s="127" t="s">
        <v>336</v>
      </c>
      <c r="R51" s="120" t="s">
        <v>84</v>
      </c>
      <c r="S51" s="117"/>
      <c r="T51" s="127"/>
      <c r="U51" s="127"/>
      <c r="V51" s="124"/>
      <c r="W51" s="124"/>
      <c r="X51" s="124"/>
      <c r="Y51" s="124"/>
      <c r="Z51" s="129" t="s">
        <v>384</v>
      </c>
      <c r="AA51" s="124"/>
      <c r="AB51" s="17"/>
    </row>
    <row r="52" spans="1:28" s="313" customFormat="1" ht="127.5" customHeight="1" x14ac:dyDescent="0.25">
      <c r="A52" s="351"/>
      <c r="B52" s="114" t="s">
        <v>255</v>
      </c>
      <c r="C52" s="120" t="s">
        <v>245</v>
      </c>
      <c r="D52" s="115">
        <v>40391</v>
      </c>
      <c r="E52" s="115">
        <v>41609</v>
      </c>
      <c r="F52" s="116">
        <v>100000</v>
      </c>
      <c r="G52" s="120" t="s">
        <v>100</v>
      </c>
      <c r="H52" s="124" t="s">
        <v>256</v>
      </c>
      <c r="I52" s="187"/>
      <c r="J52" s="187"/>
      <c r="K52" s="187"/>
      <c r="L52" s="187" t="s">
        <v>61</v>
      </c>
      <c r="M52" s="187"/>
      <c r="N52" s="188"/>
      <c r="O52" s="127"/>
      <c r="P52" s="125"/>
      <c r="Q52" s="127"/>
      <c r="R52" s="120" t="s">
        <v>100</v>
      </c>
      <c r="S52" s="117"/>
      <c r="T52" s="127"/>
      <c r="U52" s="127"/>
      <c r="V52" s="124"/>
      <c r="W52" s="124"/>
      <c r="X52" s="124"/>
      <c r="Y52" s="124"/>
      <c r="Z52" s="129"/>
      <c r="AA52" s="124" t="s">
        <v>381</v>
      </c>
      <c r="AB52" s="17"/>
    </row>
    <row r="53" spans="1:28" s="313" customFormat="1" ht="127.5" customHeight="1" x14ac:dyDescent="0.25">
      <c r="A53" s="351"/>
      <c r="B53" s="114" t="s">
        <v>257</v>
      </c>
      <c r="C53" s="120" t="s">
        <v>245</v>
      </c>
      <c r="D53" s="115">
        <v>40391</v>
      </c>
      <c r="E53" s="115">
        <v>41609</v>
      </c>
      <c r="F53" s="116">
        <v>20000</v>
      </c>
      <c r="G53" s="120" t="s">
        <v>178</v>
      </c>
      <c r="H53" s="124" t="s">
        <v>258</v>
      </c>
      <c r="I53" s="187"/>
      <c r="J53" s="187" t="s">
        <v>61</v>
      </c>
      <c r="K53" s="187"/>
      <c r="L53" s="187"/>
      <c r="M53" s="187"/>
      <c r="N53" s="188"/>
      <c r="O53" s="127"/>
      <c r="P53" s="124"/>
      <c r="Q53" s="127"/>
      <c r="R53" s="124"/>
      <c r="S53" s="117"/>
      <c r="T53" s="127"/>
      <c r="U53" s="127"/>
      <c r="V53" s="124"/>
      <c r="W53" s="124"/>
      <c r="X53" s="124"/>
      <c r="Y53" s="124"/>
      <c r="Z53" s="129"/>
      <c r="AA53" s="190" t="s">
        <v>385</v>
      </c>
      <c r="AB53" s="17"/>
    </row>
    <row r="54" spans="1:28" s="313" customFormat="1" ht="127.5" customHeight="1" x14ac:dyDescent="0.25">
      <c r="A54" s="351"/>
      <c r="B54" s="114" t="s">
        <v>259</v>
      </c>
      <c r="C54" s="120" t="s">
        <v>248</v>
      </c>
      <c r="D54" s="115">
        <v>40391</v>
      </c>
      <c r="E54" s="115">
        <v>41974</v>
      </c>
      <c r="F54" s="116">
        <v>100000</v>
      </c>
      <c r="G54" s="120" t="s">
        <v>100</v>
      </c>
      <c r="H54" s="124" t="s">
        <v>260</v>
      </c>
      <c r="I54" s="187"/>
      <c r="J54" s="187"/>
      <c r="K54" s="187"/>
      <c r="L54" s="187" t="s">
        <v>61</v>
      </c>
      <c r="M54" s="187"/>
      <c r="N54" s="188"/>
      <c r="O54" s="105"/>
      <c r="P54" s="124"/>
      <c r="Q54" s="127"/>
      <c r="R54" s="120" t="s">
        <v>100</v>
      </c>
      <c r="S54" s="117"/>
      <c r="T54" s="127"/>
      <c r="U54" s="127"/>
      <c r="V54" s="124"/>
      <c r="W54" s="124"/>
      <c r="X54" s="124"/>
      <c r="Y54" s="124"/>
      <c r="Z54" s="129"/>
      <c r="AA54" s="124" t="s">
        <v>386</v>
      </c>
      <c r="AB54" s="17"/>
    </row>
    <row r="55" spans="1:28" s="313" customFormat="1" ht="127.5" customHeight="1" x14ac:dyDescent="0.25">
      <c r="A55" s="351"/>
      <c r="B55" s="114" t="s">
        <v>261</v>
      </c>
      <c r="C55" s="120" t="s">
        <v>251</v>
      </c>
      <c r="D55" s="115">
        <v>40391</v>
      </c>
      <c r="E55" s="115">
        <v>41974</v>
      </c>
      <c r="F55" s="116">
        <v>100000</v>
      </c>
      <c r="G55" s="120" t="s">
        <v>88</v>
      </c>
      <c r="H55" s="124" t="s">
        <v>262</v>
      </c>
      <c r="I55" s="187"/>
      <c r="J55" s="187" t="s">
        <v>61</v>
      </c>
      <c r="K55" s="187"/>
      <c r="L55" s="187"/>
      <c r="M55" s="187"/>
      <c r="N55" s="188"/>
      <c r="O55" s="127"/>
      <c r="P55" s="124"/>
      <c r="Q55" s="127"/>
      <c r="R55" s="124"/>
      <c r="S55" s="117"/>
      <c r="T55" s="127"/>
      <c r="U55" s="127"/>
      <c r="V55" s="124"/>
      <c r="W55" s="124"/>
      <c r="X55" s="124"/>
      <c r="Y55" s="124"/>
      <c r="Z55" s="129"/>
      <c r="AA55" s="190" t="s">
        <v>385</v>
      </c>
      <c r="AB55" s="17"/>
    </row>
    <row r="56" spans="1:28" s="313" customFormat="1" ht="127.5" customHeight="1" x14ac:dyDescent="0.25">
      <c r="A56" s="351"/>
      <c r="B56" s="114" t="s">
        <v>263</v>
      </c>
      <c r="C56" s="120" t="s">
        <v>264</v>
      </c>
      <c r="D56" s="115">
        <v>40391</v>
      </c>
      <c r="E56" s="115">
        <v>40878</v>
      </c>
      <c r="F56" s="116" t="s">
        <v>234</v>
      </c>
      <c r="G56" s="120" t="s">
        <v>103</v>
      </c>
      <c r="H56" s="124" t="s">
        <v>265</v>
      </c>
      <c r="I56" s="187"/>
      <c r="J56" s="187" t="s">
        <v>61</v>
      </c>
      <c r="K56" s="187"/>
      <c r="L56" s="187"/>
      <c r="M56" s="187"/>
      <c r="N56" s="188"/>
      <c r="O56" s="127" t="s">
        <v>355</v>
      </c>
      <c r="P56" s="124"/>
      <c r="Q56" s="127" t="s">
        <v>356</v>
      </c>
      <c r="R56" s="120" t="s">
        <v>103</v>
      </c>
      <c r="S56" s="117"/>
      <c r="T56" s="127"/>
      <c r="U56" s="127"/>
      <c r="V56" s="124"/>
      <c r="W56" s="128">
        <v>41244</v>
      </c>
      <c r="X56" s="124"/>
      <c r="Y56" s="124"/>
      <c r="Z56" s="129"/>
      <c r="AA56" s="124"/>
      <c r="AB56" s="17"/>
    </row>
    <row r="57" spans="1:28" s="313" customFormat="1" ht="127.5" customHeight="1" x14ac:dyDescent="0.25">
      <c r="A57" s="351"/>
      <c r="B57" s="114" t="s">
        <v>266</v>
      </c>
      <c r="C57" s="120" t="s">
        <v>267</v>
      </c>
      <c r="D57" s="115">
        <v>40391</v>
      </c>
      <c r="E57" s="115">
        <v>41974</v>
      </c>
      <c r="F57" s="109" t="s">
        <v>268</v>
      </c>
      <c r="G57" s="120" t="s">
        <v>269</v>
      </c>
      <c r="H57" s="126" t="s">
        <v>270</v>
      </c>
      <c r="I57" s="324"/>
      <c r="J57" s="324"/>
      <c r="K57" s="324"/>
      <c r="L57" s="324" t="s">
        <v>61</v>
      </c>
      <c r="M57" s="324"/>
      <c r="N57" s="126"/>
      <c r="O57" s="122" t="s">
        <v>357</v>
      </c>
      <c r="P57" s="122"/>
      <c r="Q57" s="122" t="s">
        <v>358</v>
      </c>
      <c r="R57" s="120" t="s">
        <v>269</v>
      </c>
      <c r="S57" s="117"/>
      <c r="T57" s="121"/>
      <c r="U57" s="121"/>
      <c r="V57" s="126"/>
      <c r="W57" s="107"/>
      <c r="X57" s="126"/>
      <c r="Y57" s="126"/>
      <c r="Z57" s="108"/>
      <c r="AA57" s="113"/>
      <c r="AB57" s="17"/>
    </row>
    <row r="58" spans="1:28" s="313" customFormat="1" ht="127.5" customHeight="1" x14ac:dyDescent="0.25">
      <c r="A58" s="351"/>
      <c r="B58" s="114" t="s">
        <v>271</v>
      </c>
      <c r="C58" s="120" t="s">
        <v>267</v>
      </c>
      <c r="D58" s="115">
        <v>40391</v>
      </c>
      <c r="E58" s="115">
        <v>41974</v>
      </c>
      <c r="F58" s="116">
        <v>100000</v>
      </c>
      <c r="G58" s="120" t="s">
        <v>88</v>
      </c>
      <c r="H58" s="124" t="s">
        <v>272</v>
      </c>
      <c r="I58" s="187"/>
      <c r="J58" s="187" t="s">
        <v>61</v>
      </c>
      <c r="K58" s="187"/>
      <c r="L58" s="187"/>
      <c r="M58" s="187"/>
      <c r="N58" s="122"/>
      <c r="O58" s="127"/>
      <c r="P58" s="124"/>
      <c r="Q58" s="127"/>
      <c r="R58" s="120"/>
      <c r="S58" s="117"/>
      <c r="T58" s="127"/>
      <c r="U58" s="127"/>
      <c r="V58" s="124"/>
      <c r="W58" s="128"/>
      <c r="X58" s="124"/>
      <c r="Y58" s="124"/>
      <c r="Z58" s="129"/>
      <c r="AA58" s="190" t="s">
        <v>385</v>
      </c>
      <c r="AB58" s="17"/>
    </row>
    <row r="59" spans="1:28" s="313" customFormat="1" ht="127.5" customHeight="1" x14ac:dyDescent="0.25">
      <c r="A59" s="351"/>
      <c r="B59" s="114" t="s">
        <v>273</v>
      </c>
      <c r="C59" s="120" t="s">
        <v>267</v>
      </c>
      <c r="D59" s="115">
        <v>40391</v>
      </c>
      <c r="E59" s="115">
        <v>41974</v>
      </c>
      <c r="F59" s="116" t="s">
        <v>268</v>
      </c>
      <c r="G59" s="120" t="s">
        <v>204</v>
      </c>
      <c r="H59" s="124" t="s">
        <v>274</v>
      </c>
      <c r="I59" s="187"/>
      <c r="J59" s="187" t="s">
        <v>61</v>
      </c>
      <c r="K59" s="187"/>
      <c r="L59" s="187"/>
      <c r="M59" s="187"/>
      <c r="N59" s="188"/>
      <c r="O59" s="127"/>
      <c r="P59" s="124"/>
      <c r="Q59" s="127"/>
      <c r="R59" s="124"/>
      <c r="S59" s="117"/>
      <c r="T59" s="127"/>
      <c r="U59" s="127"/>
      <c r="V59" s="124"/>
      <c r="W59" s="124"/>
      <c r="X59" s="124"/>
      <c r="Y59" s="124"/>
      <c r="Z59" s="129"/>
      <c r="AA59" s="190" t="s">
        <v>385</v>
      </c>
      <c r="AB59" s="17"/>
    </row>
    <row r="60" spans="1:28" s="313" customFormat="1" ht="127.5" customHeight="1" x14ac:dyDescent="0.25">
      <c r="A60" s="351"/>
      <c r="B60" s="114" t="s">
        <v>275</v>
      </c>
      <c r="C60" s="120" t="s">
        <v>267</v>
      </c>
      <c r="D60" s="115">
        <v>40391</v>
      </c>
      <c r="E60" s="115">
        <v>41974</v>
      </c>
      <c r="F60" s="116">
        <v>50000</v>
      </c>
      <c r="G60" s="120" t="s">
        <v>178</v>
      </c>
      <c r="H60" s="124" t="s">
        <v>276</v>
      </c>
      <c r="I60" s="187"/>
      <c r="J60" s="187" t="s">
        <v>61</v>
      </c>
      <c r="K60" s="187"/>
      <c r="L60" s="187"/>
      <c r="M60" s="187"/>
      <c r="N60" s="188"/>
      <c r="O60" s="127"/>
      <c r="P60" s="124"/>
      <c r="Q60" s="127"/>
      <c r="R60" s="124"/>
      <c r="S60" s="117"/>
      <c r="T60" s="127"/>
      <c r="U60" s="127"/>
      <c r="V60" s="124"/>
      <c r="W60" s="124"/>
      <c r="X60" s="124"/>
      <c r="Y60" s="124"/>
      <c r="Z60" s="129"/>
      <c r="AA60" s="190" t="s">
        <v>385</v>
      </c>
      <c r="AB60" s="17"/>
    </row>
    <row r="61" spans="1:28" s="313" customFormat="1" ht="127.5" customHeight="1" x14ac:dyDescent="0.25">
      <c r="A61" s="351"/>
      <c r="B61" s="114" t="s">
        <v>277</v>
      </c>
      <c r="C61" s="120" t="s">
        <v>267</v>
      </c>
      <c r="D61" s="115">
        <v>40391</v>
      </c>
      <c r="E61" s="115">
        <v>41974</v>
      </c>
      <c r="F61" s="116">
        <v>50000</v>
      </c>
      <c r="G61" s="120" t="s">
        <v>146</v>
      </c>
      <c r="H61" s="124" t="s">
        <v>278</v>
      </c>
      <c r="I61" s="187"/>
      <c r="J61" s="187"/>
      <c r="K61" s="187"/>
      <c r="L61" s="187" t="s">
        <v>61</v>
      </c>
      <c r="M61" s="187"/>
      <c r="N61" s="188"/>
      <c r="O61" s="105"/>
      <c r="P61" s="124"/>
      <c r="Q61" s="127"/>
      <c r="R61" s="120" t="s">
        <v>146</v>
      </c>
      <c r="S61" s="117"/>
      <c r="T61" s="127"/>
      <c r="U61" s="127"/>
      <c r="V61" s="124"/>
      <c r="W61" s="124"/>
      <c r="X61" s="124"/>
      <c r="Y61" s="124"/>
      <c r="Z61" s="129"/>
      <c r="AA61" s="124" t="s">
        <v>386</v>
      </c>
      <c r="AB61" s="17"/>
    </row>
    <row r="62" spans="1:28" s="313" customFormat="1" ht="127.5" customHeight="1" x14ac:dyDescent="0.25">
      <c r="A62" s="351"/>
      <c r="B62" s="114" t="s">
        <v>279</v>
      </c>
      <c r="C62" s="120" t="s">
        <v>267</v>
      </c>
      <c r="D62" s="115">
        <v>40391</v>
      </c>
      <c r="E62" s="115">
        <v>41974</v>
      </c>
      <c r="F62" s="116">
        <v>100000</v>
      </c>
      <c r="G62" s="120" t="s">
        <v>182</v>
      </c>
      <c r="H62" s="124" t="s">
        <v>280</v>
      </c>
      <c r="I62" s="187"/>
      <c r="J62" s="187"/>
      <c r="K62" s="187"/>
      <c r="L62" s="187" t="s">
        <v>61</v>
      </c>
      <c r="M62" s="187"/>
      <c r="N62" s="188"/>
      <c r="O62" s="127" t="s">
        <v>359</v>
      </c>
      <c r="P62" s="127" t="s">
        <v>360</v>
      </c>
      <c r="Q62" s="127"/>
      <c r="R62" s="120" t="s">
        <v>182</v>
      </c>
      <c r="S62" s="117"/>
      <c r="T62" s="127"/>
      <c r="U62" s="127"/>
      <c r="V62" s="124"/>
      <c r="W62" s="124"/>
      <c r="X62" s="124"/>
      <c r="Y62" s="124"/>
      <c r="Z62" s="129"/>
      <c r="AA62" s="124"/>
      <c r="AB62" s="17"/>
    </row>
    <row r="63" spans="1:28" s="313" customFormat="1" ht="127.5" customHeight="1" x14ac:dyDescent="0.25">
      <c r="A63" s="351"/>
      <c r="B63" s="114" t="s">
        <v>281</v>
      </c>
      <c r="C63" s="120" t="s">
        <v>282</v>
      </c>
      <c r="D63" s="115">
        <v>40391</v>
      </c>
      <c r="E63" s="115">
        <v>41974</v>
      </c>
      <c r="F63" s="116">
        <v>100000</v>
      </c>
      <c r="G63" s="120" t="s">
        <v>88</v>
      </c>
      <c r="H63" s="124" t="s">
        <v>89</v>
      </c>
      <c r="I63" s="187"/>
      <c r="J63" s="187" t="s">
        <v>61</v>
      </c>
      <c r="K63" s="187"/>
      <c r="L63" s="187"/>
      <c r="M63" s="187"/>
      <c r="N63" s="188"/>
      <c r="O63" s="127"/>
      <c r="P63" s="124"/>
      <c r="Q63" s="127"/>
      <c r="R63" s="124"/>
      <c r="S63" s="117"/>
      <c r="T63" s="127"/>
      <c r="U63" s="127"/>
      <c r="V63" s="124"/>
      <c r="W63" s="124"/>
      <c r="X63" s="124"/>
      <c r="Y63" s="124"/>
      <c r="Z63" s="129"/>
      <c r="AA63" s="190" t="s">
        <v>385</v>
      </c>
      <c r="AB63" s="17"/>
    </row>
    <row r="64" spans="1:28" s="313" customFormat="1" ht="127.5" customHeight="1" x14ac:dyDescent="0.25">
      <c r="A64" s="351"/>
      <c r="B64" s="114" t="s">
        <v>283</v>
      </c>
      <c r="C64" s="120" t="s">
        <v>282</v>
      </c>
      <c r="D64" s="115">
        <v>40391</v>
      </c>
      <c r="E64" s="115">
        <v>41974</v>
      </c>
      <c r="F64" s="116">
        <v>100000</v>
      </c>
      <c r="G64" s="120" t="s">
        <v>88</v>
      </c>
      <c r="H64" s="124" t="s">
        <v>284</v>
      </c>
      <c r="I64" s="187"/>
      <c r="J64" s="187" t="s">
        <v>61</v>
      </c>
      <c r="K64" s="187"/>
      <c r="L64" s="187"/>
      <c r="M64" s="187"/>
      <c r="N64" s="188"/>
      <c r="O64" s="127"/>
      <c r="P64" s="124"/>
      <c r="Q64" s="127"/>
      <c r="R64" s="124"/>
      <c r="S64" s="117"/>
      <c r="T64" s="127"/>
      <c r="U64" s="127"/>
      <c r="V64" s="124"/>
      <c r="W64" s="124"/>
      <c r="X64" s="124"/>
      <c r="Y64" s="124"/>
      <c r="Z64" s="129"/>
      <c r="AA64" s="190" t="s">
        <v>385</v>
      </c>
      <c r="AB64" s="17"/>
    </row>
    <row r="65" spans="1:28" s="313" customFormat="1" ht="127.5" customHeight="1" x14ac:dyDescent="0.25">
      <c r="A65" s="351"/>
      <c r="B65" s="114" t="s">
        <v>285</v>
      </c>
      <c r="C65" s="120" t="s">
        <v>286</v>
      </c>
      <c r="D65" s="115">
        <v>40391</v>
      </c>
      <c r="E65" s="115">
        <v>42339</v>
      </c>
      <c r="F65" s="116">
        <v>100000</v>
      </c>
      <c r="G65" s="120" t="s">
        <v>235</v>
      </c>
      <c r="H65" s="124" t="s">
        <v>287</v>
      </c>
      <c r="I65" s="187"/>
      <c r="J65" s="187"/>
      <c r="K65" s="187"/>
      <c r="L65" s="187" t="s">
        <v>61</v>
      </c>
      <c r="M65" s="187"/>
      <c r="N65" s="188"/>
      <c r="O65" s="127" t="s">
        <v>361</v>
      </c>
      <c r="P65" s="124" t="s">
        <v>362</v>
      </c>
      <c r="Q65" s="127"/>
      <c r="R65" s="120" t="s">
        <v>235</v>
      </c>
      <c r="S65" s="117"/>
      <c r="T65" s="127"/>
      <c r="U65" s="127"/>
      <c r="V65" s="124"/>
      <c r="W65" s="124"/>
      <c r="X65" s="124"/>
      <c r="Y65" s="124"/>
      <c r="Z65" s="129"/>
      <c r="AA65" s="124"/>
      <c r="AB65" s="17"/>
    </row>
    <row r="66" spans="1:28" s="313" customFormat="1" ht="127.5" customHeight="1" x14ac:dyDescent="0.25">
      <c r="A66" s="351"/>
      <c r="B66" s="114" t="s">
        <v>288</v>
      </c>
      <c r="C66" s="120" t="s">
        <v>289</v>
      </c>
      <c r="D66" s="115">
        <v>40391</v>
      </c>
      <c r="E66" s="115">
        <v>41609</v>
      </c>
      <c r="F66" s="116">
        <v>100000</v>
      </c>
      <c r="G66" s="120" t="s">
        <v>84</v>
      </c>
      <c r="H66" s="124" t="s">
        <v>290</v>
      </c>
      <c r="I66" s="187"/>
      <c r="J66" s="187"/>
      <c r="K66" s="187"/>
      <c r="L66" s="187" t="s">
        <v>61</v>
      </c>
      <c r="M66" s="187"/>
      <c r="N66" s="188"/>
      <c r="O66" s="127" t="s">
        <v>363</v>
      </c>
      <c r="P66" s="124"/>
      <c r="Q66" s="127"/>
      <c r="R66" s="120" t="s">
        <v>84</v>
      </c>
      <c r="S66" s="117"/>
      <c r="T66" s="127"/>
      <c r="U66" s="127"/>
      <c r="V66" s="124"/>
      <c r="W66" s="124"/>
      <c r="X66" s="124"/>
      <c r="Y66" s="124"/>
      <c r="Z66" s="129"/>
      <c r="AA66" s="124"/>
      <c r="AB66" s="17"/>
    </row>
    <row r="67" spans="1:28" s="313" customFormat="1" ht="127.5" customHeight="1" x14ac:dyDescent="0.25">
      <c r="A67" s="351"/>
      <c r="B67" s="114" t="s">
        <v>291</v>
      </c>
      <c r="C67" s="120" t="s">
        <v>292</v>
      </c>
      <c r="D67" s="115">
        <v>40391</v>
      </c>
      <c r="E67" s="115">
        <v>42339</v>
      </c>
      <c r="F67" s="116">
        <v>100000</v>
      </c>
      <c r="G67" s="120" t="s">
        <v>100</v>
      </c>
      <c r="H67" s="124" t="s">
        <v>293</v>
      </c>
      <c r="I67" s="187"/>
      <c r="J67" s="187"/>
      <c r="K67" s="187" t="s">
        <v>61</v>
      </c>
      <c r="L67" s="187"/>
      <c r="M67" s="187"/>
      <c r="N67" s="188"/>
      <c r="O67" s="106"/>
      <c r="P67" s="124"/>
      <c r="Q67" s="127"/>
      <c r="R67" s="120" t="s">
        <v>100</v>
      </c>
      <c r="S67" s="117"/>
      <c r="T67" s="127"/>
      <c r="U67" s="127"/>
      <c r="V67" s="124"/>
      <c r="W67" s="124"/>
      <c r="X67" s="124"/>
      <c r="Y67" s="124"/>
      <c r="Z67" s="129"/>
      <c r="AA67" s="124" t="s">
        <v>387</v>
      </c>
      <c r="AB67" s="17"/>
    </row>
    <row r="68" spans="1:28" s="313" customFormat="1" ht="127.5" customHeight="1" x14ac:dyDescent="0.25">
      <c r="A68" s="351"/>
      <c r="B68" s="114" t="s">
        <v>294</v>
      </c>
      <c r="C68" s="120" t="s">
        <v>292</v>
      </c>
      <c r="D68" s="115">
        <v>40391</v>
      </c>
      <c r="E68" s="115">
        <v>42339</v>
      </c>
      <c r="F68" s="116">
        <v>2000000</v>
      </c>
      <c r="G68" s="120" t="s">
        <v>178</v>
      </c>
      <c r="H68" s="124" t="s">
        <v>295</v>
      </c>
      <c r="I68" s="187"/>
      <c r="J68" s="187" t="s">
        <v>61</v>
      </c>
      <c r="K68" s="187"/>
      <c r="L68" s="187"/>
      <c r="M68" s="187"/>
      <c r="N68" s="188"/>
      <c r="O68" s="127"/>
      <c r="P68" s="124"/>
      <c r="Q68" s="127"/>
      <c r="R68" s="124"/>
      <c r="S68" s="117"/>
      <c r="T68" s="127"/>
      <c r="U68" s="127"/>
      <c r="V68" s="124"/>
      <c r="W68" s="124"/>
      <c r="X68" s="124"/>
      <c r="Y68" s="124"/>
      <c r="Z68" s="129"/>
      <c r="AA68" s="190" t="s">
        <v>385</v>
      </c>
      <c r="AB68" s="17"/>
    </row>
    <row r="69" spans="1:28" s="313" customFormat="1" ht="127.5" customHeight="1" x14ac:dyDescent="0.25">
      <c r="A69" s="351"/>
      <c r="B69" s="114" t="s">
        <v>296</v>
      </c>
      <c r="C69" s="120" t="s">
        <v>297</v>
      </c>
      <c r="D69" s="115">
        <v>40391</v>
      </c>
      <c r="E69" s="115">
        <v>42339</v>
      </c>
      <c r="F69" s="116">
        <v>100000</v>
      </c>
      <c r="G69" s="120" t="s">
        <v>182</v>
      </c>
      <c r="H69" s="124" t="s">
        <v>298</v>
      </c>
      <c r="I69" s="187"/>
      <c r="J69" s="187"/>
      <c r="K69" s="187"/>
      <c r="L69" s="187" t="s">
        <v>61</v>
      </c>
      <c r="M69" s="187"/>
      <c r="N69" s="188"/>
      <c r="O69" s="127" t="s">
        <v>364</v>
      </c>
      <c r="P69" s="124"/>
      <c r="Q69" s="127"/>
      <c r="R69" s="120" t="s">
        <v>182</v>
      </c>
      <c r="S69" s="117"/>
      <c r="T69" s="127"/>
      <c r="U69" s="127"/>
      <c r="V69" s="124"/>
      <c r="W69" s="124"/>
      <c r="X69" s="124"/>
      <c r="Y69" s="124"/>
      <c r="Z69" s="129"/>
      <c r="AA69" s="124"/>
      <c r="AB69" s="17"/>
    </row>
    <row r="70" spans="1:28" s="313" customFormat="1" ht="127.5" customHeight="1" x14ac:dyDescent="0.25">
      <c r="A70" s="351"/>
      <c r="B70" s="114" t="s">
        <v>299</v>
      </c>
      <c r="C70" s="120" t="s">
        <v>300</v>
      </c>
      <c r="D70" s="115">
        <v>40391</v>
      </c>
      <c r="E70" s="115">
        <v>41244</v>
      </c>
      <c r="F70" s="116">
        <v>100000</v>
      </c>
      <c r="G70" s="120" t="s">
        <v>230</v>
      </c>
      <c r="H70" s="124" t="s">
        <v>301</v>
      </c>
      <c r="I70" s="187"/>
      <c r="J70" s="187"/>
      <c r="K70" s="187"/>
      <c r="L70" s="187" t="s">
        <v>61</v>
      </c>
      <c r="M70" s="187"/>
      <c r="N70" s="188"/>
      <c r="O70" s="127" t="s">
        <v>365</v>
      </c>
      <c r="P70" s="124"/>
      <c r="Q70" s="127"/>
      <c r="R70" s="120" t="s">
        <v>230</v>
      </c>
      <c r="S70" s="117"/>
      <c r="T70" s="127"/>
      <c r="U70" s="127"/>
      <c r="V70" s="124"/>
      <c r="W70" s="128">
        <v>41609</v>
      </c>
      <c r="X70" s="124"/>
      <c r="Y70" s="124"/>
      <c r="Z70" s="129"/>
      <c r="AA70" s="124"/>
      <c r="AB70" s="17"/>
    </row>
    <row r="71" spans="1:28" s="313" customFormat="1" ht="127.5" customHeight="1" x14ac:dyDescent="0.25">
      <c r="A71" s="351"/>
      <c r="B71" s="114" t="s">
        <v>302</v>
      </c>
      <c r="C71" s="120" t="s">
        <v>303</v>
      </c>
      <c r="D71" s="115">
        <v>40391</v>
      </c>
      <c r="E71" s="115">
        <v>42339</v>
      </c>
      <c r="F71" s="116">
        <v>100000</v>
      </c>
      <c r="G71" s="120" t="s">
        <v>304</v>
      </c>
      <c r="H71" s="124" t="s">
        <v>305</v>
      </c>
      <c r="I71" s="187"/>
      <c r="J71" s="187"/>
      <c r="K71" s="187"/>
      <c r="L71" s="187" t="s">
        <v>61</v>
      </c>
      <c r="M71" s="187"/>
      <c r="N71" s="188"/>
      <c r="O71" s="127" t="s">
        <v>366</v>
      </c>
      <c r="P71" s="124"/>
      <c r="Q71" s="127"/>
      <c r="R71" s="120" t="s">
        <v>304</v>
      </c>
      <c r="S71" s="117"/>
      <c r="T71" s="127"/>
      <c r="U71" s="127"/>
      <c r="V71" s="124"/>
      <c r="W71" s="124"/>
      <c r="X71" s="124"/>
      <c r="Y71" s="124"/>
      <c r="Z71" s="129"/>
      <c r="AA71" s="124"/>
      <c r="AB71" s="17"/>
    </row>
    <row r="72" spans="1:28" s="313" customFormat="1" ht="127.5" customHeight="1" x14ac:dyDescent="0.25">
      <c r="A72" s="351"/>
      <c r="B72" s="114" t="s">
        <v>306</v>
      </c>
      <c r="C72" s="120" t="s">
        <v>237</v>
      </c>
      <c r="D72" s="115">
        <v>40391</v>
      </c>
      <c r="E72" s="115">
        <v>42339</v>
      </c>
      <c r="F72" s="116">
        <v>100000</v>
      </c>
      <c r="G72" s="120" t="s">
        <v>100</v>
      </c>
      <c r="H72" s="124" t="s">
        <v>307</v>
      </c>
      <c r="I72" s="187"/>
      <c r="J72" s="187"/>
      <c r="K72" s="187"/>
      <c r="L72" s="187" t="s">
        <v>61</v>
      </c>
      <c r="M72" s="187"/>
      <c r="N72" s="188"/>
      <c r="O72" s="121" t="s">
        <v>367</v>
      </c>
      <c r="P72" s="124"/>
      <c r="Q72" s="127"/>
      <c r="R72" s="120" t="s">
        <v>368</v>
      </c>
      <c r="S72" s="117"/>
      <c r="T72" s="127"/>
      <c r="U72" s="127"/>
      <c r="V72" s="124"/>
      <c r="W72" s="124"/>
      <c r="X72" s="124"/>
      <c r="Y72" s="124"/>
      <c r="Z72" s="129"/>
      <c r="AA72" s="124" t="s">
        <v>386</v>
      </c>
      <c r="AB72" s="17"/>
    </row>
    <row r="73" spans="1:28" s="313" customFormat="1" ht="127.5" customHeight="1" x14ac:dyDescent="0.25">
      <c r="A73" s="351"/>
      <c r="B73" s="114" t="s">
        <v>308</v>
      </c>
      <c r="C73" s="120" t="s">
        <v>309</v>
      </c>
      <c r="D73" s="115">
        <v>40391</v>
      </c>
      <c r="E73" s="115">
        <v>42339</v>
      </c>
      <c r="F73" s="116">
        <v>50000</v>
      </c>
      <c r="G73" s="120" t="s">
        <v>84</v>
      </c>
      <c r="H73" s="124" t="s">
        <v>310</v>
      </c>
      <c r="I73" s="187"/>
      <c r="J73" s="187"/>
      <c r="K73" s="187"/>
      <c r="L73" s="187" t="s">
        <v>61</v>
      </c>
      <c r="M73" s="187"/>
      <c r="N73" s="188"/>
      <c r="O73" s="127" t="s">
        <v>369</v>
      </c>
      <c r="P73" s="124"/>
      <c r="Q73" s="127"/>
      <c r="R73" s="120" t="s">
        <v>84</v>
      </c>
      <c r="S73" s="117"/>
      <c r="T73" s="127"/>
      <c r="U73" s="127"/>
      <c r="V73" s="124"/>
      <c r="W73" s="124"/>
      <c r="X73" s="124"/>
      <c r="Y73" s="124"/>
      <c r="Z73" s="129" t="s">
        <v>388</v>
      </c>
      <c r="AA73" s="124"/>
      <c r="AB73" s="17"/>
    </row>
    <row r="74" spans="1:28" s="313" customFormat="1" ht="127.5" customHeight="1" x14ac:dyDescent="0.25">
      <c r="A74" s="351"/>
      <c r="B74" s="114" t="s">
        <v>311</v>
      </c>
      <c r="C74" s="120" t="s">
        <v>312</v>
      </c>
      <c r="D74" s="115">
        <v>40391</v>
      </c>
      <c r="E74" s="115">
        <v>41609</v>
      </c>
      <c r="F74" s="116">
        <v>80000</v>
      </c>
      <c r="G74" s="120" t="s">
        <v>313</v>
      </c>
      <c r="H74" s="124" t="s">
        <v>314</v>
      </c>
      <c r="I74" s="187"/>
      <c r="J74" s="187"/>
      <c r="K74" s="187" t="s">
        <v>61</v>
      </c>
      <c r="L74" s="187"/>
      <c r="M74" s="187"/>
      <c r="N74" s="188"/>
      <c r="O74" s="127" t="s">
        <v>370</v>
      </c>
      <c r="P74" s="124"/>
      <c r="Q74" s="127" t="s">
        <v>371</v>
      </c>
      <c r="R74" s="120" t="s">
        <v>313</v>
      </c>
      <c r="S74" s="117"/>
      <c r="T74" s="127"/>
      <c r="U74" s="127"/>
      <c r="V74" s="124"/>
      <c r="W74" s="124"/>
      <c r="X74" s="124"/>
      <c r="Y74" s="124"/>
      <c r="Z74" s="129" t="s">
        <v>384</v>
      </c>
      <c r="AA74" s="124"/>
      <c r="AB74" s="17"/>
    </row>
    <row r="75" spans="1:28" s="313" customFormat="1" ht="127.5" customHeight="1" x14ac:dyDescent="0.25">
      <c r="A75" s="351"/>
      <c r="B75" s="114" t="s">
        <v>315</v>
      </c>
      <c r="C75" s="120" t="s">
        <v>316</v>
      </c>
      <c r="D75" s="115">
        <v>40391</v>
      </c>
      <c r="E75" s="115">
        <v>42339</v>
      </c>
      <c r="F75" s="116">
        <v>80000</v>
      </c>
      <c r="G75" s="120" t="s">
        <v>317</v>
      </c>
      <c r="H75" s="124" t="s">
        <v>318</v>
      </c>
      <c r="I75" s="187"/>
      <c r="J75" s="187"/>
      <c r="K75" s="187"/>
      <c r="L75" s="187" t="s">
        <v>61</v>
      </c>
      <c r="M75" s="187"/>
      <c r="N75" s="188"/>
      <c r="O75" s="127" t="s">
        <v>372</v>
      </c>
      <c r="P75" s="117" t="s">
        <v>373</v>
      </c>
      <c r="Q75" s="127"/>
      <c r="R75" s="124" t="s">
        <v>374</v>
      </c>
      <c r="S75" s="117"/>
      <c r="T75" s="127"/>
      <c r="U75" s="127"/>
      <c r="V75" s="124"/>
      <c r="W75" s="124"/>
      <c r="X75" s="124"/>
      <c r="Y75" s="124"/>
      <c r="Z75" s="129" t="s">
        <v>384</v>
      </c>
      <c r="AA75" s="124"/>
      <c r="AB75" s="17"/>
    </row>
    <row r="76" spans="1:28" s="313" customFormat="1" ht="127.5" customHeight="1" x14ac:dyDescent="0.25">
      <c r="A76" s="351"/>
      <c r="B76" s="114" t="s">
        <v>319</v>
      </c>
      <c r="C76" s="120" t="s">
        <v>316</v>
      </c>
      <c r="D76" s="115">
        <v>40391</v>
      </c>
      <c r="E76" s="115">
        <v>42339</v>
      </c>
      <c r="F76" s="116">
        <v>100000</v>
      </c>
      <c r="G76" s="120" t="s">
        <v>317</v>
      </c>
      <c r="H76" s="124" t="s">
        <v>320</v>
      </c>
      <c r="I76" s="187"/>
      <c r="J76" s="187"/>
      <c r="K76" s="187"/>
      <c r="L76" s="187" t="s">
        <v>61</v>
      </c>
      <c r="M76" s="187"/>
      <c r="N76" s="188"/>
      <c r="O76" s="127" t="s">
        <v>375</v>
      </c>
      <c r="P76" s="117" t="s">
        <v>376</v>
      </c>
      <c r="Q76" s="127"/>
      <c r="R76" s="124" t="s">
        <v>377</v>
      </c>
      <c r="S76" s="117"/>
      <c r="T76" s="127"/>
      <c r="U76" s="127"/>
      <c r="V76" s="124"/>
      <c r="W76" s="124"/>
      <c r="X76" s="124"/>
      <c r="Y76" s="124"/>
      <c r="Z76" s="129" t="s">
        <v>384</v>
      </c>
      <c r="AA76" s="124"/>
      <c r="AB76" s="17"/>
    </row>
    <row r="77" spans="1:28" s="313" customFormat="1" ht="127.5" customHeight="1" x14ac:dyDescent="0.25">
      <c r="A77" s="351"/>
      <c r="B77" s="114" t="s">
        <v>321</v>
      </c>
      <c r="C77" s="120" t="s">
        <v>316</v>
      </c>
      <c r="D77" s="115">
        <v>40391</v>
      </c>
      <c r="E77" s="115">
        <v>41974</v>
      </c>
      <c r="F77" s="116">
        <v>50000</v>
      </c>
      <c r="G77" s="120" t="s">
        <v>197</v>
      </c>
      <c r="H77" s="124" t="s">
        <v>322</v>
      </c>
      <c r="I77" s="187"/>
      <c r="J77" s="187"/>
      <c r="K77" s="187"/>
      <c r="L77" s="187" t="s">
        <v>61</v>
      </c>
      <c r="M77" s="187"/>
      <c r="N77" s="188"/>
      <c r="O77" s="127" t="s">
        <v>378</v>
      </c>
      <c r="P77" s="124"/>
      <c r="Q77" s="127"/>
      <c r="R77" s="120" t="s">
        <v>197</v>
      </c>
      <c r="S77" s="117"/>
      <c r="T77" s="127"/>
      <c r="U77" s="127"/>
      <c r="V77" s="124"/>
      <c r="W77" s="124"/>
      <c r="X77" s="124"/>
      <c r="Y77" s="124"/>
      <c r="Z77" s="129" t="s">
        <v>384</v>
      </c>
      <c r="AA77" s="124"/>
      <c r="AB77" s="17"/>
    </row>
    <row r="78" spans="1:28" s="313" customFormat="1" ht="127.5" customHeight="1" x14ac:dyDescent="0.25">
      <c r="A78" s="351"/>
      <c r="B78" s="114" t="s">
        <v>323</v>
      </c>
      <c r="C78" s="120" t="s">
        <v>316</v>
      </c>
      <c r="D78" s="115">
        <v>40391</v>
      </c>
      <c r="E78" s="115">
        <v>41974</v>
      </c>
      <c r="F78" s="116">
        <v>50000</v>
      </c>
      <c r="G78" s="120" t="s">
        <v>197</v>
      </c>
      <c r="H78" s="124" t="s">
        <v>324</v>
      </c>
      <c r="I78" s="187"/>
      <c r="J78" s="187"/>
      <c r="K78" s="187"/>
      <c r="L78" s="187" t="s">
        <v>61</v>
      </c>
      <c r="M78" s="187"/>
      <c r="N78" s="188"/>
      <c r="O78" s="127" t="s">
        <v>378</v>
      </c>
      <c r="P78" s="124"/>
      <c r="Q78" s="127"/>
      <c r="R78" s="120" t="s">
        <v>197</v>
      </c>
      <c r="S78" s="117"/>
      <c r="T78" s="127"/>
      <c r="U78" s="127"/>
      <c r="V78" s="124"/>
      <c r="W78" s="124"/>
      <c r="X78" s="124"/>
      <c r="Y78" s="124"/>
      <c r="Z78" s="129" t="s">
        <v>384</v>
      </c>
      <c r="AA78" s="124"/>
      <c r="AB78" s="17"/>
    </row>
    <row r="79" spans="1:28" s="313" customFormat="1" ht="127.5" customHeight="1" x14ac:dyDescent="0.25">
      <c r="A79" s="351"/>
      <c r="B79" s="114" t="s">
        <v>325</v>
      </c>
      <c r="C79" s="120" t="s">
        <v>316</v>
      </c>
      <c r="D79" s="115">
        <v>40391</v>
      </c>
      <c r="E79" s="115">
        <v>41244</v>
      </c>
      <c r="F79" s="116">
        <v>100000</v>
      </c>
      <c r="G79" s="120" t="s">
        <v>182</v>
      </c>
      <c r="H79" s="124" t="s">
        <v>326</v>
      </c>
      <c r="I79" s="187"/>
      <c r="J79" s="187"/>
      <c r="K79" s="187"/>
      <c r="L79" s="187" t="s">
        <v>61</v>
      </c>
      <c r="M79" s="187"/>
      <c r="N79" s="188"/>
      <c r="O79" s="127" t="s">
        <v>379</v>
      </c>
      <c r="P79" s="127" t="s">
        <v>189</v>
      </c>
      <c r="Q79" s="127"/>
      <c r="R79" s="120" t="s">
        <v>182</v>
      </c>
      <c r="S79" s="117"/>
      <c r="T79" s="127"/>
      <c r="U79" s="127"/>
      <c r="V79" s="124"/>
      <c r="W79" s="128">
        <v>41974</v>
      </c>
      <c r="X79" s="124"/>
      <c r="Y79" s="124"/>
      <c r="Z79" s="129"/>
      <c r="AA79" s="124"/>
      <c r="AB79" s="17"/>
    </row>
    <row r="80" spans="1:28" s="313" customFormat="1" ht="127.5" customHeight="1" x14ac:dyDescent="0.25">
      <c r="A80" s="351"/>
      <c r="B80" s="114" t="s">
        <v>327</v>
      </c>
      <c r="C80" s="120" t="s">
        <v>316</v>
      </c>
      <c r="D80" s="115">
        <v>40391</v>
      </c>
      <c r="E80" s="115">
        <v>42339</v>
      </c>
      <c r="F80" s="116">
        <v>100000</v>
      </c>
      <c r="G80" s="120" t="s">
        <v>146</v>
      </c>
      <c r="H80" s="124" t="s">
        <v>328</v>
      </c>
      <c r="I80" s="187"/>
      <c r="J80" s="187"/>
      <c r="K80" s="187"/>
      <c r="L80" s="187" t="s">
        <v>61</v>
      </c>
      <c r="M80" s="187"/>
      <c r="N80" s="188"/>
      <c r="O80" s="105"/>
      <c r="P80" s="124"/>
      <c r="Q80" s="127"/>
      <c r="R80" s="120" t="s">
        <v>146</v>
      </c>
      <c r="S80" s="117"/>
      <c r="T80" s="127"/>
      <c r="U80" s="127"/>
      <c r="V80" s="124"/>
      <c r="W80" s="124"/>
      <c r="X80" s="124"/>
      <c r="Y80" s="124"/>
      <c r="Z80" s="129"/>
      <c r="AA80" s="124" t="s">
        <v>386</v>
      </c>
      <c r="AB80" s="17"/>
    </row>
    <row r="81" spans="1:28" s="313" customFormat="1" ht="127.5" customHeight="1" x14ac:dyDescent="0.25">
      <c r="A81" s="351"/>
      <c r="B81" s="114" t="s">
        <v>329</v>
      </c>
      <c r="C81" s="120" t="s">
        <v>330</v>
      </c>
      <c r="D81" s="115">
        <v>40391</v>
      </c>
      <c r="E81" s="115">
        <v>41609</v>
      </c>
      <c r="F81" s="116">
        <v>30000</v>
      </c>
      <c r="G81" s="120" t="s">
        <v>304</v>
      </c>
      <c r="H81" s="124"/>
      <c r="I81" s="187"/>
      <c r="J81" s="187" t="s">
        <v>61</v>
      </c>
      <c r="K81" s="187"/>
      <c r="L81" s="187"/>
      <c r="M81" s="187"/>
      <c r="N81" s="188"/>
      <c r="O81" s="127"/>
      <c r="P81" s="124"/>
      <c r="Q81" s="127" t="s">
        <v>380</v>
      </c>
      <c r="R81" s="120" t="s">
        <v>304</v>
      </c>
      <c r="S81" s="117"/>
      <c r="T81" s="127"/>
      <c r="U81" s="127"/>
      <c r="V81" s="124"/>
      <c r="W81" s="124"/>
      <c r="X81" s="124"/>
      <c r="Y81" s="124"/>
      <c r="Z81" s="129"/>
      <c r="AA81" s="124" t="s">
        <v>389</v>
      </c>
      <c r="AB81" s="17"/>
    </row>
    <row r="82" spans="1:28" s="313" customFormat="1" ht="127.5" customHeight="1" x14ac:dyDescent="0.25">
      <c r="A82" s="352"/>
      <c r="B82" s="114" t="s">
        <v>331</v>
      </c>
      <c r="C82" s="120" t="s">
        <v>332</v>
      </c>
      <c r="D82" s="115">
        <v>40391</v>
      </c>
      <c r="E82" s="115">
        <v>41974</v>
      </c>
      <c r="F82" s="116">
        <v>50000</v>
      </c>
      <c r="G82" s="120" t="s">
        <v>304</v>
      </c>
      <c r="H82" s="124"/>
      <c r="I82" s="187"/>
      <c r="J82" s="187" t="s">
        <v>61</v>
      </c>
      <c r="K82" s="187"/>
      <c r="L82" s="187"/>
      <c r="M82" s="187"/>
      <c r="N82" s="188"/>
      <c r="O82" s="127"/>
      <c r="P82" s="124"/>
      <c r="Q82" s="127" t="s">
        <v>380</v>
      </c>
      <c r="R82" s="120" t="s">
        <v>304</v>
      </c>
      <c r="S82" s="117"/>
      <c r="T82" s="127"/>
      <c r="U82" s="127"/>
      <c r="V82" s="124"/>
      <c r="W82" s="124"/>
      <c r="X82" s="124"/>
      <c r="Y82" s="124"/>
      <c r="Z82" s="129"/>
      <c r="AA82" s="124" t="s">
        <v>389</v>
      </c>
      <c r="AB82" s="17"/>
    </row>
    <row r="83" spans="1:28" s="313" customFormat="1" ht="127.5" customHeight="1" x14ac:dyDescent="0.25">
      <c r="A83" s="350" t="s">
        <v>390</v>
      </c>
      <c r="B83" s="114" t="s">
        <v>391</v>
      </c>
      <c r="C83" s="120" t="s">
        <v>392</v>
      </c>
      <c r="D83" s="115">
        <v>40391</v>
      </c>
      <c r="E83" s="115">
        <v>41244</v>
      </c>
      <c r="F83" s="116">
        <v>150000</v>
      </c>
      <c r="G83" s="120" t="s">
        <v>100</v>
      </c>
      <c r="H83" s="124" t="s">
        <v>393</v>
      </c>
      <c r="I83" s="187"/>
      <c r="J83" s="187"/>
      <c r="K83" s="187" t="s">
        <v>61</v>
      </c>
      <c r="L83" s="187"/>
      <c r="M83" s="187"/>
      <c r="N83" s="188"/>
      <c r="O83" s="127"/>
      <c r="P83" s="125"/>
      <c r="Q83" s="127"/>
      <c r="R83" s="120" t="s">
        <v>100</v>
      </c>
      <c r="S83" s="117"/>
      <c r="T83" s="127"/>
      <c r="U83" s="127"/>
      <c r="V83" s="124"/>
      <c r="W83" s="124"/>
      <c r="X83" s="124"/>
      <c r="Y83" s="124"/>
      <c r="Z83" s="129"/>
      <c r="AA83" s="124" t="s">
        <v>409</v>
      </c>
      <c r="AB83" s="17"/>
    </row>
    <row r="84" spans="1:28" s="313" customFormat="1" ht="127.5" customHeight="1" x14ac:dyDescent="0.25">
      <c r="A84" s="351"/>
      <c r="B84" s="114" t="s">
        <v>394</v>
      </c>
      <c r="C84" s="120" t="s">
        <v>395</v>
      </c>
      <c r="D84" s="115">
        <v>40391</v>
      </c>
      <c r="E84" s="115">
        <v>42339</v>
      </c>
      <c r="F84" s="116">
        <v>100000</v>
      </c>
      <c r="G84" s="120" t="s">
        <v>88</v>
      </c>
      <c r="H84" s="124" t="s">
        <v>396</v>
      </c>
      <c r="I84" s="187"/>
      <c r="J84" s="187" t="s">
        <v>61</v>
      </c>
      <c r="K84" s="187"/>
      <c r="L84" s="187"/>
      <c r="M84" s="187"/>
      <c r="N84" s="188"/>
      <c r="O84" s="127"/>
      <c r="P84" s="124"/>
      <c r="Q84" s="127"/>
      <c r="R84" s="124"/>
      <c r="S84" s="117"/>
      <c r="T84" s="127"/>
      <c r="U84" s="127"/>
      <c r="V84" s="124"/>
      <c r="W84" s="124"/>
      <c r="X84" s="124"/>
      <c r="Y84" s="124"/>
      <c r="Z84" s="129"/>
      <c r="AA84" s="190" t="s">
        <v>127</v>
      </c>
      <c r="AB84" s="17"/>
    </row>
    <row r="85" spans="1:28" s="313" customFormat="1" ht="127.5" customHeight="1" x14ac:dyDescent="0.25">
      <c r="A85" s="351"/>
      <c r="B85" s="114" t="s">
        <v>397</v>
      </c>
      <c r="C85" s="120" t="s">
        <v>398</v>
      </c>
      <c r="D85" s="115">
        <v>40391</v>
      </c>
      <c r="E85" s="115">
        <v>42339</v>
      </c>
      <c r="F85" s="116">
        <v>70000</v>
      </c>
      <c r="G85" s="120" t="s">
        <v>100</v>
      </c>
      <c r="H85" s="124" t="s">
        <v>399</v>
      </c>
      <c r="I85" s="187"/>
      <c r="J85" s="187"/>
      <c r="K85" s="187"/>
      <c r="L85" s="187" t="s">
        <v>61</v>
      </c>
      <c r="M85" s="187"/>
      <c r="N85" s="188"/>
      <c r="O85" s="127"/>
      <c r="P85" s="125"/>
      <c r="Q85" s="127"/>
      <c r="R85" s="120" t="s">
        <v>100</v>
      </c>
      <c r="S85" s="117"/>
      <c r="T85" s="127"/>
      <c r="U85" s="127"/>
      <c r="V85" s="124"/>
      <c r="W85" s="124"/>
      <c r="X85" s="124"/>
      <c r="Y85" s="124"/>
      <c r="Z85" s="129"/>
      <c r="AA85" s="124" t="s">
        <v>410</v>
      </c>
      <c r="AB85" s="17"/>
    </row>
    <row r="86" spans="1:28" s="313" customFormat="1" ht="127.5" customHeight="1" x14ac:dyDescent="0.25">
      <c r="A86" s="351"/>
      <c r="B86" s="114" t="s">
        <v>400</v>
      </c>
      <c r="C86" s="120" t="s">
        <v>398</v>
      </c>
      <c r="D86" s="115">
        <v>40391</v>
      </c>
      <c r="E86" s="115">
        <v>42339</v>
      </c>
      <c r="F86" s="116">
        <v>70000</v>
      </c>
      <c r="G86" s="120" t="s">
        <v>230</v>
      </c>
      <c r="H86" s="124" t="s">
        <v>401</v>
      </c>
      <c r="I86" s="187"/>
      <c r="J86" s="187" t="s">
        <v>61</v>
      </c>
      <c r="K86" s="187"/>
      <c r="L86" s="187"/>
      <c r="M86" s="187"/>
      <c r="N86" s="188"/>
      <c r="O86" s="121" t="s">
        <v>111</v>
      </c>
      <c r="P86" s="124"/>
      <c r="Q86" s="127"/>
      <c r="R86" s="120" t="s">
        <v>230</v>
      </c>
      <c r="S86" s="117"/>
      <c r="T86" s="127" t="s">
        <v>411</v>
      </c>
      <c r="U86" s="127" t="s">
        <v>412</v>
      </c>
      <c r="V86" s="128">
        <v>41275</v>
      </c>
      <c r="W86" s="124"/>
      <c r="X86" s="124"/>
      <c r="Y86" s="124"/>
      <c r="Z86" s="129"/>
      <c r="AA86" s="124"/>
      <c r="AB86" s="17"/>
    </row>
    <row r="87" spans="1:28" s="313" customFormat="1" ht="127.5" customHeight="1" x14ac:dyDescent="0.25">
      <c r="A87" s="351"/>
      <c r="B87" s="114" t="s">
        <v>402</v>
      </c>
      <c r="C87" s="120" t="s">
        <v>398</v>
      </c>
      <c r="D87" s="115">
        <v>40391</v>
      </c>
      <c r="E87" s="115">
        <v>42339</v>
      </c>
      <c r="F87" s="109">
        <v>80000</v>
      </c>
      <c r="G87" s="120" t="s">
        <v>204</v>
      </c>
      <c r="H87" s="126" t="s">
        <v>403</v>
      </c>
      <c r="I87" s="324"/>
      <c r="J87" s="324"/>
      <c r="K87" s="324"/>
      <c r="L87" s="324" t="s">
        <v>61</v>
      </c>
      <c r="M87" s="324"/>
      <c r="N87" s="326"/>
      <c r="O87" s="121" t="s">
        <v>406</v>
      </c>
      <c r="P87" s="126" t="s">
        <v>407</v>
      </c>
      <c r="Q87" s="121"/>
      <c r="R87" s="126" t="s">
        <v>204</v>
      </c>
      <c r="S87" s="117"/>
      <c r="T87" s="121"/>
      <c r="U87" s="121"/>
      <c r="V87" s="126"/>
      <c r="W87" s="126"/>
      <c r="X87" s="126"/>
      <c r="Y87" s="126"/>
      <c r="Z87" s="129" t="s">
        <v>384</v>
      </c>
      <c r="AA87" s="113"/>
      <c r="AB87" s="17"/>
    </row>
    <row r="88" spans="1:28" s="313" customFormat="1" ht="127.5" customHeight="1" x14ac:dyDescent="0.25">
      <c r="A88" s="352"/>
      <c r="B88" s="114" t="s">
        <v>404</v>
      </c>
      <c r="C88" s="120" t="s">
        <v>398</v>
      </c>
      <c r="D88" s="115">
        <v>40391</v>
      </c>
      <c r="E88" s="115">
        <v>42339</v>
      </c>
      <c r="F88" s="116">
        <v>25000</v>
      </c>
      <c r="G88" s="120" t="s">
        <v>240</v>
      </c>
      <c r="H88" s="124" t="s">
        <v>405</v>
      </c>
      <c r="I88" s="187"/>
      <c r="J88" s="187"/>
      <c r="K88" s="187"/>
      <c r="L88" s="187" t="s">
        <v>61</v>
      </c>
      <c r="M88" s="187"/>
      <c r="N88" s="188"/>
      <c r="O88" s="127" t="s">
        <v>408</v>
      </c>
      <c r="P88" s="124"/>
      <c r="Q88" s="127"/>
      <c r="R88" s="124" t="s">
        <v>349</v>
      </c>
      <c r="S88" s="117"/>
      <c r="T88" s="127"/>
      <c r="U88" s="127"/>
      <c r="V88" s="124"/>
      <c r="W88" s="124"/>
      <c r="X88" s="124"/>
      <c r="Y88" s="124"/>
      <c r="Z88" s="129" t="s">
        <v>384</v>
      </c>
      <c r="AA88" s="190"/>
      <c r="AB88" s="17"/>
    </row>
    <row r="89" spans="1:28" s="313" customFormat="1" ht="127.5" customHeight="1" x14ac:dyDescent="0.25">
      <c r="A89" s="350" t="s">
        <v>413</v>
      </c>
      <c r="B89" s="114" t="s">
        <v>414</v>
      </c>
      <c r="C89" s="120" t="s">
        <v>185</v>
      </c>
      <c r="D89" s="115">
        <v>40391</v>
      </c>
      <c r="E89" s="115">
        <v>41244</v>
      </c>
      <c r="F89" s="116" t="s">
        <v>234</v>
      </c>
      <c r="G89" s="120" t="s">
        <v>415</v>
      </c>
      <c r="H89" s="124" t="s">
        <v>416</v>
      </c>
      <c r="I89" s="187"/>
      <c r="J89" s="187" t="s">
        <v>61</v>
      </c>
      <c r="K89" s="187"/>
      <c r="L89" s="187"/>
      <c r="M89" s="187"/>
      <c r="N89" s="188"/>
      <c r="O89" s="127" t="s">
        <v>111</v>
      </c>
      <c r="P89" s="124"/>
      <c r="Q89" s="127" t="s">
        <v>502</v>
      </c>
      <c r="R89" s="120" t="s">
        <v>415</v>
      </c>
      <c r="S89" s="117"/>
      <c r="T89" s="127"/>
      <c r="U89" s="127"/>
      <c r="V89" s="124"/>
      <c r="W89" s="128">
        <v>42339</v>
      </c>
      <c r="X89" s="124" t="s">
        <v>537</v>
      </c>
      <c r="Y89" s="124"/>
      <c r="Z89" s="129"/>
      <c r="AA89" s="124"/>
      <c r="AB89" s="17"/>
    </row>
    <row r="90" spans="1:28" s="313" customFormat="1" ht="127.5" customHeight="1" x14ac:dyDescent="0.25">
      <c r="A90" s="351"/>
      <c r="B90" s="114" t="s">
        <v>417</v>
      </c>
      <c r="C90" s="120" t="s">
        <v>418</v>
      </c>
      <c r="D90" s="115">
        <v>40391</v>
      </c>
      <c r="E90" s="115">
        <v>40878</v>
      </c>
      <c r="F90" s="116" t="s">
        <v>234</v>
      </c>
      <c r="G90" s="120" t="s">
        <v>419</v>
      </c>
      <c r="H90" s="124" t="s">
        <v>420</v>
      </c>
      <c r="I90" s="187"/>
      <c r="J90" s="187" t="s">
        <v>61</v>
      </c>
      <c r="K90" s="187"/>
      <c r="L90" s="187"/>
      <c r="M90" s="187"/>
      <c r="N90" s="188"/>
      <c r="O90" s="127" t="s">
        <v>503</v>
      </c>
      <c r="P90" s="124"/>
      <c r="Q90" s="127" t="s">
        <v>504</v>
      </c>
      <c r="R90" s="124" t="s">
        <v>77</v>
      </c>
      <c r="S90" s="117"/>
      <c r="T90" s="127"/>
      <c r="U90" s="127"/>
      <c r="V90" s="124"/>
      <c r="W90" s="128">
        <v>41426</v>
      </c>
      <c r="X90" s="124"/>
      <c r="Y90" s="124"/>
      <c r="Z90" s="129"/>
      <c r="AA90" s="124"/>
      <c r="AB90" s="17"/>
    </row>
    <row r="91" spans="1:28" s="313" customFormat="1" ht="127.5" customHeight="1" x14ac:dyDescent="0.25">
      <c r="A91" s="351"/>
      <c r="B91" s="114" t="s">
        <v>421</v>
      </c>
      <c r="C91" s="120" t="s">
        <v>185</v>
      </c>
      <c r="D91" s="115">
        <v>40878</v>
      </c>
      <c r="E91" s="115">
        <v>41244</v>
      </c>
      <c r="F91" s="116" t="s">
        <v>234</v>
      </c>
      <c r="G91" s="120" t="s">
        <v>419</v>
      </c>
      <c r="H91" s="124" t="s">
        <v>422</v>
      </c>
      <c r="I91" s="187"/>
      <c r="J91" s="187" t="s">
        <v>61</v>
      </c>
      <c r="K91" s="187"/>
      <c r="L91" s="187"/>
      <c r="M91" s="187"/>
      <c r="N91" s="188"/>
      <c r="O91" s="127" t="s">
        <v>211</v>
      </c>
      <c r="P91" s="124"/>
      <c r="Q91" s="124" t="s">
        <v>505</v>
      </c>
      <c r="R91" s="124" t="s">
        <v>77</v>
      </c>
      <c r="S91" s="117"/>
      <c r="T91" s="127"/>
      <c r="U91" s="127"/>
      <c r="V91" s="124"/>
      <c r="W91" s="128">
        <v>41426</v>
      </c>
      <c r="X91" s="124"/>
      <c r="Y91" s="124"/>
      <c r="Z91" s="129"/>
      <c r="AA91" s="124"/>
      <c r="AB91" s="17"/>
    </row>
    <row r="92" spans="1:28" s="313" customFormat="1" ht="127.5" customHeight="1" x14ac:dyDescent="0.25">
      <c r="A92" s="351"/>
      <c r="B92" s="114" t="s">
        <v>423</v>
      </c>
      <c r="C92" s="120" t="s">
        <v>424</v>
      </c>
      <c r="D92" s="115">
        <v>40878</v>
      </c>
      <c r="E92" s="115">
        <v>41244</v>
      </c>
      <c r="F92" s="116" t="s">
        <v>234</v>
      </c>
      <c r="G92" s="120" t="s">
        <v>415</v>
      </c>
      <c r="H92" s="124" t="s">
        <v>425</v>
      </c>
      <c r="I92" s="187"/>
      <c r="J92" s="187" t="s">
        <v>61</v>
      </c>
      <c r="K92" s="187"/>
      <c r="L92" s="187"/>
      <c r="M92" s="187"/>
      <c r="N92" s="188"/>
      <c r="O92" s="127" t="s">
        <v>111</v>
      </c>
      <c r="P92" s="124"/>
      <c r="Q92" s="127" t="s">
        <v>502</v>
      </c>
      <c r="R92" s="120" t="s">
        <v>415</v>
      </c>
      <c r="S92" s="117"/>
      <c r="T92" s="127"/>
      <c r="U92" s="127"/>
      <c r="V92" s="124"/>
      <c r="W92" s="128">
        <v>42339</v>
      </c>
      <c r="X92" s="124" t="s">
        <v>537</v>
      </c>
      <c r="Y92" s="124"/>
      <c r="Z92" s="129"/>
      <c r="AA92" s="124"/>
      <c r="AB92" s="17"/>
    </row>
    <row r="93" spans="1:28" s="313" customFormat="1" ht="127.5" customHeight="1" x14ac:dyDescent="0.25">
      <c r="A93" s="351"/>
      <c r="B93" s="114" t="s">
        <v>426</v>
      </c>
      <c r="C93" s="120" t="s">
        <v>185</v>
      </c>
      <c r="D93" s="115">
        <v>40391</v>
      </c>
      <c r="E93" s="115">
        <v>41244</v>
      </c>
      <c r="F93" s="116" t="s">
        <v>234</v>
      </c>
      <c r="G93" s="120" t="s">
        <v>427</v>
      </c>
      <c r="H93" s="124" t="s">
        <v>428</v>
      </c>
      <c r="I93" s="187"/>
      <c r="J93" s="187" t="s">
        <v>61</v>
      </c>
      <c r="K93" s="187"/>
      <c r="L93" s="187"/>
      <c r="M93" s="187"/>
      <c r="N93" s="188" t="s">
        <v>65</v>
      </c>
      <c r="O93" s="124"/>
      <c r="P93" s="124"/>
      <c r="Q93" s="121"/>
      <c r="R93" s="120"/>
      <c r="S93" s="117"/>
      <c r="T93" s="127"/>
      <c r="U93" s="127"/>
      <c r="V93" s="124"/>
      <c r="W93" s="128"/>
      <c r="X93" s="124"/>
      <c r="Y93" s="124"/>
      <c r="Z93" s="129"/>
      <c r="AA93" s="124" t="s">
        <v>538</v>
      </c>
      <c r="AB93" s="17"/>
    </row>
    <row r="94" spans="1:28" s="313" customFormat="1" ht="127.5" customHeight="1" x14ac:dyDescent="0.25">
      <c r="A94" s="351"/>
      <c r="B94" s="114" t="s">
        <v>429</v>
      </c>
      <c r="C94" s="120" t="s">
        <v>430</v>
      </c>
      <c r="D94" s="115">
        <v>40391</v>
      </c>
      <c r="E94" s="115">
        <v>42339</v>
      </c>
      <c r="F94" s="116">
        <v>80000</v>
      </c>
      <c r="G94" s="120" t="s">
        <v>304</v>
      </c>
      <c r="H94" s="124" t="s">
        <v>431</v>
      </c>
      <c r="I94" s="187"/>
      <c r="J94" s="187" t="s">
        <v>61</v>
      </c>
      <c r="K94" s="187"/>
      <c r="L94" s="187"/>
      <c r="M94" s="187"/>
      <c r="N94" s="188"/>
      <c r="O94" s="127" t="s">
        <v>211</v>
      </c>
      <c r="P94" s="124"/>
      <c r="Q94" s="127"/>
      <c r="R94" s="120" t="s">
        <v>304</v>
      </c>
      <c r="S94" s="117"/>
      <c r="T94" s="127"/>
      <c r="U94" s="127"/>
      <c r="V94" s="124"/>
      <c r="W94" s="124"/>
      <c r="X94" s="124"/>
      <c r="Y94" s="124"/>
      <c r="Z94" s="129"/>
      <c r="AA94" s="124"/>
      <c r="AB94" s="17"/>
    </row>
    <row r="95" spans="1:28" s="313" customFormat="1" ht="127.5" customHeight="1" x14ac:dyDescent="0.25">
      <c r="A95" s="351"/>
      <c r="B95" s="114" t="s">
        <v>432</v>
      </c>
      <c r="C95" s="120" t="s">
        <v>433</v>
      </c>
      <c r="D95" s="115">
        <v>40391</v>
      </c>
      <c r="E95" s="115">
        <v>40878</v>
      </c>
      <c r="F95" s="116" t="s">
        <v>234</v>
      </c>
      <c r="G95" s="120" t="s">
        <v>427</v>
      </c>
      <c r="H95" s="124" t="s">
        <v>434</v>
      </c>
      <c r="I95" s="187"/>
      <c r="J95" s="187" t="s">
        <v>61</v>
      </c>
      <c r="K95" s="187"/>
      <c r="L95" s="187"/>
      <c r="M95" s="187"/>
      <c r="N95" s="188"/>
      <c r="O95" s="127" t="s">
        <v>506</v>
      </c>
      <c r="P95" s="124"/>
      <c r="Q95" s="127" t="s">
        <v>507</v>
      </c>
      <c r="R95" s="120" t="s">
        <v>508</v>
      </c>
      <c r="S95" s="117"/>
      <c r="T95" s="127"/>
      <c r="U95" s="127"/>
      <c r="V95" s="124"/>
      <c r="W95" s="128">
        <v>42339</v>
      </c>
      <c r="X95" s="126" t="s">
        <v>539</v>
      </c>
      <c r="Y95" s="124"/>
      <c r="Z95" s="129" t="s">
        <v>540</v>
      </c>
      <c r="AA95" s="124"/>
      <c r="AB95" s="17"/>
    </row>
    <row r="96" spans="1:28" s="313" customFormat="1" ht="127.5" customHeight="1" x14ac:dyDescent="0.25">
      <c r="A96" s="351"/>
      <c r="B96" s="114" t="s">
        <v>435</v>
      </c>
      <c r="C96" s="120" t="s">
        <v>436</v>
      </c>
      <c r="D96" s="115">
        <v>40391</v>
      </c>
      <c r="E96" s="115">
        <v>40513</v>
      </c>
      <c r="F96" s="116" t="s">
        <v>234</v>
      </c>
      <c r="G96" s="120" t="s">
        <v>427</v>
      </c>
      <c r="H96" s="124" t="s">
        <v>437</v>
      </c>
      <c r="I96" s="187"/>
      <c r="J96" s="187"/>
      <c r="K96" s="187"/>
      <c r="L96" s="187"/>
      <c r="M96" s="187" t="s">
        <v>61</v>
      </c>
      <c r="N96" s="188"/>
      <c r="O96" s="127"/>
      <c r="P96" s="124" t="s">
        <v>509</v>
      </c>
      <c r="Q96" s="127"/>
      <c r="R96" s="120" t="s">
        <v>427</v>
      </c>
      <c r="S96" s="117"/>
      <c r="T96" s="127"/>
      <c r="U96" s="127"/>
      <c r="V96" s="124"/>
      <c r="W96" s="124"/>
      <c r="X96" s="124"/>
      <c r="Y96" s="124"/>
      <c r="Z96" s="129"/>
      <c r="AA96" s="124"/>
      <c r="AB96" s="17"/>
    </row>
    <row r="97" spans="1:28" s="313" customFormat="1" ht="127.5" customHeight="1" x14ac:dyDescent="0.25">
      <c r="A97" s="351"/>
      <c r="B97" s="114" t="s">
        <v>438</v>
      </c>
      <c r="C97" s="120" t="s">
        <v>439</v>
      </c>
      <c r="D97" s="115">
        <v>40878</v>
      </c>
      <c r="E97" s="115">
        <v>41244</v>
      </c>
      <c r="F97" s="116" t="s">
        <v>234</v>
      </c>
      <c r="G97" s="120" t="s">
        <v>427</v>
      </c>
      <c r="H97" s="124" t="s">
        <v>440</v>
      </c>
      <c r="I97" s="187"/>
      <c r="J97" s="187" t="s">
        <v>61</v>
      </c>
      <c r="K97" s="187"/>
      <c r="L97" s="187"/>
      <c r="M97" s="187"/>
      <c r="N97" s="188"/>
      <c r="O97" s="127" t="s">
        <v>211</v>
      </c>
      <c r="P97" s="124"/>
      <c r="Q97" s="121" t="s">
        <v>510</v>
      </c>
      <c r="R97" s="120" t="s">
        <v>427</v>
      </c>
      <c r="S97" s="117"/>
      <c r="T97" s="127"/>
      <c r="U97" s="127"/>
      <c r="V97" s="124"/>
      <c r="W97" s="128">
        <v>42339</v>
      </c>
      <c r="X97" s="125"/>
      <c r="Y97" s="124"/>
      <c r="Z97" s="129"/>
      <c r="AA97" s="124" t="s">
        <v>541</v>
      </c>
      <c r="AB97" s="17"/>
    </row>
    <row r="98" spans="1:28" s="313" customFormat="1" ht="127.5" customHeight="1" x14ac:dyDescent="0.25">
      <c r="A98" s="351"/>
      <c r="B98" s="114" t="s">
        <v>441</v>
      </c>
      <c r="C98" s="120" t="s">
        <v>442</v>
      </c>
      <c r="D98" s="115">
        <v>40391</v>
      </c>
      <c r="E98" s="115">
        <v>42217</v>
      </c>
      <c r="F98" s="116" t="s">
        <v>234</v>
      </c>
      <c r="G98" s="120" t="s">
        <v>427</v>
      </c>
      <c r="H98" s="124" t="s">
        <v>443</v>
      </c>
      <c r="I98" s="187"/>
      <c r="J98" s="187"/>
      <c r="K98" s="187"/>
      <c r="L98" s="187" t="s">
        <v>61</v>
      </c>
      <c r="M98" s="187"/>
      <c r="N98" s="188"/>
      <c r="O98" s="127" t="s">
        <v>511</v>
      </c>
      <c r="P98" s="124"/>
      <c r="Q98" s="127"/>
      <c r="R98" s="120" t="s">
        <v>427</v>
      </c>
      <c r="S98" s="117"/>
      <c r="T98" s="127"/>
      <c r="U98" s="127"/>
      <c r="V98" s="124"/>
      <c r="W98" s="124"/>
      <c r="X98" s="124"/>
      <c r="Y98" s="124"/>
      <c r="Z98" s="129"/>
      <c r="AA98" s="124"/>
      <c r="AB98" s="17"/>
    </row>
    <row r="99" spans="1:28" s="313" customFormat="1" ht="127.5" customHeight="1" x14ac:dyDescent="0.25">
      <c r="A99" s="351"/>
      <c r="B99" s="114" t="s">
        <v>444</v>
      </c>
      <c r="C99" s="120" t="s">
        <v>445</v>
      </c>
      <c r="D99" s="115">
        <v>40391</v>
      </c>
      <c r="E99" s="115">
        <v>42217</v>
      </c>
      <c r="F99" s="116" t="s">
        <v>234</v>
      </c>
      <c r="G99" s="120" t="s">
        <v>427</v>
      </c>
      <c r="H99" s="124" t="s">
        <v>446</v>
      </c>
      <c r="I99" s="187"/>
      <c r="J99" s="187"/>
      <c r="K99" s="187"/>
      <c r="L99" s="187" t="s">
        <v>61</v>
      </c>
      <c r="M99" s="187"/>
      <c r="N99" s="188"/>
      <c r="O99" s="127" t="s">
        <v>512</v>
      </c>
      <c r="P99" s="124"/>
      <c r="Q99" s="127"/>
      <c r="R99" s="120" t="s">
        <v>427</v>
      </c>
      <c r="S99" s="117"/>
      <c r="T99" s="127"/>
      <c r="U99" s="127"/>
      <c r="V99" s="124"/>
      <c r="W99" s="124"/>
      <c r="X99" s="124"/>
      <c r="Y99" s="124"/>
      <c r="Z99" s="129"/>
      <c r="AA99" s="124"/>
      <c r="AB99" s="17"/>
    </row>
    <row r="100" spans="1:28" s="313" customFormat="1" ht="127.5" customHeight="1" x14ac:dyDescent="0.25">
      <c r="A100" s="351"/>
      <c r="B100" s="114" t="s">
        <v>447</v>
      </c>
      <c r="C100" s="120" t="s">
        <v>448</v>
      </c>
      <c r="D100" s="115">
        <v>40391</v>
      </c>
      <c r="E100" s="115">
        <v>40513</v>
      </c>
      <c r="F100" s="116" t="s">
        <v>234</v>
      </c>
      <c r="G100" s="120" t="s">
        <v>449</v>
      </c>
      <c r="H100" s="124" t="s">
        <v>450</v>
      </c>
      <c r="I100" s="187"/>
      <c r="J100" s="187"/>
      <c r="K100" s="187"/>
      <c r="L100" s="187"/>
      <c r="M100" s="187" t="s">
        <v>61</v>
      </c>
      <c r="N100" s="188"/>
      <c r="O100" s="127"/>
      <c r="P100" s="124" t="s">
        <v>513</v>
      </c>
      <c r="Q100" s="127"/>
      <c r="R100" s="120" t="s">
        <v>449</v>
      </c>
      <c r="S100" s="117"/>
      <c r="T100" s="127"/>
      <c r="U100" s="127"/>
      <c r="V100" s="124"/>
      <c r="W100" s="124"/>
      <c r="X100" s="124"/>
      <c r="Y100" s="124"/>
      <c r="Z100" s="129"/>
      <c r="AA100" s="124"/>
      <c r="AB100" s="17"/>
    </row>
    <row r="101" spans="1:28" s="313" customFormat="1" ht="127.5" customHeight="1" x14ac:dyDescent="0.25">
      <c r="A101" s="351"/>
      <c r="B101" s="114" t="s">
        <v>451</v>
      </c>
      <c r="C101" s="120" t="s">
        <v>452</v>
      </c>
      <c r="D101" s="115">
        <v>40391</v>
      </c>
      <c r="E101" s="115">
        <v>40878</v>
      </c>
      <c r="F101" s="116">
        <v>100000</v>
      </c>
      <c r="G101" s="120" t="s">
        <v>453</v>
      </c>
      <c r="H101" s="124" t="s">
        <v>454</v>
      </c>
      <c r="I101" s="187"/>
      <c r="J101" s="187" t="s">
        <v>61</v>
      </c>
      <c r="K101" s="187"/>
      <c r="L101" s="187"/>
      <c r="M101" s="187"/>
      <c r="N101" s="188"/>
      <c r="O101" s="127" t="s">
        <v>211</v>
      </c>
      <c r="P101" s="124"/>
      <c r="Q101" s="127" t="s">
        <v>514</v>
      </c>
      <c r="R101" s="120" t="s">
        <v>453</v>
      </c>
      <c r="S101" s="117"/>
      <c r="T101" s="127"/>
      <c r="U101" s="127"/>
      <c r="V101" s="124"/>
      <c r="W101" s="128">
        <v>42339</v>
      </c>
      <c r="X101" s="124"/>
      <c r="Y101" s="124"/>
      <c r="Z101" s="129"/>
      <c r="AA101" s="124" t="s">
        <v>542</v>
      </c>
      <c r="AB101" s="17"/>
    </row>
    <row r="102" spans="1:28" s="313" customFormat="1" ht="127.5" customHeight="1" x14ac:dyDescent="0.25">
      <c r="A102" s="351"/>
      <c r="B102" s="114" t="s">
        <v>455</v>
      </c>
      <c r="C102" s="120" t="s">
        <v>456</v>
      </c>
      <c r="D102" s="115">
        <v>40391</v>
      </c>
      <c r="E102" s="115">
        <v>40878</v>
      </c>
      <c r="F102" s="116" t="s">
        <v>234</v>
      </c>
      <c r="G102" s="120" t="s">
        <v>453</v>
      </c>
      <c r="H102" s="124" t="s">
        <v>457</v>
      </c>
      <c r="I102" s="187"/>
      <c r="J102" s="187" t="s">
        <v>61</v>
      </c>
      <c r="K102" s="187"/>
      <c r="L102" s="187"/>
      <c r="M102" s="187"/>
      <c r="N102" s="188"/>
      <c r="O102" s="127" t="s">
        <v>211</v>
      </c>
      <c r="P102" s="124"/>
      <c r="Q102" s="127" t="s">
        <v>515</v>
      </c>
      <c r="R102" s="120" t="s">
        <v>453</v>
      </c>
      <c r="S102" s="117"/>
      <c r="T102" s="127"/>
      <c r="U102" s="127"/>
      <c r="V102" s="124"/>
      <c r="W102" s="128">
        <v>42339</v>
      </c>
      <c r="X102" s="126"/>
      <c r="Y102" s="124"/>
      <c r="Z102" s="129"/>
      <c r="AA102" s="124" t="s">
        <v>543</v>
      </c>
      <c r="AB102" s="17"/>
    </row>
    <row r="103" spans="1:28" s="313" customFormat="1" ht="127.5" customHeight="1" x14ac:dyDescent="0.25">
      <c r="A103" s="351"/>
      <c r="B103" s="114" t="s">
        <v>458</v>
      </c>
      <c r="C103" s="120" t="s">
        <v>459</v>
      </c>
      <c r="D103" s="115">
        <v>40878</v>
      </c>
      <c r="E103" s="115">
        <v>41244</v>
      </c>
      <c r="F103" s="116" t="s">
        <v>234</v>
      </c>
      <c r="G103" s="120" t="s">
        <v>317</v>
      </c>
      <c r="H103" s="124" t="s">
        <v>460</v>
      </c>
      <c r="I103" s="187"/>
      <c r="J103" s="187"/>
      <c r="K103" s="187"/>
      <c r="L103" s="187" t="s">
        <v>61</v>
      </c>
      <c r="M103" s="187"/>
      <c r="N103" s="188"/>
      <c r="O103" s="127" t="s">
        <v>516</v>
      </c>
      <c r="P103" s="124"/>
      <c r="Q103" s="127"/>
      <c r="R103" s="120" t="s">
        <v>517</v>
      </c>
      <c r="S103" s="117"/>
      <c r="T103" s="127"/>
      <c r="U103" s="127"/>
      <c r="V103" s="124"/>
      <c r="W103" s="128">
        <v>41609</v>
      </c>
      <c r="X103" s="124"/>
      <c r="Y103" s="124"/>
      <c r="Z103" s="129"/>
      <c r="AA103" s="190" t="s">
        <v>544</v>
      </c>
      <c r="AB103" s="17"/>
    </row>
    <row r="104" spans="1:28" s="313" customFormat="1" ht="127.5" customHeight="1" x14ac:dyDescent="0.25">
      <c r="A104" s="351"/>
      <c r="B104" s="114" t="s">
        <v>461</v>
      </c>
      <c r="C104" s="120" t="s">
        <v>462</v>
      </c>
      <c r="D104" s="115">
        <v>40391</v>
      </c>
      <c r="E104" s="115">
        <v>41244</v>
      </c>
      <c r="F104" s="116">
        <v>50000</v>
      </c>
      <c r="G104" s="120" t="s">
        <v>349</v>
      </c>
      <c r="H104" s="124" t="s">
        <v>463</v>
      </c>
      <c r="I104" s="187"/>
      <c r="J104" s="187"/>
      <c r="K104" s="187" t="s">
        <v>61</v>
      </c>
      <c r="L104" s="187"/>
      <c r="M104" s="187"/>
      <c r="N104" s="188"/>
      <c r="O104" s="127" t="s">
        <v>518</v>
      </c>
      <c r="P104" s="124"/>
      <c r="Q104" s="127" t="s">
        <v>519</v>
      </c>
      <c r="R104" s="120" t="s">
        <v>349</v>
      </c>
      <c r="S104" s="117"/>
      <c r="T104" s="127"/>
      <c r="U104" s="127"/>
      <c r="V104" s="124"/>
      <c r="W104" s="128">
        <v>41609</v>
      </c>
      <c r="X104" s="124"/>
      <c r="Y104" s="124"/>
      <c r="Z104" s="129"/>
      <c r="AA104" s="124"/>
      <c r="AB104" s="17"/>
    </row>
    <row r="105" spans="1:28" s="313" customFormat="1" ht="127.5" customHeight="1" x14ac:dyDescent="0.25">
      <c r="A105" s="351"/>
      <c r="B105" s="114" t="s">
        <v>464</v>
      </c>
      <c r="C105" s="120" t="s">
        <v>452</v>
      </c>
      <c r="D105" s="115">
        <v>40878</v>
      </c>
      <c r="E105" s="115">
        <v>41244</v>
      </c>
      <c r="F105" s="116">
        <v>100000</v>
      </c>
      <c r="G105" s="120" t="s">
        <v>88</v>
      </c>
      <c r="H105" s="124" t="s">
        <v>465</v>
      </c>
      <c r="I105" s="187"/>
      <c r="J105" s="187" t="s">
        <v>61</v>
      </c>
      <c r="K105" s="187"/>
      <c r="L105" s="187"/>
      <c r="M105" s="187"/>
      <c r="N105" s="188"/>
      <c r="O105" s="127"/>
      <c r="P105" s="124"/>
      <c r="Q105" s="127"/>
      <c r="R105" s="124"/>
      <c r="S105" s="117"/>
      <c r="T105" s="127"/>
      <c r="U105" s="127"/>
      <c r="V105" s="124"/>
      <c r="W105" s="124"/>
      <c r="X105" s="124"/>
      <c r="Y105" s="124"/>
      <c r="Z105" s="129"/>
      <c r="AA105" s="190" t="s">
        <v>127</v>
      </c>
      <c r="AB105" s="17"/>
    </row>
    <row r="106" spans="1:28" s="313" customFormat="1" ht="127.5" customHeight="1" x14ac:dyDescent="0.25">
      <c r="A106" s="351"/>
      <c r="B106" s="114" t="s">
        <v>466</v>
      </c>
      <c r="C106" s="120" t="s">
        <v>467</v>
      </c>
      <c r="D106" s="115">
        <v>40391</v>
      </c>
      <c r="E106" s="115">
        <v>42339</v>
      </c>
      <c r="F106" s="116" t="s">
        <v>234</v>
      </c>
      <c r="G106" s="120" t="s">
        <v>182</v>
      </c>
      <c r="H106" s="124" t="s">
        <v>468</v>
      </c>
      <c r="I106" s="187"/>
      <c r="J106" s="187"/>
      <c r="K106" s="187"/>
      <c r="L106" s="187" t="s">
        <v>61</v>
      </c>
      <c r="M106" s="187"/>
      <c r="N106" s="188"/>
      <c r="O106" s="127" t="s">
        <v>520</v>
      </c>
      <c r="P106" s="124" t="s">
        <v>521</v>
      </c>
      <c r="Q106" s="127"/>
      <c r="R106" s="120" t="s">
        <v>182</v>
      </c>
      <c r="S106" s="117"/>
      <c r="T106" s="127"/>
      <c r="U106" s="127"/>
      <c r="V106" s="124"/>
      <c r="W106" s="124"/>
      <c r="X106" s="124"/>
      <c r="Y106" s="124"/>
      <c r="Z106" s="129"/>
      <c r="AA106" s="124" t="s">
        <v>545</v>
      </c>
      <c r="AB106" s="17"/>
    </row>
    <row r="107" spans="1:28" s="313" customFormat="1" ht="127.5" customHeight="1" x14ac:dyDescent="0.25">
      <c r="A107" s="351"/>
      <c r="B107" s="114" t="s">
        <v>469</v>
      </c>
      <c r="C107" s="120" t="s">
        <v>470</v>
      </c>
      <c r="D107" s="115">
        <v>40391</v>
      </c>
      <c r="E107" s="115">
        <v>40878</v>
      </c>
      <c r="F107" s="116">
        <v>50000</v>
      </c>
      <c r="G107" s="120" t="s">
        <v>149</v>
      </c>
      <c r="H107" s="124" t="s">
        <v>471</v>
      </c>
      <c r="I107" s="187"/>
      <c r="J107" s="187" t="s">
        <v>61</v>
      </c>
      <c r="K107" s="187"/>
      <c r="L107" s="187"/>
      <c r="M107" s="187"/>
      <c r="N107" s="124"/>
      <c r="O107" s="127" t="s">
        <v>522</v>
      </c>
      <c r="P107" s="124"/>
      <c r="Q107" s="127"/>
      <c r="R107" s="120" t="s">
        <v>149</v>
      </c>
      <c r="S107" s="117"/>
      <c r="T107" s="127" t="s">
        <v>546</v>
      </c>
      <c r="U107" s="127"/>
      <c r="V107" s="124"/>
      <c r="W107" s="128">
        <v>41974</v>
      </c>
      <c r="X107" s="124"/>
      <c r="Y107" s="124"/>
      <c r="Z107" s="129"/>
      <c r="AA107" s="124"/>
      <c r="AB107" s="17"/>
    </row>
    <row r="108" spans="1:28" s="313" customFormat="1" ht="127.5" customHeight="1" x14ac:dyDescent="0.25">
      <c r="A108" s="351"/>
      <c r="B108" s="114" t="s">
        <v>472</v>
      </c>
      <c r="C108" s="120" t="s">
        <v>470</v>
      </c>
      <c r="D108" s="115">
        <v>40391</v>
      </c>
      <c r="E108" s="115">
        <v>40878</v>
      </c>
      <c r="F108" s="116">
        <v>50000</v>
      </c>
      <c r="G108" s="120" t="s">
        <v>149</v>
      </c>
      <c r="H108" s="124" t="s">
        <v>471</v>
      </c>
      <c r="I108" s="187"/>
      <c r="J108" s="187" t="s">
        <v>61</v>
      </c>
      <c r="K108" s="187"/>
      <c r="L108" s="187"/>
      <c r="M108" s="187"/>
      <c r="N108" s="122"/>
      <c r="O108" s="127" t="s">
        <v>522</v>
      </c>
      <c r="P108" s="124"/>
      <c r="Q108" s="127"/>
      <c r="R108" s="120" t="s">
        <v>149</v>
      </c>
      <c r="S108" s="117"/>
      <c r="T108" s="127" t="s">
        <v>547</v>
      </c>
      <c r="U108" s="127"/>
      <c r="V108" s="124"/>
      <c r="W108" s="128">
        <v>41974</v>
      </c>
      <c r="X108" s="124"/>
      <c r="Y108" s="124"/>
      <c r="Z108" s="129"/>
      <c r="AA108" s="124"/>
      <c r="AB108" s="17"/>
    </row>
    <row r="109" spans="1:28" s="313" customFormat="1" ht="127.5" customHeight="1" x14ac:dyDescent="0.25">
      <c r="A109" s="351"/>
      <c r="B109" s="114" t="s">
        <v>473</v>
      </c>
      <c r="C109" s="120" t="s">
        <v>185</v>
      </c>
      <c r="D109" s="115">
        <v>40391</v>
      </c>
      <c r="E109" s="115">
        <v>40878</v>
      </c>
      <c r="F109" s="116" t="s">
        <v>234</v>
      </c>
      <c r="G109" s="120" t="s">
        <v>427</v>
      </c>
      <c r="H109" s="124" t="s">
        <v>474</v>
      </c>
      <c r="I109" s="187"/>
      <c r="J109" s="187" t="s">
        <v>61</v>
      </c>
      <c r="K109" s="187"/>
      <c r="L109" s="187"/>
      <c r="M109" s="187"/>
      <c r="N109" s="188"/>
      <c r="O109" s="127" t="s">
        <v>111</v>
      </c>
      <c r="P109" s="124"/>
      <c r="Q109" s="127" t="s">
        <v>523</v>
      </c>
      <c r="R109" s="120" t="s">
        <v>427</v>
      </c>
      <c r="S109" s="117"/>
      <c r="T109" s="127" t="s">
        <v>548</v>
      </c>
      <c r="U109" s="127"/>
      <c r="V109" s="124"/>
      <c r="W109" s="128">
        <v>42339</v>
      </c>
      <c r="X109" s="124"/>
      <c r="Y109" s="124"/>
      <c r="Z109" s="129"/>
      <c r="AA109" s="124"/>
      <c r="AB109" s="17"/>
    </row>
    <row r="110" spans="1:28" s="313" customFormat="1" ht="127.5" customHeight="1" x14ac:dyDescent="0.25">
      <c r="A110" s="351"/>
      <c r="B110" s="114" t="s">
        <v>475</v>
      </c>
      <c r="C110" s="120" t="s">
        <v>476</v>
      </c>
      <c r="D110" s="115">
        <v>40391</v>
      </c>
      <c r="E110" s="115">
        <v>40878</v>
      </c>
      <c r="F110" s="116" t="s">
        <v>234</v>
      </c>
      <c r="G110" s="120" t="s">
        <v>427</v>
      </c>
      <c r="H110" s="124" t="s">
        <v>477</v>
      </c>
      <c r="I110" s="187"/>
      <c r="J110" s="187" t="s">
        <v>61</v>
      </c>
      <c r="K110" s="187"/>
      <c r="L110" s="187"/>
      <c r="M110" s="187"/>
      <c r="N110" s="188"/>
      <c r="O110" s="127" t="s">
        <v>111</v>
      </c>
      <c r="P110" s="124"/>
      <c r="Q110" s="127" t="s">
        <v>524</v>
      </c>
      <c r="R110" s="120" t="s">
        <v>427</v>
      </c>
      <c r="S110" s="117"/>
      <c r="T110" s="127"/>
      <c r="U110" s="127"/>
      <c r="V110" s="124"/>
      <c r="W110" s="128">
        <v>42339</v>
      </c>
      <c r="X110" s="124"/>
      <c r="Y110" s="124"/>
      <c r="Z110" s="129"/>
      <c r="AA110" s="124" t="s">
        <v>549</v>
      </c>
      <c r="AB110" s="17"/>
    </row>
    <row r="111" spans="1:28" s="313" customFormat="1" ht="127.5" customHeight="1" x14ac:dyDescent="0.25">
      <c r="A111" s="351"/>
      <c r="B111" s="114" t="s">
        <v>478</v>
      </c>
      <c r="C111" s="120" t="s">
        <v>479</v>
      </c>
      <c r="D111" s="115">
        <v>40878</v>
      </c>
      <c r="E111" s="115">
        <v>42339</v>
      </c>
      <c r="F111" s="116" t="s">
        <v>234</v>
      </c>
      <c r="G111" s="120" t="s">
        <v>419</v>
      </c>
      <c r="H111" s="124" t="s">
        <v>480</v>
      </c>
      <c r="I111" s="187"/>
      <c r="J111" s="187" t="s">
        <v>61</v>
      </c>
      <c r="K111" s="187"/>
      <c r="L111" s="187"/>
      <c r="M111" s="187"/>
      <c r="N111" s="188"/>
      <c r="O111" s="124" t="s">
        <v>211</v>
      </c>
      <c r="P111" s="124"/>
      <c r="Q111" s="124" t="s">
        <v>505</v>
      </c>
      <c r="R111" s="124" t="s">
        <v>77</v>
      </c>
      <c r="S111" s="117"/>
      <c r="T111" s="127"/>
      <c r="U111" s="127"/>
      <c r="V111" s="124"/>
      <c r="W111" s="124"/>
      <c r="X111" s="124"/>
      <c r="Y111" s="124"/>
      <c r="Z111" s="129"/>
      <c r="AA111" s="124"/>
      <c r="AB111" s="17"/>
    </row>
    <row r="112" spans="1:28" s="313" customFormat="1" ht="127.5" customHeight="1" x14ac:dyDescent="0.25">
      <c r="A112" s="351"/>
      <c r="B112" s="114" t="s">
        <v>481</v>
      </c>
      <c r="C112" s="120" t="s">
        <v>482</v>
      </c>
      <c r="D112" s="115">
        <v>40878</v>
      </c>
      <c r="E112" s="115">
        <v>40878</v>
      </c>
      <c r="F112" s="116" t="s">
        <v>234</v>
      </c>
      <c r="G112" s="120" t="s">
        <v>419</v>
      </c>
      <c r="H112" s="124" t="s">
        <v>480</v>
      </c>
      <c r="I112" s="187"/>
      <c r="J112" s="187"/>
      <c r="K112" s="187"/>
      <c r="L112" s="187"/>
      <c r="M112" s="187" t="s">
        <v>61</v>
      </c>
      <c r="N112" s="188"/>
      <c r="O112" s="127"/>
      <c r="P112" s="124" t="s">
        <v>525</v>
      </c>
      <c r="Q112" s="127"/>
      <c r="R112" s="124" t="s">
        <v>77</v>
      </c>
      <c r="S112" s="117"/>
      <c r="T112" s="127"/>
      <c r="U112" s="127"/>
      <c r="V112" s="124"/>
      <c r="W112" s="124"/>
      <c r="X112" s="124"/>
      <c r="Y112" s="124"/>
      <c r="Z112" s="129"/>
      <c r="AA112" s="124"/>
      <c r="AB112" s="17"/>
    </row>
    <row r="113" spans="1:28" s="313" customFormat="1" ht="127.5" customHeight="1" x14ac:dyDescent="0.25">
      <c r="A113" s="351"/>
      <c r="B113" s="114" t="s">
        <v>483</v>
      </c>
      <c r="C113" s="120" t="s">
        <v>484</v>
      </c>
      <c r="D113" s="115">
        <v>40391</v>
      </c>
      <c r="E113" s="115">
        <v>41244</v>
      </c>
      <c r="F113" s="116" t="s">
        <v>234</v>
      </c>
      <c r="G113" s="120" t="s">
        <v>182</v>
      </c>
      <c r="H113" s="124" t="s">
        <v>485</v>
      </c>
      <c r="I113" s="187"/>
      <c r="J113" s="187"/>
      <c r="K113" s="187"/>
      <c r="L113" s="187" t="s">
        <v>61</v>
      </c>
      <c r="M113" s="187"/>
      <c r="N113" s="188"/>
      <c r="O113" s="127" t="s">
        <v>526</v>
      </c>
      <c r="P113" s="124"/>
      <c r="Q113" s="127"/>
      <c r="R113" s="120" t="s">
        <v>182</v>
      </c>
      <c r="S113" s="117"/>
      <c r="T113" s="127"/>
      <c r="U113" s="127"/>
      <c r="V113" s="124"/>
      <c r="W113" s="128">
        <v>41609</v>
      </c>
      <c r="X113" s="124"/>
      <c r="Y113" s="124"/>
      <c r="Z113" s="129"/>
      <c r="AA113" s="124"/>
      <c r="AB113" s="17"/>
    </row>
    <row r="114" spans="1:28" s="313" customFormat="1" ht="127.5" customHeight="1" x14ac:dyDescent="0.25">
      <c r="A114" s="351"/>
      <c r="B114" s="118" t="s">
        <v>486</v>
      </c>
      <c r="C114" s="120" t="s">
        <v>487</v>
      </c>
      <c r="D114" s="115">
        <v>40391</v>
      </c>
      <c r="E114" s="115">
        <v>42339</v>
      </c>
      <c r="F114" s="116" t="s">
        <v>234</v>
      </c>
      <c r="G114" s="120" t="s">
        <v>419</v>
      </c>
      <c r="H114" s="124" t="s">
        <v>488</v>
      </c>
      <c r="I114" s="187"/>
      <c r="J114" s="187"/>
      <c r="K114" s="187"/>
      <c r="L114" s="187" t="s">
        <v>61</v>
      </c>
      <c r="M114" s="187"/>
      <c r="N114" s="188"/>
      <c r="O114" s="127" t="s">
        <v>527</v>
      </c>
      <c r="P114" s="124" t="s">
        <v>525</v>
      </c>
      <c r="Q114" s="127" t="s">
        <v>528</v>
      </c>
      <c r="R114" s="124" t="s">
        <v>77</v>
      </c>
      <c r="S114" s="117"/>
      <c r="T114" s="127"/>
      <c r="U114" s="127"/>
      <c r="V114" s="124"/>
      <c r="W114" s="124"/>
      <c r="X114" s="124"/>
      <c r="Y114" s="124"/>
      <c r="Z114" s="129"/>
      <c r="AA114" s="124" t="s">
        <v>550</v>
      </c>
      <c r="AB114" s="17"/>
    </row>
    <row r="115" spans="1:28" s="313" customFormat="1" ht="127.5" customHeight="1" x14ac:dyDescent="0.25">
      <c r="A115" s="351"/>
      <c r="B115" s="114" t="s">
        <v>489</v>
      </c>
      <c r="C115" s="120" t="s">
        <v>185</v>
      </c>
      <c r="D115" s="115">
        <v>40878</v>
      </c>
      <c r="E115" s="115">
        <v>41244</v>
      </c>
      <c r="F115" s="116" t="s">
        <v>234</v>
      </c>
      <c r="G115" s="120" t="s">
        <v>415</v>
      </c>
      <c r="H115" s="124" t="s">
        <v>490</v>
      </c>
      <c r="I115" s="187"/>
      <c r="J115" s="187" t="s">
        <v>61</v>
      </c>
      <c r="K115" s="187"/>
      <c r="L115" s="187"/>
      <c r="M115" s="187"/>
      <c r="N115" s="188"/>
      <c r="O115" s="127" t="s">
        <v>211</v>
      </c>
      <c r="P115" s="124"/>
      <c r="Q115" s="127" t="s">
        <v>529</v>
      </c>
      <c r="R115" s="120" t="s">
        <v>415</v>
      </c>
      <c r="S115" s="117"/>
      <c r="T115" s="127"/>
      <c r="U115" s="127"/>
      <c r="V115" s="124"/>
      <c r="W115" s="128">
        <v>42339</v>
      </c>
      <c r="X115" s="124"/>
      <c r="Y115" s="124"/>
      <c r="Z115" s="129"/>
      <c r="AA115" s="124"/>
      <c r="AB115" s="17"/>
    </row>
    <row r="116" spans="1:28" s="313" customFormat="1" ht="127.5" customHeight="1" x14ac:dyDescent="0.25">
      <c r="A116" s="351"/>
      <c r="B116" s="114" t="s">
        <v>491</v>
      </c>
      <c r="C116" s="120" t="s">
        <v>492</v>
      </c>
      <c r="D116" s="115">
        <v>40391</v>
      </c>
      <c r="E116" s="115">
        <v>40878</v>
      </c>
      <c r="F116" s="116" t="s">
        <v>234</v>
      </c>
      <c r="G116" s="120" t="s">
        <v>182</v>
      </c>
      <c r="H116" s="124" t="s">
        <v>493</v>
      </c>
      <c r="I116" s="187"/>
      <c r="J116" s="187" t="s">
        <v>61</v>
      </c>
      <c r="K116" s="187"/>
      <c r="L116" s="187"/>
      <c r="M116" s="117"/>
      <c r="N116" s="188"/>
      <c r="O116" s="124" t="s">
        <v>530</v>
      </c>
      <c r="P116" s="124" t="s">
        <v>531</v>
      </c>
      <c r="Q116" s="124" t="s">
        <v>532</v>
      </c>
      <c r="R116" s="120" t="s">
        <v>182</v>
      </c>
      <c r="S116" s="117"/>
      <c r="T116" s="127" t="s">
        <v>551</v>
      </c>
      <c r="U116" s="127"/>
      <c r="V116" s="124"/>
      <c r="W116" s="128">
        <v>41609</v>
      </c>
      <c r="X116" s="124"/>
      <c r="Y116" s="124"/>
      <c r="Z116" s="129"/>
      <c r="AA116" s="124"/>
      <c r="AB116" s="17"/>
    </row>
    <row r="117" spans="1:28" s="313" customFormat="1" ht="127.5" customHeight="1" x14ac:dyDescent="0.25">
      <c r="A117" s="351"/>
      <c r="B117" s="114" t="s">
        <v>494</v>
      </c>
      <c r="C117" s="120" t="s">
        <v>495</v>
      </c>
      <c r="D117" s="115">
        <v>40391</v>
      </c>
      <c r="E117" s="115">
        <v>41609</v>
      </c>
      <c r="F117" s="116">
        <v>50000</v>
      </c>
      <c r="G117" s="120" t="s">
        <v>317</v>
      </c>
      <c r="H117" s="124" t="s">
        <v>496</v>
      </c>
      <c r="I117" s="187"/>
      <c r="J117" s="187"/>
      <c r="K117" s="187" t="s">
        <v>61</v>
      </c>
      <c r="L117" s="187"/>
      <c r="M117" s="187"/>
      <c r="N117" s="188"/>
      <c r="O117" s="122" t="s">
        <v>533</v>
      </c>
      <c r="P117" s="124"/>
      <c r="Q117" s="127"/>
      <c r="R117" s="120" t="s">
        <v>317</v>
      </c>
      <c r="S117" s="117"/>
      <c r="T117" s="127"/>
      <c r="U117" s="127"/>
      <c r="V117" s="124"/>
      <c r="W117" s="124"/>
      <c r="X117" s="124"/>
      <c r="Y117" s="124"/>
      <c r="Z117" s="129"/>
      <c r="AA117" s="124" t="s">
        <v>552</v>
      </c>
      <c r="AB117" s="17"/>
    </row>
    <row r="118" spans="1:28" s="313" customFormat="1" ht="127.5" customHeight="1" x14ac:dyDescent="0.25">
      <c r="A118" s="351"/>
      <c r="B118" s="114" t="s">
        <v>497</v>
      </c>
      <c r="C118" s="120" t="s">
        <v>498</v>
      </c>
      <c r="D118" s="115">
        <v>40391</v>
      </c>
      <c r="E118" s="115">
        <v>40513</v>
      </c>
      <c r="F118" s="116" t="s">
        <v>234</v>
      </c>
      <c r="G118" s="120" t="s">
        <v>317</v>
      </c>
      <c r="H118" s="124" t="s">
        <v>499</v>
      </c>
      <c r="I118" s="187"/>
      <c r="J118" s="187"/>
      <c r="K118" s="187"/>
      <c r="L118" s="187" t="s">
        <v>61</v>
      </c>
      <c r="M118" s="187"/>
      <c r="N118" s="188"/>
      <c r="O118" s="122" t="s">
        <v>534</v>
      </c>
      <c r="P118" s="124" t="s">
        <v>535</v>
      </c>
      <c r="Q118" s="127"/>
      <c r="R118" s="120" t="s">
        <v>182</v>
      </c>
      <c r="S118" s="117"/>
      <c r="T118" s="127"/>
      <c r="U118" s="127"/>
      <c r="V118" s="124"/>
      <c r="W118" s="128">
        <v>41609</v>
      </c>
      <c r="X118" s="124"/>
      <c r="Y118" s="124"/>
      <c r="Z118" s="129"/>
      <c r="AA118" s="124" t="s">
        <v>553</v>
      </c>
      <c r="AB118" s="17"/>
    </row>
    <row r="119" spans="1:28" s="313" customFormat="1" ht="127.5" customHeight="1" x14ac:dyDescent="0.25">
      <c r="A119" s="352"/>
      <c r="B119" s="114" t="s">
        <v>500</v>
      </c>
      <c r="C119" s="120" t="s">
        <v>501</v>
      </c>
      <c r="D119" s="115">
        <v>40909</v>
      </c>
      <c r="E119" s="115">
        <v>42339</v>
      </c>
      <c r="F119" s="116" t="s">
        <v>234</v>
      </c>
      <c r="G119" s="120" t="s">
        <v>197</v>
      </c>
      <c r="H119" s="125"/>
      <c r="I119" s="187"/>
      <c r="J119" s="187" t="s">
        <v>61</v>
      </c>
      <c r="K119" s="187"/>
      <c r="L119" s="187"/>
      <c r="M119" s="187"/>
      <c r="N119" s="188"/>
      <c r="O119" s="127" t="s">
        <v>111</v>
      </c>
      <c r="P119" s="124"/>
      <c r="Q119" s="127" t="s">
        <v>536</v>
      </c>
      <c r="R119" s="120" t="s">
        <v>197</v>
      </c>
      <c r="S119" s="117"/>
      <c r="T119" s="127"/>
      <c r="U119" s="127"/>
      <c r="V119" s="124"/>
      <c r="W119" s="124"/>
      <c r="X119" s="124"/>
      <c r="Y119" s="124"/>
      <c r="Z119" s="129"/>
      <c r="AA119" s="124" t="s">
        <v>554</v>
      </c>
      <c r="AB119" s="17"/>
    </row>
    <row r="120" spans="1:28" x14ac:dyDescent="0.25">
      <c r="A120" s="1"/>
      <c r="B120" s="1"/>
      <c r="C120" s="1"/>
      <c r="D120" s="1"/>
      <c r="E120" s="1"/>
      <c r="F120" s="1"/>
      <c r="G120" s="1"/>
      <c r="H120" s="1"/>
      <c r="I120" s="17"/>
      <c r="J120" s="17"/>
      <c r="K120" s="17"/>
      <c r="L120" s="17"/>
      <c r="M120" s="17"/>
      <c r="N120" s="17"/>
      <c r="O120" s="1"/>
      <c r="P120" s="1"/>
      <c r="Q120" s="1"/>
      <c r="R120" s="1"/>
      <c r="S120" s="1"/>
      <c r="T120" s="1"/>
      <c r="U120" s="1"/>
      <c r="V120" s="1"/>
      <c r="W120" s="1"/>
      <c r="X120" s="1"/>
      <c r="Y120" s="1"/>
      <c r="Z120" s="1"/>
      <c r="AA120" s="1"/>
      <c r="AB120" s="1"/>
    </row>
    <row r="121" spans="1:28" hidden="1" x14ac:dyDescent="0.25">
      <c r="A121" s="1"/>
      <c r="B121" s="1"/>
      <c r="C121" s="1"/>
      <c r="D121" s="1"/>
      <c r="E121" s="1"/>
      <c r="F121" s="1"/>
      <c r="G121" s="1"/>
      <c r="H121" s="1"/>
      <c r="I121" s="17"/>
      <c r="J121" s="17"/>
      <c r="K121" s="17"/>
      <c r="L121" s="17"/>
      <c r="M121" s="17"/>
      <c r="N121" s="17"/>
      <c r="O121" s="1"/>
      <c r="P121" s="1"/>
      <c r="Q121" s="1"/>
      <c r="R121" s="1"/>
      <c r="S121" s="1"/>
      <c r="T121" s="1"/>
      <c r="U121" s="1"/>
      <c r="V121" s="1"/>
      <c r="W121" s="1"/>
      <c r="X121" s="1"/>
      <c r="Y121" s="1"/>
      <c r="Z121" s="1"/>
      <c r="AA121" s="1"/>
      <c r="AB121" s="1"/>
    </row>
    <row r="122" spans="1:28" hidden="1" x14ac:dyDescent="0.25">
      <c r="A122" s="1"/>
      <c r="B122" s="1"/>
      <c r="C122" s="1"/>
      <c r="D122" s="1"/>
      <c r="E122" s="1"/>
      <c r="F122" s="1"/>
      <c r="G122" s="1"/>
      <c r="H122" s="1"/>
      <c r="I122" s="17"/>
      <c r="J122" s="17"/>
      <c r="K122" s="17"/>
      <c r="L122" s="17"/>
      <c r="M122" s="17"/>
      <c r="N122" s="17"/>
      <c r="O122" s="1"/>
      <c r="P122" s="1"/>
      <c r="Q122" s="1"/>
      <c r="R122" s="1"/>
      <c r="S122" s="1"/>
      <c r="T122" s="1"/>
      <c r="U122" s="1"/>
      <c r="V122" s="1"/>
      <c r="W122" s="1"/>
      <c r="X122" s="1"/>
      <c r="Y122" s="1"/>
      <c r="Z122" s="1"/>
      <c r="AA122" s="1"/>
      <c r="AB122" s="1"/>
    </row>
    <row r="123" spans="1:28" hidden="1" x14ac:dyDescent="0.25">
      <c r="A123" s="1"/>
      <c r="B123" s="1"/>
      <c r="C123" s="1"/>
      <c r="D123" s="1"/>
      <c r="E123" s="1"/>
      <c r="F123" s="1"/>
      <c r="G123" s="1"/>
      <c r="H123" s="1"/>
      <c r="I123" s="17"/>
      <c r="J123" s="17"/>
      <c r="K123" s="17"/>
      <c r="L123" s="17"/>
      <c r="M123" s="17"/>
      <c r="N123" s="17"/>
      <c r="O123" s="1"/>
      <c r="P123" s="1"/>
      <c r="Q123" s="1"/>
      <c r="R123" s="1"/>
      <c r="S123" s="1"/>
      <c r="T123" s="1"/>
      <c r="U123" s="1"/>
      <c r="V123" s="1"/>
      <c r="W123" s="1"/>
      <c r="X123" s="1"/>
      <c r="Y123" s="1"/>
      <c r="Z123" s="1"/>
      <c r="AA123" s="1"/>
      <c r="AB123" s="1"/>
    </row>
    <row r="124" spans="1:28" hidden="1" x14ac:dyDescent="0.25">
      <c r="A124" s="1"/>
      <c r="B124" s="1"/>
      <c r="C124" s="1"/>
      <c r="D124" s="1"/>
      <c r="E124" s="1"/>
      <c r="F124" s="1"/>
      <c r="G124" s="1"/>
      <c r="H124" s="1"/>
      <c r="I124" s="17"/>
      <c r="J124" s="17"/>
      <c r="K124" s="17"/>
      <c r="L124" s="17"/>
      <c r="M124" s="17"/>
      <c r="N124" s="17"/>
      <c r="O124" s="1"/>
      <c r="P124" s="1"/>
      <c r="Q124" s="1"/>
      <c r="R124" s="1"/>
      <c r="S124" s="1"/>
      <c r="T124" s="1"/>
      <c r="U124" s="1"/>
      <c r="V124" s="1"/>
      <c r="W124" s="1"/>
      <c r="X124" s="1"/>
      <c r="Y124" s="1"/>
      <c r="Z124" s="1"/>
      <c r="AA124" s="1"/>
      <c r="AB124" s="1"/>
    </row>
    <row r="125" spans="1:28" ht="43.5" hidden="1" customHeight="1" thickTop="1" thickBot="1" x14ac:dyDescent="0.3">
      <c r="A125" s="80" t="s">
        <v>54</v>
      </c>
      <c r="B125" s="53">
        <f>COUNTA(B130:B139,B142:B151,B154:B163,B166:B175)</f>
        <v>0</v>
      </c>
      <c r="C125" s="1"/>
      <c r="D125" s="1"/>
      <c r="E125" s="1"/>
      <c r="F125" s="1"/>
      <c r="G125" s="1"/>
      <c r="H125" s="1"/>
      <c r="I125" s="17"/>
      <c r="J125" s="17"/>
      <c r="K125" s="17"/>
      <c r="L125" s="17"/>
      <c r="M125" s="17"/>
      <c r="N125" s="17"/>
      <c r="O125" s="1"/>
      <c r="P125" s="1"/>
      <c r="Q125" s="1"/>
      <c r="R125" s="1"/>
      <c r="S125" s="1"/>
      <c r="T125" s="1"/>
      <c r="U125" s="1"/>
      <c r="V125" s="1"/>
      <c r="W125" s="1"/>
      <c r="X125" s="1"/>
      <c r="Y125" s="1"/>
      <c r="Z125" s="1"/>
      <c r="AA125" s="1"/>
      <c r="AB125" s="1"/>
    </row>
    <row r="126" spans="1:28" hidden="1" x14ac:dyDescent="0.25">
      <c r="A126" s="1"/>
      <c r="B126" s="1"/>
      <c r="C126" s="1"/>
      <c r="D126" s="1"/>
      <c r="E126" s="1"/>
      <c r="F126" s="1"/>
      <c r="G126" s="1"/>
      <c r="H126" s="1"/>
      <c r="I126" s="17"/>
      <c r="J126" s="17"/>
      <c r="K126" s="17"/>
      <c r="L126" s="17"/>
      <c r="M126" s="17"/>
      <c r="N126" s="17"/>
      <c r="O126" s="1"/>
      <c r="P126" s="1"/>
      <c r="Q126" s="1"/>
      <c r="R126" s="1"/>
      <c r="S126" s="1"/>
      <c r="T126" s="1"/>
      <c r="U126" s="1"/>
      <c r="V126" s="1"/>
      <c r="W126" s="1"/>
      <c r="X126" s="1"/>
      <c r="Y126" s="1"/>
      <c r="Z126" s="1"/>
      <c r="AA126" s="1"/>
      <c r="AB126" s="1"/>
    </row>
    <row r="127" spans="1:28" hidden="1" x14ac:dyDescent="0.25">
      <c r="A127" s="1"/>
      <c r="B127" s="1"/>
      <c r="C127" s="1"/>
      <c r="D127" s="1"/>
      <c r="E127" s="1"/>
      <c r="F127" s="1"/>
      <c r="G127" s="1"/>
      <c r="H127" s="1"/>
      <c r="I127" s="17"/>
      <c r="J127" s="17"/>
      <c r="K127" s="17"/>
      <c r="L127" s="17"/>
      <c r="M127" s="17"/>
      <c r="N127" s="17"/>
      <c r="O127" s="1"/>
      <c r="P127" s="1"/>
      <c r="Q127" s="1"/>
      <c r="R127" s="1"/>
      <c r="S127" s="1"/>
      <c r="T127" s="1"/>
      <c r="U127" s="1"/>
      <c r="V127" s="1"/>
      <c r="W127" s="1"/>
      <c r="X127" s="1"/>
      <c r="Y127" s="1"/>
      <c r="Z127" s="1"/>
      <c r="AA127" s="1"/>
      <c r="AB127" s="1"/>
    </row>
    <row r="128" spans="1:28" hidden="1" x14ac:dyDescent="0.25">
      <c r="A128" s="1"/>
      <c r="B128" s="1"/>
      <c r="C128" s="1"/>
      <c r="D128" s="1"/>
      <c r="E128" s="1"/>
      <c r="F128" s="1"/>
      <c r="G128" s="1"/>
      <c r="H128" s="1"/>
      <c r="I128" s="17"/>
      <c r="J128" s="17"/>
      <c r="K128" s="17"/>
      <c r="L128" s="17"/>
      <c r="M128" s="17"/>
      <c r="N128" s="17"/>
      <c r="O128" s="1"/>
      <c r="P128" s="1"/>
      <c r="Q128" s="1"/>
      <c r="R128" s="1"/>
      <c r="S128" s="1"/>
      <c r="T128" s="1"/>
      <c r="U128" s="1"/>
      <c r="V128" s="1"/>
      <c r="W128" s="1"/>
      <c r="X128" s="1"/>
      <c r="Y128" s="1"/>
      <c r="Z128" s="1"/>
      <c r="AA128" s="1"/>
      <c r="AB128" s="1"/>
    </row>
    <row r="129" spans="1:28" ht="17.25" hidden="1" thickTop="1" thickBot="1" x14ac:dyDescent="0.3">
      <c r="A129" s="80" t="s">
        <v>57</v>
      </c>
      <c r="B129" s="80" t="s">
        <v>56</v>
      </c>
      <c r="C129" s="81" t="s">
        <v>5</v>
      </c>
      <c r="D129" s="81" t="s">
        <v>9</v>
      </c>
      <c r="E129" s="81" t="s">
        <v>10</v>
      </c>
      <c r="F129" s="81" t="s">
        <v>7</v>
      </c>
      <c r="G129" s="81" t="s">
        <v>6</v>
      </c>
      <c r="H129" s="81" t="s">
        <v>8</v>
      </c>
      <c r="I129" s="81" t="s">
        <v>71</v>
      </c>
      <c r="J129" s="17"/>
      <c r="K129" s="17"/>
      <c r="L129" s="17"/>
      <c r="M129" s="17"/>
      <c r="N129" s="17"/>
      <c r="O129" s="1"/>
      <c r="P129" s="1"/>
      <c r="Q129" s="1"/>
      <c r="R129" s="1"/>
      <c r="S129" s="1"/>
      <c r="T129" s="1"/>
      <c r="U129" s="1"/>
      <c r="V129" s="1"/>
      <c r="W129" s="1"/>
      <c r="X129" s="1"/>
      <c r="Y129" s="1"/>
      <c r="Z129" s="1"/>
      <c r="AA129" s="1"/>
      <c r="AB129" s="1"/>
    </row>
    <row r="130" spans="1:28" ht="15.75" hidden="1" thickTop="1" x14ac:dyDescent="0.25">
      <c r="A130" s="66" t="s">
        <v>55</v>
      </c>
      <c r="B130" s="52"/>
      <c r="C130" s="52"/>
      <c r="D130" s="52"/>
      <c r="E130" s="52"/>
      <c r="F130" s="52"/>
      <c r="G130" s="52"/>
      <c r="H130" s="52"/>
      <c r="I130" s="52"/>
      <c r="J130" s="17"/>
      <c r="K130" s="17"/>
      <c r="L130" s="17"/>
      <c r="M130" s="17"/>
      <c r="N130" s="17"/>
      <c r="O130" s="1"/>
      <c r="P130" s="1"/>
      <c r="Q130" s="1"/>
      <c r="R130" s="1"/>
      <c r="S130" s="1"/>
      <c r="T130" s="1"/>
      <c r="U130" s="1"/>
      <c r="V130" s="1"/>
      <c r="W130" s="1"/>
      <c r="X130" s="1"/>
      <c r="Y130" s="1"/>
      <c r="Z130" s="1"/>
      <c r="AA130" s="1"/>
      <c r="AB130" s="1"/>
    </row>
    <row r="131" spans="1:28" hidden="1" x14ac:dyDescent="0.25">
      <c r="A131" s="54"/>
      <c r="B131" s="52"/>
      <c r="C131" s="52"/>
      <c r="D131" s="52"/>
      <c r="E131" s="52"/>
      <c r="F131" s="52"/>
      <c r="G131" s="52"/>
      <c r="H131" s="52"/>
      <c r="I131" s="52"/>
      <c r="J131" s="17"/>
      <c r="K131" s="17"/>
      <c r="L131" s="17"/>
      <c r="M131" s="17"/>
      <c r="N131" s="17"/>
      <c r="O131" s="1"/>
      <c r="P131" s="1"/>
      <c r="Q131" s="1"/>
      <c r="R131" s="1"/>
      <c r="S131" s="1"/>
      <c r="T131" s="1"/>
      <c r="U131" s="1"/>
      <c r="V131" s="1"/>
      <c r="W131" s="1"/>
      <c r="X131" s="1"/>
      <c r="Y131" s="1"/>
      <c r="Z131" s="1"/>
      <c r="AA131" s="1"/>
      <c r="AB131" s="1"/>
    </row>
    <row r="132" spans="1:28" hidden="1" x14ac:dyDescent="0.25">
      <c r="A132" s="54"/>
      <c r="B132" s="52"/>
      <c r="C132" s="52"/>
      <c r="D132" s="52"/>
      <c r="E132" s="52"/>
      <c r="F132" s="52"/>
      <c r="G132" s="52"/>
      <c r="H132" s="52"/>
      <c r="I132" s="52"/>
      <c r="J132" s="17"/>
      <c r="K132" s="17"/>
      <c r="L132" s="17"/>
      <c r="M132" s="17"/>
      <c r="N132" s="17"/>
      <c r="O132" s="1"/>
      <c r="P132" s="1"/>
      <c r="Q132" s="1"/>
      <c r="R132" s="1"/>
      <c r="S132" s="1"/>
      <c r="T132" s="1"/>
      <c r="U132" s="1"/>
      <c r="V132" s="1"/>
      <c r="W132" s="1"/>
      <c r="X132" s="1"/>
      <c r="Y132" s="1"/>
      <c r="Z132" s="1"/>
      <c r="AA132" s="1"/>
      <c r="AB132" s="1"/>
    </row>
    <row r="133" spans="1:28" hidden="1" x14ac:dyDescent="0.25">
      <c r="A133" s="54"/>
      <c r="B133" s="52"/>
      <c r="C133" s="52"/>
      <c r="D133" s="52"/>
      <c r="E133" s="52"/>
      <c r="F133" s="52"/>
      <c r="G133" s="52"/>
      <c r="H133" s="52"/>
      <c r="I133" s="52"/>
      <c r="J133" s="17"/>
      <c r="K133" s="17"/>
      <c r="L133" s="17"/>
      <c r="M133" s="17"/>
      <c r="N133" s="17"/>
      <c r="O133" s="1"/>
      <c r="P133" s="1"/>
      <c r="Q133" s="1"/>
      <c r="R133" s="1"/>
      <c r="S133" s="1"/>
      <c r="T133" s="1"/>
      <c r="U133" s="1"/>
      <c r="V133" s="1"/>
      <c r="W133" s="1"/>
      <c r="X133" s="1"/>
      <c r="Y133" s="1"/>
      <c r="Z133" s="1"/>
      <c r="AA133" s="1"/>
      <c r="AB133" s="1"/>
    </row>
    <row r="134" spans="1:28" hidden="1" x14ac:dyDescent="0.25">
      <c r="A134" s="54"/>
      <c r="B134" s="52"/>
      <c r="C134" s="52"/>
      <c r="D134" s="52"/>
      <c r="E134" s="52"/>
      <c r="F134" s="52"/>
      <c r="G134" s="52"/>
      <c r="H134" s="52"/>
      <c r="I134" s="52"/>
      <c r="J134" s="17"/>
      <c r="K134" s="17"/>
      <c r="L134" s="17"/>
      <c r="M134" s="17"/>
      <c r="N134" s="17"/>
      <c r="O134" s="1"/>
      <c r="P134" s="1"/>
      <c r="Q134" s="1"/>
      <c r="R134" s="1"/>
      <c r="S134" s="1"/>
      <c r="T134" s="1"/>
      <c r="U134" s="1"/>
      <c r="V134" s="1"/>
      <c r="W134" s="1"/>
      <c r="X134" s="1"/>
      <c r="Y134" s="1"/>
      <c r="Z134" s="1"/>
      <c r="AA134" s="1"/>
      <c r="AB134" s="1"/>
    </row>
    <row r="135" spans="1:28" hidden="1" x14ac:dyDescent="0.25">
      <c r="A135" s="54"/>
      <c r="B135" s="52"/>
      <c r="C135" s="52"/>
      <c r="D135" s="52"/>
      <c r="E135" s="52"/>
      <c r="F135" s="52"/>
      <c r="G135" s="52"/>
      <c r="H135" s="52"/>
      <c r="I135" s="52"/>
      <c r="J135" s="17"/>
      <c r="K135" s="17"/>
      <c r="L135" s="17"/>
      <c r="M135" s="17"/>
      <c r="N135" s="17"/>
      <c r="O135" s="1"/>
      <c r="P135" s="1"/>
      <c r="Q135" s="1"/>
      <c r="R135" s="1"/>
      <c r="S135" s="1"/>
      <c r="T135" s="1"/>
      <c r="U135" s="1"/>
      <c r="V135" s="1"/>
      <c r="W135" s="1"/>
      <c r="X135" s="1"/>
      <c r="Y135" s="1"/>
      <c r="Z135" s="1"/>
      <c r="AA135" s="1"/>
      <c r="AB135" s="1"/>
    </row>
    <row r="136" spans="1:28" hidden="1" x14ac:dyDescent="0.25">
      <c r="A136" s="54"/>
      <c r="B136" s="52"/>
      <c r="C136" s="52"/>
      <c r="D136" s="52"/>
      <c r="E136" s="52"/>
      <c r="F136" s="52"/>
      <c r="G136" s="52"/>
      <c r="H136" s="52"/>
      <c r="I136" s="52"/>
      <c r="J136" s="17"/>
      <c r="K136" s="17"/>
      <c r="L136" s="17"/>
      <c r="M136" s="17"/>
      <c r="N136" s="17"/>
      <c r="O136" s="1"/>
      <c r="P136" s="1"/>
      <c r="Q136" s="1"/>
      <c r="R136" s="1"/>
      <c r="S136" s="1"/>
      <c r="T136" s="1"/>
      <c r="U136" s="1"/>
      <c r="V136" s="1"/>
      <c r="W136" s="1"/>
      <c r="X136" s="1"/>
      <c r="Y136" s="1"/>
      <c r="Z136" s="1"/>
      <c r="AA136" s="1"/>
      <c r="AB136" s="1"/>
    </row>
    <row r="137" spans="1:28" hidden="1" x14ac:dyDescent="0.25">
      <c r="A137" s="54"/>
      <c r="B137" s="52"/>
      <c r="C137" s="52"/>
      <c r="D137" s="52"/>
      <c r="E137" s="52"/>
      <c r="F137" s="52"/>
      <c r="G137" s="52"/>
      <c r="H137" s="52"/>
      <c r="I137" s="52"/>
      <c r="J137" s="17"/>
      <c r="K137" s="17"/>
      <c r="L137" s="17"/>
      <c r="M137" s="17"/>
      <c r="N137" s="17"/>
      <c r="O137" s="1"/>
      <c r="P137" s="1"/>
      <c r="Q137" s="1"/>
      <c r="R137" s="1"/>
      <c r="S137" s="1"/>
      <c r="T137" s="1"/>
      <c r="U137" s="1"/>
      <c r="V137" s="1"/>
      <c r="W137" s="1"/>
      <c r="X137" s="1"/>
      <c r="Y137" s="1"/>
      <c r="Z137" s="1"/>
      <c r="AA137" s="1"/>
      <c r="AB137" s="1"/>
    </row>
    <row r="138" spans="1:28" hidden="1" x14ac:dyDescent="0.25">
      <c r="A138" s="54"/>
      <c r="B138" s="52"/>
      <c r="C138" s="52"/>
      <c r="D138" s="52"/>
      <c r="E138" s="52"/>
      <c r="F138" s="52"/>
      <c r="G138" s="52"/>
      <c r="H138" s="52"/>
      <c r="I138" s="52"/>
      <c r="J138" s="17"/>
      <c r="K138" s="17"/>
      <c r="L138" s="17"/>
      <c r="M138" s="17"/>
      <c r="N138" s="17"/>
      <c r="O138" s="1"/>
      <c r="P138" s="1"/>
      <c r="Q138" s="1"/>
      <c r="R138" s="1"/>
      <c r="S138" s="1"/>
      <c r="T138" s="1"/>
      <c r="U138" s="1"/>
      <c r="V138" s="1"/>
      <c r="W138" s="1"/>
      <c r="X138" s="1"/>
      <c r="Y138" s="1"/>
      <c r="Z138" s="1"/>
      <c r="AA138" s="1"/>
      <c r="AB138" s="1"/>
    </row>
    <row r="139" spans="1:28" hidden="1" x14ac:dyDescent="0.25">
      <c r="A139" s="55"/>
      <c r="B139" s="52"/>
      <c r="C139" s="52"/>
      <c r="D139" s="52"/>
      <c r="E139" s="52"/>
      <c r="F139" s="52"/>
      <c r="G139" s="52"/>
      <c r="H139" s="52"/>
      <c r="I139" s="52"/>
      <c r="J139" s="17"/>
      <c r="K139" s="17"/>
      <c r="L139" s="17"/>
      <c r="M139" s="17"/>
      <c r="N139" s="17"/>
      <c r="O139" s="1"/>
      <c r="P139" s="1"/>
      <c r="Q139" s="1"/>
      <c r="R139" s="1"/>
      <c r="S139" s="1"/>
      <c r="T139" s="1"/>
      <c r="U139" s="1"/>
      <c r="V139" s="1"/>
      <c r="W139" s="1"/>
      <c r="X139" s="1"/>
      <c r="Y139" s="1"/>
      <c r="Z139" s="1"/>
      <c r="AA139" s="1"/>
      <c r="AB139" s="1"/>
    </row>
    <row r="140" spans="1:28" hidden="1" x14ac:dyDescent="0.25">
      <c r="A140" s="1"/>
      <c r="B140" s="1"/>
      <c r="C140" s="1"/>
      <c r="D140" s="1"/>
      <c r="E140" s="1"/>
      <c r="F140" s="1"/>
      <c r="G140" s="1"/>
      <c r="H140" s="1"/>
      <c r="I140" s="17"/>
      <c r="J140" s="17"/>
      <c r="K140" s="17"/>
      <c r="L140" s="17"/>
      <c r="M140" s="17"/>
      <c r="N140" s="17"/>
      <c r="O140" s="1"/>
      <c r="P140" s="1"/>
      <c r="Q140" s="1"/>
      <c r="R140" s="1"/>
      <c r="S140" s="1"/>
      <c r="T140" s="1"/>
      <c r="U140" s="1"/>
      <c r="V140" s="1"/>
      <c r="W140" s="1"/>
      <c r="X140" s="1"/>
      <c r="Y140" s="1"/>
      <c r="Z140" s="1"/>
      <c r="AA140" s="1"/>
      <c r="AB140" s="1"/>
    </row>
    <row r="141" spans="1:28" ht="17.25" hidden="1" thickTop="1" thickBot="1" x14ac:dyDescent="0.3">
      <c r="A141" s="80" t="s">
        <v>57</v>
      </c>
      <c r="B141" s="80" t="s">
        <v>56</v>
      </c>
      <c r="C141" s="80" t="s">
        <v>5</v>
      </c>
      <c r="D141" s="80" t="s">
        <v>9</v>
      </c>
      <c r="E141" s="80" t="s">
        <v>10</v>
      </c>
      <c r="F141" s="80" t="s">
        <v>7</v>
      </c>
      <c r="G141" s="80" t="s">
        <v>6</v>
      </c>
      <c r="H141" s="80" t="s">
        <v>8</v>
      </c>
      <c r="I141" s="81" t="s">
        <v>71</v>
      </c>
      <c r="J141" s="17"/>
      <c r="K141" s="17"/>
      <c r="L141" s="17"/>
      <c r="M141" s="17"/>
      <c r="N141" s="17"/>
      <c r="O141" s="1"/>
      <c r="P141" s="1"/>
      <c r="Q141" s="1"/>
      <c r="R141" s="1"/>
      <c r="S141" s="1"/>
      <c r="T141" s="1"/>
      <c r="U141" s="1"/>
      <c r="V141" s="1"/>
      <c r="W141" s="1"/>
      <c r="X141" s="1"/>
      <c r="Y141" s="1"/>
      <c r="Z141" s="1"/>
      <c r="AA141" s="1"/>
      <c r="AB141" s="1"/>
    </row>
    <row r="142" spans="1:28" ht="15.75" hidden="1" thickTop="1" x14ac:dyDescent="0.25">
      <c r="A142" s="66" t="s">
        <v>55</v>
      </c>
      <c r="B142" s="52"/>
      <c r="C142" s="52"/>
      <c r="D142" s="52"/>
      <c r="E142" s="52"/>
      <c r="F142" s="52"/>
      <c r="G142" s="52"/>
      <c r="H142" s="52"/>
      <c r="I142" s="52"/>
      <c r="J142" s="17"/>
      <c r="K142" s="17"/>
      <c r="L142" s="17"/>
      <c r="M142" s="17"/>
      <c r="N142" s="17"/>
      <c r="O142" s="1"/>
      <c r="P142" s="1"/>
      <c r="Q142" s="1"/>
      <c r="R142" s="1"/>
      <c r="S142" s="1"/>
      <c r="T142" s="1"/>
      <c r="U142" s="1"/>
      <c r="V142" s="1"/>
      <c r="W142" s="1"/>
      <c r="X142" s="1"/>
      <c r="Y142" s="1"/>
      <c r="Z142" s="1"/>
      <c r="AA142" s="1"/>
      <c r="AB142" s="1"/>
    </row>
    <row r="143" spans="1:28" hidden="1" x14ac:dyDescent="0.25">
      <c r="A143" s="54"/>
      <c r="B143" s="52"/>
      <c r="C143" s="52"/>
      <c r="D143" s="52"/>
      <c r="E143" s="52"/>
      <c r="F143" s="52"/>
      <c r="G143" s="52"/>
      <c r="H143" s="52"/>
      <c r="I143" s="52"/>
      <c r="J143" s="17"/>
      <c r="K143" s="17"/>
      <c r="L143" s="17"/>
      <c r="M143" s="17"/>
      <c r="N143" s="17"/>
      <c r="O143" s="1"/>
      <c r="P143" s="1"/>
      <c r="Q143" s="1"/>
      <c r="R143" s="1"/>
      <c r="S143" s="1"/>
      <c r="T143" s="1"/>
      <c r="U143" s="1"/>
      <c r="V143" s="1"/>
      <c r="W143" s="1"/>
      <c r="X143" s="1"/>
      <c r="Y143" s="1"/>
      <c r="Z143" s="1"/>
      <c r="AA143" s="1"/>
      <c r="AB143" s="1"/>
    </row>
    <row r="144" spans="1:28" hidden="1" x14ac:dyDescent="0.25">
      <c r="A144" s="54"/>
      <c r="B144" s="52"/>
      <c r="C144" s="52"/>
      <c r="D144" s="52"/>
      <c r="E144" s="52"/>
      <c r="F144" s="52"/>
      <c r="G144" s="52"/>
      <c r="H144" s="52"/>
      <c r="I144" s="52"/>
      <c r="J144" s="17"/>
      <c r="K144" s="17"/>
      <c r="L144" s="17"/>
      <c r="M144" s="17"/>
      <c r="N144" s="17"/>
      <c r="O144" s="1"/>
      <c r="P144" s="1"/>
      <c r="Q144" s="1"/>
      <c r="R144" s="1"/>
      <c r="S144" s="1"/>
      <c r="T144" s="1"/>
      <c r="U144" s="1"/>
      <c r="V144" s="1"/>
      <c r="W144" s="1"/>
      <c r="X144" s="1"/>
      <c r="Y144" s="1"/>
      <c r="Z144" s="1"/>
      <c r="AA144" s="1"/>
      <c r="AB144" s="1"/>
    </row>
    <row r="145" spans="1:28" hidden="1" x14ac:dyDescent="0.25">
      <c r="A145" s="54"/>
      <c r="B145" s="52"/>
      <c r="C145" s="52"/>
      <c r="D145" s="52"/>
      <c r="E145" s="52"/>
      <c r="F145" s="52"/>
      <c r="G145" s="52"/>
      <c r="H145" s="52"/>
      <c r="I145" s="52"/>
      <c r="J145" s="17"/>
      <c r="K145" s="17"/>
      <c r="L145" s="17"/>
      <c r="M145" s="17"/>
      <c r="N145" s="17"/>
      <c r="O145" s="1"/>
      <c r="P145" s="1"/>
      <c r="Q145" s="1"/>
      <c r="R145" s="1"/>
      <c r="S145" s="1"/>
      <c r="T145" s="1"/>
      <c r="U145" s="1"/>
      <c r="V145" s="1"/>
      <c r="W145" s="1"/>
      <c r="X145" s="1"/>
      <c r="Y145" s="1"/>
      <c r="Z145" s="1"/>
      <c r="AA145" s="1"/>
      <c r="AB145" s="1"/>
    </row>
    <row r="146" spans="1:28" hidden="1" x14ac:dyDescent="0.25">
      <c r="A146" s="54"/>
      <c r="B146" s="52"/>
      <c r="C146" s="52"/>
      <c r="D146" s="52"/>
      <c r="E146" s="52"/>
      <c r="F146" s="52"/>
      <c r="G146" s="52"/>
      <c r="H146" s="52"/>
      <c r="I146" s="52"/>
      <c r="J146" s="17"/>
      <c r="K146" s="17"/>
      <c r="L146" s="17"/>
      <c r="M146" s="17"/>
      <c r="N146" s="17"/>
      <c r="O146" s="1"/>
      <c r="P146" s="1"/>
      <c r="Q146" s="1"/>
      <c r="R146" s="1"/>
      <c r="S146" s="1"/>
      <c r="T146" s="1"/>
      <c r="U146" s="1"/>
      <c r="V146" s="1"/>
      <c r="W146" s="1"/>
      <c r="X146" s="1"/>
      <c r="Y146" s="1"/>
      <c r="Z146" s="1"/>
      <c r="AA146" s="1"/>
      <c r="AB146" s="1"/>
    </row>
    <row r="147" spans="1:28" hidden="1" x14ac:dyDescent="0.25">
      <c r="A147" s="54"/>
      <c r="B147" s="52"/>
      <c r="C147" s="52"/>
      <c r="D147" s="52"/>
      <c r="E147" s="52"/>
      <c r="F147" s="52"/>
      <c r="G147" s="52"/>
      <c r="H147" s="52"/>
      <c r="I147" s="52"/>
      <c r="J147" s="17"/>
      <c r="K147" s="17"/>
      <c r="L147" s="17"/>
      <c r="M147" s="17"/>
      <c r="N147" s="17"/>
      <c r="O147" s="1"/>
      <c r="P147" s="1"/>
      <c r="Q147" s="1"/>
      <c r="R147" s="1"/>
      <c r="S147" s="1"/>
      <c r="T147" s="1"/>
      <c r="U147" s="1"/>
      <c r="V147" s="1"/>
      <c r="W147" s="1"/>
      <c r="X147" s="1"/>
      <c r="Y147" s="1"/>
      <c r="Z147" s="1"/>
      <c r="AA147" s="1"/>
      <c r="AB147" s="1"/>
    </row>
    <row r="148" spans="1:28" hidden="1" x14ac:dyDescent="0.25">
      <c r="A148" s="54"/>
      <c r="B148" s="52"/>
      <c r="C148" s="52"/>
      <c r="D148" s="52"/>
      <c r="E148" s="52"/>
      <c r="F148" s="52"/>
      <c r="G148" s="52"/>
      <c r="H148" s="52"/>
      <c r="I148" s="52"/>
      <c r="J148" s="17"/>
      <c r="K148" s="17"/>
      <c r="L148" s="17"/>
      <c r="M148" s="17"/>
      <c r="N148" s="17"/>
      <c r="O148" s="1"/>
      <c r="P148" s="1"/>
      <c r="Q148" s="1"/>
      <c r="R148" s="1"/>
      <c r="S148" s="1"/>
      <c r="T148" s="1"/>
      <c r="U148" s="1"/>
      <c r="V148" s="1"/>
      <c r="W148" s="1"/>
      <c r="X148" s="1"/>
      <c r="Y148" s="1"/>
      <c r="Z148" s="1"/>
      <c r="AA148" s="1"/>
      <c r="AB148" s="1"/>
    </row>
    <row r="149" spans="1:28" hidden="1" x14ac:dyDescent="0.25">
      <c r="A149" s="54"/>
      <c r="B149" s="52"/>
      <c r="C149" s="52"/>
      <c r="D149" s="52"/>
      <c r="E149" s="52"/>
      <c r="F149" s="52"/>
      <c r="G149" s="52"/>
      <c r="H149" s="52"/>
      <c r="I149" s="52"/>
      <c r="J149" s="17"/>
      <c r="K149" s="17"/>
      <c r="L149" s="17"/>
      <c r="M149" s="17"/>
      <c r="N149" s="17"/>
      <c r="O149" s="1"/>
      <c r="P149" s="1"/>
      <c r="Q149" s="1"/>
      <c r="R149" s="1"/>
      <c r="S149" s="1"/>
      <c r="T149" s="1"/>
      <c r="U149" s="1"/>
      <c r="V149" s="1"/>
      <c r="W149" s="1"/>
      <c r="X149" s="1"/>
      <c r="Y149" s="1"/>
      <c r="Z149" s="1"/>
      <c r="AA149" s="1"/>
      <c r="AB149" s="1"/>
    </row>
    <row r="150" spans="1:28" hidden="1" x14ac:dyDescent="0.25">
      <c r="A150" s="54"/>
      <c r="B150" s="52"/>
      <c r="C150" s="52"/>
      <c r="D150" s="52"/>
      <c r="E150" s="52"/>
      <c r="F150" s="52"/>
      <c r="G150" s="52"/>
      <c r="H150" s="52"/>
      <c r="I150" s="52"/>
      <c r="J150" s="17"/>
      <c r="K150" s="17"/>
      <c r="L150" s="17"/>
      <c r="M150" s="17"/>
      <c r="N150" s="17"/>
      <c r="O150" s="1"/>
      <c r="P150" s="1"/>
      <c r="Q150" s="1"/>
      <c r="R150" s="1"/>
      <c r="S150" s="1"/>
      <c r="T150" s="1"/>
      <c r="U150" s="1"/>
      <c r="V150" s="1"/>
      <c r="W150" s="1"/>
      <c r="X150" s="1"/>
      <c r="Y150" s="1"/>
      <c r="Z150" s="1"/>
      <c r="AA150" s="1"/>
      <c r="AB150" s="1"/>
    </row>
    <row r="151" spans="1:28" hidden="1" x14ac:dyDescent="0.25">
      <c r="A151" s="55"/>
      <c r="B151" s="52"/>
      <c r="C151" s="52"/>
      <c r="D151" s="52"/>
      <c r="E151" s="52"/>
      <c r="F151" s="52"/>
      <c r="G151" s="52"/>
      <c r="H151" s="52"/>
      <c r="I151" s="52"/>
      <c r="J151" s="17"/>
      <c r="K151" s="17"/>
      <c r="L151" s="17"/>
      <c r="M151" s="17"/>
      <c r="N151" s="17"/>
      <c r="O151" s="1"/>
      <c r="P151" s="1"/>
      <c r="Q151" s="1"/>
      <c r="R151" s="1"/>
      <c r="S151" s="1"/>
      <c r="T151" s="1"/>
      <c r="U151" s="1"/>
      <c r="V151" s="1"/>
      <c r="W151" s="1"/>
      <c r="X151" s="1"/>
      <c r="Y151" s="1"/>
      <c r="Z151" s="1"/>
      <c r="AA151" s="1"/>
      <c r="AB151" s="1"/>
    </row>
    <row r="152" spans="1:28" hidden="1" x14ac:dyDescent="0.25">
      <c r="A152" s="1"/>
      <c r="B152" s="1"/>
      <c r="C152" s="1"/>
      <c r="D152" s="1"/>
      <c r="E152" s="1"/>
      <c r="F152" s="1"/>
      <c r="G152" s="1"/>
      <c r="H152" s="1"/>
      <c r="I152" s="17"/>
      <c r="J152" s="17"/>
      <c r="K152" s="17"/>
      <c r="L152" s="17"/>
      <c r="M152" s="17"/>
      <c r="N152" s="17"/>
      <c r="O152" s="1"/>
      <c r="P152" s="1"/>
      <c r="Q152" s="1"/>
      <c r="R152" s="1"/>
      <c r="S152" s="1"/>
      <c r="T152" s="1"/>
      <c r="U152" s="1"/>
      <c r="V152" s="1"/>
      <c r="W152" s="1"/>
      <c r="X152" s="1"/>
      <c r="Y152" s="1"/>
      <c r="Z152" s="1"/>
      <c r="AA152" s="1"/>
      <c r="AB152" s="1"/>
    </row>
    <row r="153" spans="1:28" ht="17.25" hidden="1" thickTop="1" thickBot="1" x14ac:dyDescent="0.3">
      <c r="A153" s="80" t="s">
        <v>57</v>
      </c>
      <c r="B153" s="80" t="s">
        <v>56</v>
      </c>
      <c r="C153" s="80" t="s">
        <v>5</v>
      </c>
      <c r="D153" s="80" t="s">
        <v>9</v>
      </c>
      <c r="E153" s="80" t="s">
        <v>10</v>
      </c>
      <c r="F153" s="80" t="s">
        <v>7</v>
      </c>
      <c r="G153" s="80" t="s">
        <v>6</v>
      </c>
      <c r="H153" s="80" t="s">
        <v>8</v>
      </c>
      <c r="I153" s="81" t="s">
        <v>71</v>
      </c>
      <c r="J153" s="17"/>
      <c r="K153" s="17"/>
      <c r="L153" s="17"/>
      <c r="M153" s="17"/>
      <c r="N153" s="17"/>
      <c r="O153" s="1"/>
      <c r="P153" s="1"/>
      <c r="Q153" s="1"/>
      <c r="R153" s="1"/>
      <c r="S153" s="1"/>
      <c r="T153" s="1"/>
      <c r="U153" s="1"/>
      <c r="V153" s="1"/>
      <c r="W153" s="1"/>
      <c r="X153" s="1"/>
      <c r="Y153" s="1"/>
      <c r="Z153" s="1"/>
      <c r="AA153" s="1"/>
      <c r="AB153" s="1"/>
    </row>
    <row r="154" spans="1:28" ht="15.75" hidden="1" thickTop="1" x14ac:dyDescent="0.25">
      <c r="A154" s="66" t="s">
        <v>55</v>
      </c>
      <c r="B154" s="52"/>
      <c r="C154" s="52"/>
      <c r="D154" s="52"/>
      <c r="E154" s="52"/>
      <c r="F154" s="52"/>
      <c r="G154" s="52"/>
      <c r="H154" s="52"/>
      <c r="I154" s="52"/>
      <c r="J154" s="17"/>
      <c r="K154" s="17"/>
      <c r="L154" s="17"/>
      <c r="M154" s="17"/>
      <c r="N154" s="17"/>
      <c r="O154" s="1"/>
      <c r="P154" s="1"/>
      <c r="Q154" s="1"/>
      <c r="R154" s="1"/>
      <c r="S154" s="1"/>
      <c r="T154" s="1"/>
      <c r="U154" s="1"/>
      <c r="V154" s="1"/>
      <c r="W154" s="1"/>
      <c r="X154" s="1"/>
      <c r="Y154" s="1"/>
      <c r="Z154" s="1"/>
      <c r="AA154" s="1"/>
      <c r="AB154" s="1"/>
    </row>
    <row r="155" spans="1:28" hidden="1" x14ac:dyDescent="0.25">
      <c r="A155" s="54"/>
      <c r="B155" s="52"/>
      <c r="C155" s="52"/>
      <c r="D155" s="52"/>
      <c r="E155" s="52"/>
      <c r="F155" s="52"/>
      <c r="G155" s="52"/>
      <c r="H155" s="52"/>
      <c r="I155" s="52"/>
      <c r="J155" s="17"/>
      <c r="K155" s="17"/>
      <c r="L155" s="17"/>
      <c r="M155" s="17"/>
      <c r="N155" s="17"/>
      <c r="O155" s="1"/>
      <c r="P155" s="1"/>
      <c r="Q155" s="1"/>
      <c r="R155" s="1"/>
      <c r="S155" s="1"/>
      <c r="T155" s="1"/>
      <c r="U155" s="1"/>
      <c r="V155" s="1"/>
      <c r="W155" s="1"/>
      <c r="X155" s="1"/>
      <c r="Y155" s="1"/>
      <c r="Z155" s="1"/>
      <c r="AA155" s="1"/>
      <c r="AB155" s="1"/>
    </row>
    <row r="156" spans="1:28" hidden="1" x14ac:dyDescent="0.25">
      <c r="A156" s="54"/>
      <c r="B156" s="52"/>
      <c r="C156" s="52"/>
      <c r="D156" s="52"/>
      <c r="E156" s="52"/>
      <c r="F156" s="52"/>
      <c r="G156" s="52"/>
      <c r="H156" s="52"/>
      <c r="I156" s="52"/>
      <c r="J156" s="17"/>
      <c r="K156" s="17"/>
      <c r="L156" s="17"/>
      <c r="M156" s="17"/>
      <c r="N156" s="17"/>
      <c r="O156" s="1"/>
      <c r="P156" s="1"/>
      <c r="Q156" s="1"/>
      <c r="R156" s="1"/>
      <c r="S156" s="1"/>
      <c r="T156" s="1"/>
      <c r="U156" s="1"/>
      <c r="V156" s="1"/>
      <c r="W156" s="1"/>
      <c r="X156" s="1"/>
      <c r="Y156" s="1"/>
      <c r="Z156" s="1"/>
      <c r="AA156" s="1"/>
      <c r="AB156" s="1"/>
    </row>
    <row r="157" spans="1:28" hidden="1" x14ac:dyDescent="0.25">
      <c r="A157" s="54"/>
      <c r="B157" s="52"/>
      <c r="C157" s="52"/>
      <c r="D157" s="52"/>
      <c r="E157" s="52"/>
      <c r="F157" s="52"/>
      <c r="G157" s="52"/>
      <c r="H157" s="52"/>
      <c r="I157" s="52"/>
      <c r="J157" s="17"/>
      <c r="K157" s="17"/>
      <c r="L157" s="17"/>
      <c r="M157" s="17"/>
      <c r="N157" s="17"/>
      <c r="O157" s="1"/>
      <c r="P157" s="1"/>
      <c r="Q157" s="1"/>
      <c r="R157" s="1"/>
      <c r="S157" s="1"/>
      <c r="T157" s="1"/>
      <c r="U157" s="1"/>
      <c r="V157" s="1"/>
      <c r="W157" s="1"/>
      <c r="X157" s="1"/>
      <c r="Y157" s="1"/>
      <c r="Z157" s="1"/>
      <c r="AA157" s="1"/>
      <c r="AB157" s="1"/>
    </row>
    <row r="158" spans="1:28" hidden="1" x14ac:dyDescent="0.25">
      <c r="A158" s="54"/>
      <c r="B158" s="52"/>
      <c r="C158" s="52"/>
      <c r="D158" s="52"/>
      <c r="E158" s="52"/>
      <c r="F158" s="52"/>
      <c r="G158" s="52"/>
      <c r="H158" s="52"/>
      <c r="I158" s="52"/>
      <c r="J158" s="17"/>
      <c r="K158" s="17"/>
      <c r="L158" s="17"/>
      <c r="M158" s="17"/>
      <c r="N158" s="17"/>
      <c r="O158" s="1"/>
      <c r="P158" s="1"/>
      <c r="Q158" s="1"/>
      <c r="R158" s="1"/>
      <c r="S158" s="1"/>
      <c r="T158" s="1"/>
      <c r="U158" s="1"/>
      <c r="V158" s="1"/>
      <c r="W158" s="1"/>
      <c r="X158" s="1"/>
      <c r="Y158" s="1"/>
      <c r="Z158" s="1"/>
      <c r="AA158" s="1"/>
      <c r="AB158" s="1"/>
    </row>
    <row r="159" spans="1:28" hidden="1" x14ac:dyDescent="0.25">
      <c r="A159" s="54"/>
      <c r="B159" s="52"/>
      <c r="C159" s="52"/>
      <c r="D159" s="52"/>
      <c r="E159" s="52"/>
      <c r="F159" s="52"/>
      <c r="G159" s="52"/>
      <c r="H159" s="52"/>
      <c r="I159" s="52"/>
      <c r="J159" s="17"/>
      <c r="K159" s="17"/>
      <c r="L159" s="17"/>
      <c r="M159" s="17"/>
      <c r="N159" s="17"/>
      <c r="O159" s="1"/>
      <c r="P159" s="1"/>
      <c r="Q159" s="1"/>
      <c r="R159" s="1"/>
      <c r="S159" s="1"/>
      <c r="T159" s="1"/>
      <c r="U159" s="1"/>
      <c r="V159" s="1"/>
      <c r="W159" s="1"/>
      <c r="X159" s="1"/>
      <c r="Y159" s="1"/>
      <c r="Z159" s="1"/>
      <c r="AA159" s="1"/>
      <c r="AB159" s="1"/>
    </row>
    <row r="160" spans="1:28" hidden="1" x14ac:dyDescent="0.25">
      <c r="A160" s="54"/>
      <c r="B160" s="52"/>
      <c r="C160" s="52"/>
      <c r="D160" s="52"/>
      <c r="E160" s="52"/>
      <c r="F160" s="52"/>
      <c r="G160" s="52"/>
      <c r="H160" s="52"/>
      <c r="I160" s="52"/>
      <c r="J160" s="17"/>
      <c r="K160" s="17"/>
      <c r="L160" s="17"/>
      <c r="M160" s="17"/>
      <c r="N160" s="17"/>
      <c r="O160" s="1"/>
      <c r="P160" s="1"/>
      <c r="Q160" s="1"/>
      <c r="R160" s="1"/>
      <c r="S160" s="1"/>
      <c r="T160" s="1"/>
      <c r="U160" s="1"/>
      <c r="V160" s="1"/>
      <c r="W160" s="1"/>
      <c r="X160" s="1"/>
      <c r="Y160" s="1"/>
      <c r="Z160" s="1"/>
      <c r="AA160" s="1"/>
      <c r="AB160" s="1"/>
    </row>
    <row r="161" spans="1:28" hidden="1" x14ac:dyDescent="0.25">
      <c r="A161" s="54"/>
      <c r="B161" s="52"/>
      <c r="C161" s="52"/>
      <c r="D161" s="52"/>
      <c r="E161" s="52"/>
      <c r="F161" s="52"/>
      <c r="G161" s="52"/>
      <c r="H161" s="52"/>
      <c r="I161" s="52"/>
      <c r="J161" s="17"/>
      <c r="K161" s="17"/>
      <c r="L161" s="17"/>
      <c r="M161" s="17"/>
      <c r="N161" s="17"/>
      <c r="O161" s="1"/>
      <c r="P161" s="1"/>
      <c r="Q161" s="1"/>
      <c r="R161" s="1"/>
      <c r="S161" s="1"/>
      <c r="T161" s="1"/>
      <c r="U161" s="1"/>
      <c r="V161" s="1"/>
      <c r="W161" s="1"/>
      <c r="X161" s="1"/>
      <c r="Y161" s="1"/>
      <c r="Z161" s="1"/>
      <c r="AA161" s="1"/>
      <c r="AB161" s="1"/>
    </row>
    <row r="162" spans="1:28" hidden="1" x14ac:dyDescent="0.25">
      <c r="A162" s="54"/>
      <c r="B162" s="52"/>
      <c r="C162" s="52"/>
      <c r="D162" s="52"/>
      <c r="E162" s="52"/>
      <c r="F162" s="52"/>
      <c r="G162" s="52"/>
      <c r="H162" s="52"/>
      <c r="I162" s="52"/>
      <c r="J162" s="17"/>
      <c r="K162" s="17"/>
      <c r="L162" s="17"/>
      <c r="M162" s="17"/>
      <c r="N162" s="17"/>
      <c r="O162" s="1"/>
      <c r="P162" s="1"/>
      <c r="Q162" s="1"/>
      <c r="R162" s="1"/>
      <c r="S162" s="1"/>
      <c r="T162" s="1"/>
      <c r="U162" s="1"/>
      <c r="V162" s="1"/>
      <c r="W162" s="1"/>
      <c r="X162" s="1"/>
      <c r="Y162" s="1"/>
      <c r="Z162" s="1"/>
      <c r="AA162" s="1"/>
      <c r="AB162" s="1"/>
    </row>
    <row r="163" spans="1:28" hidden="1" x14ac:dyDescent="0.25">
      <c r="A163" s="55"/>
      <c r="B163" s="52"/>
      <c r="C163" s="52"/>
      <c r="D163" s="52"/>
      <c r="E163" s="52"/>
      <c r="F163" s="52"/>
      <c r="G163" s="52"/>
      <c r="H163" s="52"/>
      <c r="I163" s="52"/>
      <c r="J163" s="17"/>
      <c r="K163" s="17"/>
      <c r="L163" s="17"/>
      <c r="M163" s="17"/>
      <c r="N163" s="17"/>
      <c r="O163" s="1"/>
      <c r="P163" s="1"/>
      <c r="Q163" s="1"/>
      <c r="R163" s="1"/>
      <c r="S163" s="1"/>
      <c r="T163" s="1"/>
      <c r="U163" s="1"/>
      <c r="V163" s="1"/>
      <c r="W163" s="1"/>
      <c r="X163" s="1"/>
      <c r="Y163" s="1"/>
      <c r="Z163" s="1"/>
      <c r="AA163" s="1"/>
      <c r="AB163" s="1"/>
    </row>
    <row r="164" spans="1:28" hidden="1" x14ac:dyDescent="0.25">
      <c r="A164" s="1"/>
      <c r="B164" s="1"/>
      <c r="C164" s="1"/>
      <c r="D164" s="1"/>
      <c r="E164" s="1"/>
      <c r="F164" s="1"/>
      <c r="G164" s="1"/>
      <c r="H164" s="1"/>
      <c r="I164" s="17"/>
      <c r="J164" s="17"/>
      <c r="K164" s="17"/>
      <c r="L164" s="17"/>
      <c r="M164" s="17"/>
      <c r="N164" s="17"/>
      <c r="O164" s="1"/>
      <c r="P164" s="1"/>
      <c r="Q164" s="1"/>
      <c r="R164" s="1"/>
      <c r="S164" s="1"/>
      <c r="T164" s="1"/>
      <c r="U164" s="1"/>
      <c r="V164" s="1"/>
      <c r="W164" s="1"/>
      <c r="X164" s="1"/>
      <c r="Y164" s="1"/>
      <c r="Z164" s="1"/>
      <c r="AA164" s="1"/>
      <c r="AB164" s="1"/>
    </row>
    <row r="165" spans="1:28" ht="16.5" hidden="1" thickTop="1" x14ac:dyDescent="0.25">
      <c r="A165" s="81" t="s">
        <v>57</v>
      </c>
      <c r="B165" s="81" t="s">
        <v>56</v>
      </c>
      <c r="C165" s="81" t="s">
        <v>5</v>
      </c>
      <c r="D165" s="81" t="s">
        <v>9</v>
      </c>
      <c r="E165" s="81" t="s">
        <v>10</v>
      </c>
      <c r="F165" s="81" t="s">
        <v>7</v>
      </c>
      <c r="G165" s="81" t="s">
        <v>6</v>
      </c>
      <c r="H165" s="81" t="s">
        <v>8</v>
      </c>
      <c r="I165" s="81" t="s">
        <v>71</v>
      </c>
      <c r="J165" s="17"/>
      <c r="K165" s="17"/>
      <c r="L165" s="17"/>
      <c r="M165" s="17"/>
      <c r="N165" s="17"/>
      <c r="O165" s="1"/>
      <c r="P165" s="1"/>
      <c r="Q165" s="1"/>
      <c r="R165" s="1"/>
      <c r="S165" s="1"/>
      <c r="T165" s="1"/>
      <c r="U165" s="1"/>
      <c r="V165" s="1"/>
      <c r="W165" s="1"/>
      <c r="X165" s="1"/>
      <c r="Y165" s="1"/>
      <c r="Z165" s="1"/>
      <c r="AA165" s="1"/>
      <c r="AB165" s="1"/>
    </row>
    <row r="166" spans="1:28" ht="15.75" hidden="1" thickTop="1" x14ac:dyDescent="0.25">
      <c r="A166" s="66" t="s">
        <v>55</v>
      </c>
      <c r="B166" s="52"/>
      <c r="C166" s="52"/>
      <c r="D166" s="52"/>
      <c r="E166" s="52"/>
      <c r="F166" s="52"/>
      <c r="G166" s="52"/>
      <c r="H166" s="52"/>
      <c r="I166" s="52"/>
      <c r="J166" s="17"/>
      <c r="K166" s="17"/>
      <c r="L166" s="17"/>
      <c r="M166" s="17"/>
      <c r="N166" s="17"/>
      <c r="O166" s="1"/>
      <c r="P166" s="1"/>
      <c r="Q166" s="1"/>
      <c r="R166" s="1"/>
      <c r="S166" s="1"/>
      <c r="T166" s="1"/>
      <c r="U166" s="1"/>
      <c r="V166" s="1"/>
      <c r="W166" s="1"/>
      <c r="X166" s="1"/>
      <c r="Y166" s="1"/>
      <c r="Z166" s="1"/>
      <c r="AA166" s="1"/>
      <c r="AB166" s="1"/>
    </row>
    <row r="167" spans="1:28" hidden="1" x14ac:dyDescent="0.25">
      <c r="A167" s="54"/>
      <c r="B167" s="52"/>
      <c r="C167" s="52"/>
      <c r="D167" s="52"/>
      <c r="E167" s="52"/>
      <c r="F167" s="52"/>
      <c r="G167" s="52"/>
      <c r="H167" s="52"/>
      <c r="I167" s="52"/>
      <c r="J167" s="17"/>
      <c r="K167" s="17"/>
      <c r="L167" s="17"/>
      <c r="M167" s="17"/>
      <c r="N167" s="17"/>
      <c r="O167" s="1"/>
      <c r="P167" s="1"/>
      <c r="Q167" s="1"/>
      <c r="R167" s="1"/>
      <c r="S167" s="1"/>
      <c r="T167" s="1"/>
      <c r="U167" s="1"/>
      <c r="V167" s="1"/>
      <c r="W167" s="1"/>
      <c r="X167" s="1"/>
      <c r="Y167" s="1"/>
      <c r="Z167" s="1"/>
      <c r="AA167" s="1"/>
      <c r="AB167" s="1"/>
    </row>
    <row r="168" spans="1:28" hidden="1" x14ac:dyDescent="0.25">
      <c r="A168" s="54"/>
      <c r="B168" s="52"/>
      <c r="C168" s="52"/>
      <c r="D168" s="52"/>
      <c r="E168" s="52"/>
      <c r="F168" s="52"/>
      <c r="G168" s="52"/>
      <c r="H168" s="52"/>
      <c r="I168" s="52"/>
      <c r="J168" s="17"/>
      <c r="K168" s="17"/>
      <c r="L168" s="17"/>
      <c r="M168" s="17"/>
      <c r="N168" s="17"/>
      <c r="O168" s="1"/>
      <c r="P168" s="1"/>
      <c r="Q168" s="1"/>
      <c r="R168" s="1"/>
      <c r="S168" s="1"/>
      <c r="T168" s="1"/>
      <c r="U168" s="1"/>
      <c r="V168" s="1"/>
      <c r="W168" s="1"/>
      <c r="X168" s="1"/>
      <c r="Y168" s="1"/>
      <c r="Z168" s="1"/>
      <c r="AA168" s="1"/>
      <c r="AB168" s="1"/>
    </row>
    <row r="169" spans="1:28" hidden="1" x14ac:dyDescent="0.25">
      <c r="A169" s="54"/>
      <c r="B169" s="52"/>
      <c r="C169" s="52"/>
      <c r="D169" s="52"/>
      <c r="E169" s="52"/>
      <c r="F169" s="52"/>
      <c r="G169" s="52"/>
      <c r="H169" s="52"/>
      <c r="I169" s="52"/>
      <c r="J169" s="17"/>
      <c r="K169" s="17"/>
      <c r="L169" s="17"/>
      <c r="M169" s="17"/>
      <c r="N169" s="17"/>
      <c r="O169" s="1"/>
      <c r="P169" s="1"/>
      <c r="Q169" s="1"/>
      <c r="R169" s="1"/>
      <c r="S169" s="1"/>
      <c r="T169" s="1"/>
      <c r="U169" s="1"/>
      <c r="V169" s="1"/>
      <c r="W169" s="1"/>
      <c r="X169" s="1"/>
      <c r="Y169" s="1"/>
      <c r="Z169" s="1"/>
      <c r="AA169" s="1"/>
      <c r="AB169" s="1"/>
    </row>
    <row r="170" spans="1:28" hidden="1" x14ac:dyDescent="0.25">
      <c r="A170" s="54"/>
      <c r="B170" s="52"/>
      <c r="C170" s="52"/>
      <c r="D170" s="52"/>
      <c r="E170" s="52"/>
      <c r="F170" s="52"/>
      <c r="G170" s="52"/>
      <c r="H170" s="52"/>
      <c r="I170" s="52"/>
      <c r="J170" s="17"/>
      <c r="K170" s="17"/>
      <c r="L170" s="17"/>
      <c r="M170" s="17"/>
      <c r="N170" s="17"/>
      <c r="O170" s="1"/>
      <c r="P170" s="1"/>
      <c r="Q170" s="1"/>
      <c r="R170" s="1"/>
      <c r="S170" s="1"/>
      <c r="T170" s="1"/>
      <c r="U170" s="1"/>
      <c r="V170" s="1"/>
      <c r="W170" s="1"/>
      <c r="X170" s="1"/>
      <c r="Y170" s="1"/>
      <c r="Z170" s="1"/>
      <c r="AA170" s="1"/>
      <c r="AB170" s="1"/>
    </row>
    <row r="171" spans="1:28" hidden="1" x14ac:dyDescent="0.25">
      <c r="A171" s="54"/>
      <c r="B171" s="52"/>
      <c r="C171" s="52"/>
      <c r="D171" s="52"/>
      <c r="E171" s="52"/>
      <c r="F171" s="52"/>
      <c r="G171" s="52"/>
      <c r="H171" s="52"/>
      <c r="I171" s="52"/>
      <c r="J171" s="17"/>
      <c r="K171" s="17"/>
      <c r="L171" s="17"/>
      <c r="M171" s="17"/>
      <c r="N171" s="17"/>
      <c r="O171" s="1"/>
      <c r="P171" s="1"/>
      <c r="Q171" s="1"/>
      <c r="R171" s="1"/>
      <c r="S171" s="1"/>
      <c r="T171" s="1"/>
      <c r="U171" s="1"/>
      <c r="V171" s="1"/>
      <c r="W171" s="1"/>
      <c r="X171" s="1"/>
      <c r="Y171" s="1"/>
      <c r="Z171" s="1"/>
      <c r="AA171" s="1"/>
      <c r="AB171" s="1"/>
    </row>
    <row r="172" spans="1:28" hidden="1" x14ac:dyDescent="0.25">
      <c r="A172" s="54"/>
      <c r="B172" s="52"/>
      <c r="C172" s="52"/>
      <c r="D172" s="52"/>
      <c r="E172" s="52"/>
      <c r="F172" s="52"/>
      <c r="G172" s="52"/>
      <c r="H172" s="52"/>
      <c r="I172" s="52"/>
      <c r="J172" s="17"/>
      <c r="K172" s="17"/>
      <c r="L172" s="17"/>
      <c r="M172" s="17"/>
      <c r="N172" s="17"/>
      <c r="O172" s="1"/>
      <c r="P172" s="1"/>
      <c r="Q172" s="1"/>
      <c r="R172" s="1"/>
      <c r="S172" s="1"/>
      <c r="T172" s="1"/>
      <c r="U172" s="1"/>
      <c r="V172" s="1"/>
      <c r="W172" s="1"/>
      <c r="X172" s="1"/>
      <c r="Y172" s="1"/>
      <c r="Z172" s="1"/>
      <c r="AA172" s="1"/>
      <c r="AB172" s="1"/>
    </row>
    <row r="173" spans="1:28" hidden="1" x14ac:dyDescent="0.25">
      <c r="A173" s="54"/>
      <c r="B173" s="52"/>
      <c r="C173" s="52"/>
      <c r="D173" s="52"/>
      <c r="E173" s="52"/>
      <c r="F173" s="52"/>
      <c r="G173" s="52"/>
      <c r="H173" s="52"/>
      <c r="I173" s="52"/>
      <c r="J173" s="17"/>
      <c r="K173" s="17"/>
      <c r="L173" s="17"/>
      <c r="M173" s="17"/>
      <c r="N173" s="17"/>
      <c r="O173" s="1"/>
      <c r="P173" s="1"/>
      <c r="Q173" s="1"/>
      <c r="R173" s="1"/>
      <c r="S173" s="1"/>
      <c r="T173" s="1"/>
      <c r="U173" s="1"/>
      <c r="V173" s="1"/>
      <c r="W173" s="1"/>
      <c r="X173" s="1"/>
      <c r="Y173" s="1"/>
      <c r="Z173" s="1"/>
      <c r="AA173" s="1"/>
      <c r="AB173" s="1"/>
    </row>
    <row r="174" spans="1:28" hidden="1" x14ac:dyDescent="0.25">
      <c r="A174" s="54"/>
      <c r="B174" s="52"/>
      <c r="C174" s="52"/>
      <c r="D174" s="52"/>
      <c r="E174" s="52"/>
      <c r="F174" s="52"/>
      <c r="G174" s="52"/>
      <c r="H174" s="52"/>
      <c r="I174" s="52"/>
      <c r="J174" s="17"/>
      <c r="K174" s="17"/>
      <c r="L174" s="17"/>
      <c r="M174" s="17"/>
      <c r="N174" s="17"/>
      <c r="O174" s="1"/>
      <c r="P174" s="1"/>
      <c r="Q174" s="1"/>
      <c r="R174" s="1"/>
      <c r="S174" s="1"/>
      <c r="T174" s="1"/>
      <c r="U174" s="1"/>
      <c r="V174" s="1"/>
      <c r="W174" s="1"/>
      <c r="X174" s="1"/>
      <c r="Y174" s="1"/>
      <c r="Z174" s="1"/>
      <c r="AA174" s="1"/>
      <c r="AB174" s="1"/>
    </row>
    <row r="175" spans="1:28" hidden="1" x14ac:dyDescent="0.25">
      <c r="A175" s="55"/>
      <c r="B175" s="52"/>
      <c r="C175" s="52"/>
      <c r="D175" s="52"/>
      <c r="E175" s="52"/>
      <c r="F175" s="52"/>
      <c r="G175" s="52"/>
      <c r="H175" s="52"/>
      <c r="I175" s="52"/>
      <c r="J175" s="17"/>
      <c r="K175" s="17"/>
      <c r="L175" s="17"/>
      <c r="M175" s="17"/>
      <c r="N175" s="17"/>
      <c r="O175" s="1"/>
      <c r="P175" s="1"/>
      <c r="Q175" s="1"/>
      <c r="R175" s="1"/>
      <c r="S175" s="1"/>
      <c r="T175" s="1"/>
      <c r="U175" s="1"/>
      <c r="V175" s="1"/>
      <c r="W175" s="1"/>
      <c r="X175" s="1"/>
      <c r="Y175" s="1"/>
      <c r="Z175" s="1"/>
      <c r="AA175" s="1"/>
      <c r="AB175" s="1"/>
    </row>
    <row r="176" spans="1:28" hidden="1" x14ac:dyDescent="0.25">
      <c r="A176" s="1"/>
      <c r="B176" s="1"/>
      <c r="C176" s="1"/>
      <c r="D176" s="1"/>
      <c r="E176" s="1"/>
      <c r="F176" s="1"/>
      <c r="G176" s="1"/>
      <c r="H176" s="1"/>
      <c r="I176" s="17"/>
      <c r="J176" s="17"/>
      <c r="K176" s="17"/>
      <c r="L176" s="17"/>
      <c r="M176" s="17"/>
      <c r="N176" s="17"/>
      <c r="O176" s="1"/>
      <c r="P176" s="1"/>
      <c r="Q176" s="1"/>
      <c r="R176" s="1"/>
      <c r="S176" s="1"/>
      <c r="T176" s="1"/>
      <c r="U176" s="1"/>
      <c r="V176" s="1"/>
      <c r="W176" s="1"/>
      <c r="X176" s="1"/>
      <c r="Y176" s="1"/>
      <c r="Z176" s="1"/>
      <c r="AA176" s="1"/>
      <c r="AB176" s="1"/>
    </row>
    <row r="177" spans="1:28" hidden="1" x14ac:dyDescent="0.25">
      <c r="A177" s="1"/>
      <c r="B177" s="1"/>
      <c r="C177" s="1"/>
      <c r="D177" s="1"/>
      <c r="E177" s="1"/>
      <c r="F177" s="1"/>
      <c r="G177" s="1"/>
      <c r="H177" s="1"/>
      <c r="I177" s="17"/>
      <c r="J177" s="17"/>
      <c r="K177" s="17"/>
      <c r="L177" s="17"/>
      <c r="M177" s="17"/>
      <c r="N177" s="17"/>
      <c r="O177" s="1"/>
      <c r="P177" s="1"/>
      <c r="Q177" s="1"/>
      <c r="R177" s="1"/>
      <c r="S177" s="1"/>
      <c r="T177" s="1"/>
      <c r="U177" s="1"/>
      <c r="V177" s="1"/>
      <c r="W177" s="1"/>
      <c r="X177" s="1"/>
      <c r="Y177" s="1"/>
      <c r="Z177" s="1"/>
      <c r="AA177" s="1"/>
      <c r="AB177" s="1"/>
    </row>
  </sheetData>
  <sheetProtection password="ECFE" sheet="1" objects="1" scenarios="1"/>
  <mergeCells count="10">
    <mergeCell ref="I9:R9"/>
    <mergeCell ref="T9:AA9"/>
    <mergeCell ref="D5:J5"/>
    <mergeCell ref="A89:A119"/>
    <mergeCell ref="A83:A88"/>
    <mergeCell ref="A39:A82"/>
    <mergeCell ref="A34:A38"/>
    <mergeCell ref="A29:A33"/>
    <mergeCell ref="A22:A28"/>
    <mergeCell ref="A11:A21"/>
  </mergeCells>
  <conditionalFormatting sqref="AF7:AF8">
    <cfRule type="cellIs" dxfId="21" priority="314" stopIfTrue="1" operator="equal">
      <formula>$AF$7</formula>
    </cfRule>
  </conditionalFormatting>
  <conditionalFormatting sqref="I11:I119">
    <cfRule type="cellIs" dxfId="20" priority="313" stopIfTrue="1" operator="equal">
      <formula>"x"</formula>
    </cfRule>
  </conditionalFormatting>
  <conditionalFormatting sqref="J11:J119">
    <cfRule type="cellIs" dxfId="19" priority="312" operator="equal">
      <formula>"x"</formula>
    </cfRule>
  </conditionalFormatting>
  <conditionalFormatting sqref="K11:K119">
    <cfRule type="cellIs" dxfId="18" priority="311" operator="equal">
      <formula>"x"</formula>
    </cfRule>
  </conditionalFormatting>
  <conditionalFormatting sqref="L11:L119">
    <cfRule type="cellIs" dxfId="17" priority="310" stopIfTrue="1" operator="equal">
      <formula>"x"</formula>
    </cfRule>
  </conditionalFormatting>
  <conditionalFormatting sqref="M11:M119">
    <cfRule type="cellIs" dxfId="16" priority="309" operator="equal">
      <formula>"x"</formula>
    </cfRule>
  </conditionalFormatting>
  <conditionalFormatting sqref="N11:N119">
    <cfRule type="cellIs" dxfId="15" priority="1" stopIfTrue="1" operator="equal">
      <formula>$AF$8</formula>
    </cfRule>
    <cfRule type="cellIs" dxfId="14" priority="4" stopIfTrue="1" operator="equal">
      <formula>$AF$7</formula>
    </cfRule>
  </conditionalFormatting>
  <dataValidations count="1">
    <dataValidation type="list" allowBlank="1" showInputMessage="1" showErrorMessage="1" sqref="N11:N119">
      <formula1>$AF$7:$AF$8</formula1>
    </dataValidation>
  </dataValidations>
  <pageMargins left="0.511811024" right="0.511811024" top="0.78740157499999996" bottom="0.78740157499999996" header="0.31496062000000002" footer="0.31496062000000002"/>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
  <dimension ref="A1:U37"/>
  <sheetViews>
    <sheetView showGridLines="0" zoomScale="90" zoomScaleNormal="90" zoomScalePageLayoutView="70" workbookViewId="0">
      <selection activeCell="C8" sqref="C8"/>
    </sheetView>
  </sheetViews>
  <sheetFormatPr defaultRowHeight="15" x14ac:dyDescent="0.25"/>
  <cols>
    <col min="1" max="1" width="0.85546875" customWidth="1"/>
    <col min="2" max="2" width="36.7109375" customWidth="1"/>
    <col min="3" max="3" width="14.28515625" customWidth="1"/>
    <col min="5" max="5" width="13.28515625" customWidth="1"/>
    <col min="6" max="6" width="11.28515625" customWidth="1"/>
    <col min="22" max="16384" width="9.140625" style="4"/>
  </cols>
  <sheetData>
    <row r="1" spans="1:21" x14ac:dyDescent="0.25">
      <c r="A1" s="3" t="s">
        <v>0</v>
      </c>
      <c r="B1" s="2"/>
      <c r="C1" s="2"/>
      <c r="D1" s="2"/>
      <c r="E1" s="2"/>
      <c r="F1" s="2"/>
      <c r="G1" s="2"/>
      <c r="H1" s="15"/>
      <c r="I1" s="15"/>
      <c r="J1" s="15"/>
      <c r="K1" s="15"/>
      <c r="L1" s="15"/>
      <c r="M1" s="15"/>
      <c r="N1" s="2"/>
      <c r="O1" s="2"/>
      <c r="P1" s="2"/>
      <c r="Q1" s="2"/>
      <c r="R1" s="2"/>
      <c r="S1" s="2"/>
      <c r="T1" s="2"/>
      <c r="U1" s="2"/>
    </row>
    <row r="2" spans="1:21" ht="4.1500000000000004" customHeight="1" x14ac:dyDescent="0.25">
      <c r="A2" s="4"/>
      <c r="B2" s="4"/>
      <c r="C2" s="4"/>
      <c r="D2" s="4"/>
      <c r="E2" s="4"/>
      <c r="F2" s="4"/>
      <c r="G2" s="4"/>
      <c r="H2" s="16"/>
      <c r="I2" s="16"/>
      <c r="J2" s="16"/>
      <c r="K2" s="16"/>
      <c r="L2" s="16"/>
      <c r="M2" s="16"/>
      <c r="N2" s="4"/>
      <c r="O2" s="4"/>
      <c r="P2" s="4"/>
      <c r="Q2" s="4"/>
      <c r="R2" s="4"/>
      <c r="S2" s="4"/>
      <c r="T2" s="4"/>
      <c r="U2" s="4"/>
    </row>
    <row r="3" spans="1:21" s="304" customFormat="1" ht="15.75" thickBot="1" x14ac:dyDescent="0.3">
      <c r="A3" s="342" t="str">
        <f>'Monitoria Anual 2'!A3</f>
        <v>PAN PEQUENOS CETÁCEOS</v>
      </c>
      <c r="B3" s="342"/>
      <c r="C3" s="342"/>
      <c r="D3" s="342"/>
      <c r="E3" s="342"/>
      <c r="F3" s="342"/>
      <c r="G3" s="342"/>
      <c r="H3" s="342"/>
      <c r="I3" s="342"/>
      <c r="J3" s="342"/>
      <c r="K3" s="342"/>
      <c r="L3" s="342"/>
      <c r="M3" s="342"/>
      <c r="N3" s="342"/>
      <c r="O3" s="342"/>
      <c r="P3" s="342"/>
      <c r="Q3" s="5"/>
      <c r="R3" s="5"/>
      <c r="S3" s="5"/>
      <c r="T3" s="5"/>
      <c r="U3" s="5"/>
    </row>
    <row r="4" spans="1:21" ht="15.75" thickTop="1" x14ac:dyDescent="0.25">
      <c r="A4" s="1"/>
      <c r="B4" s="1"/>
      <c r="C4" s="1"/>
      <c r="D4" s="1"/>
      <c r="E4" s="1"/>
      <c r="F4" s="1"/>
      <c r="G4" s="1"/>
      <c r="H4" s="17"/>
      <c r="I4" s="17"/>
      <c r="J4" s="17"/>
      <c r="K4" s="17"/>
      <c r="L4" s="17"/>
      <c r="M4" s="17"/>
      <c r="N4" s="1"/>
      <c r="O4" s="1"/>
      <c r="P4" s="1"/>
      <c r="Q4" s="1"/>
      <c r="R4" s="1"/>
      <c r="S4" s="1"/>
      <c r="T4" s="1"/>
      <c r="U4" s="1"/>
    </row>
    <row r="5" spans="1:21" s="305" customFormat="1" ht="45" customHeight="1" thickBot="1" x14ac:dyDescent="0.3">
      <c r="A5" s="7" t="s">
        <v>1</v>
      </c>
      <c r="B5" s="7"/>
      <c r="C5" s="341" t="str">
        <f>'Monitoria Anual 2'!D5</f>
        <v>REDUZIR O IMPACTO ANTRÓPICO E AMPLIAR O CONHECIMENTO SOBRE PEQUENOS CETÁCEOS NO BRASIL NOS PRÓXIMOS 5 ANOS</v>
      </c>
      <c r="D5" s="341"/>
      <c r="E5" s="341"/>
      <c r="F5" s="341"/>
      <c r="G5" s="341"/>
      <c r="H5" s="341"/>
      <c r="I5" s="341"/>
      <c r="J5" s="341"/>
      <c r="K5" s="341"/>
      <c r="L5" s="341"/>
      <c r="M5" s="341"/>
      <c r="N5" s="341"/>
      <c r="O5" s="341"/>
      <c r="P5" s="341"/>
      <c r="Q5" s="341"/>
      <c r="R5" s="341"/>
      <c r="S5" s="341"/>
      <c r="T5" s="341"/>
      <c r="U5" s="341"/>
    </row>
    <row r="6" spans="1:21" ht="15.75" thickTop="1" x14ac:dyDescent="0.25">
      <c r="A6" s="1"/>
      <c r="B6" s="1"/>
      <c r="C6" s="317"/>
      <c r="D6" s="317"/>
      <c r="E6" s="317"/>
      <c r="F6" s="317"/>
      <c r="G6" s="317"/>
      <c r="H6" s="318"/>
      <c r="I6" s="318"/>
      <c r="J6" s="318"/>
      <c r="K6" s="318"/>
      <c r="L6" s="318"/>
      <c r="M6" s="318"/>
      <c r="N6" s="317"/>
      <c r="O6" s="317"/>
      <c r="P6" s="317"/>
      <c r="Q6" s="317"/>
      <c r="R6" s="317"/>
      <c r="S6" s="317"/>
      <c r="T6" s="317"/>
      <c r="U6" s="317"/>
    </row>
    <row r="7" spans="1:21" ht="15.75" thickBot="1" x14ac:dyDescent="0.3">
      <c r="A7" s="7" t="s">
        <v>2</v>
      </c>
      <c r="B7" s="7"/>
      <c r="C7" s="334">
        <v>41214</v>
      </c>
      <c r="D7" s="319"/>
      <c r="E7" s="319"/>
      <c r="F7" s="319"/>
      <c r="G7" s="319"/>
      <c r="H7" s="319"/>
      <c r="I7" s="329"/>
      <c r="J7" s="329"/>
      <c r="K7" s="329"/>
      <c r="L7" s="329"/>
      <c r="M7" s="329"/>
      <c r="N7" s="319"/>
      <c r="O7" s="319"/>
      <c r="P7" s="319"/>
      <c r="Q7" s="319"/>
      <c r="R7" s="319"/>
      <c r="S7" s="319"/>
      <c r="T7" s="319"/>
      <c r="U7" s="319"/>
    </row>
    <row r="8" spans="1:21" ht="15.75" thickTop="1" x14ac:dyDescent="0.25"/>
    <row r="9" spans="1:21" ht="18.75" x14ac:dyDescent="0.25">
      <c r="A9" s="50" t="s">
        <v>31</v>
      </c>
      <c r="B9" s="50"/>
      <c r="C9" s="50"/>
      <c r="D9" s="50"/>
      <c r="E9" s="50"/>
      <c r="F9" s="50"/>
      <c r="G9" s="50"/>
      <c r="H9" s="50"/>
      <c r="I9" s="50"/>
      <c r="J9" s="50"/>
      <c r="K9" s="50"/>
      <c r="L9" s="50"/>
      <c r="M9" s="50"/>
      <c r="N9" s="50"/>
      <c r="O9" s="50"/>
      <c r="P9" s="50"/>
      <c r="Q9" s="50"/>
      <c r="R9" s="50"/>
      <c r="S9" s="50"/>
      <c r="T9" s="50"/>
      <c r="U9" s="50"/>
    </row>
    <row r="11" spans="1:21" x14ac:dyDescent="0.25">
      <c r="B11" s="28" t="s">
        <v>42</v>
      </c>
      <c r="C11" s="29"/>
      <c r="D11" s="29"/>
    </row>
    <row r="12" spans="1:21" x14ac:dyDescent="0.25">
      <c r="E12" s="100"/>
      <c r="F12" s="100"/>
    </row>
    <row r="13" spans="1:21" ht="60.75" customHeight="1" thickBot="1" x14ac:dyDescent="0.3">
      <c r="B13" s="354" t="s">
        <v>33</v>
      </c>
      <c r="C13" s="355"/>
      <c r="D13" s="355"/>
      <c r="E13" s="355"/>
      <c r="F13" s="356"/>
    </row>
    <row r="14" spans="1:21" s="305" customFormat="1" ht="31.9" customHeight="1" thickTop="1" thickBot="1" x14ac:dyDescent="0.3">
      <c r="A14" s="69"/>
      <c r="B14" s="70" t="s">
        <v>39</v>
      </c>
      <c r="C14" s="72" t="s">
        <v>70</v>
      </c>
      <c r="D14" s="71" t="s">
        <v>40</v>
      </c>
      <c r="E14" s="95" t="s">
        <v>63</v>
      </c>
      <c r="F14" s="96" t="s">
        <v>40</v>
      </c>
      <c r="G14" s="69"/>
      <c r="H14" s="69"/>
      <c r="I14" s="69"/>
      <c r="J14" s="69"/>
      <c r="K14" s="69"/>
      <c r="L14" s="69"/>
      <c r="M14" s="69"/>
      <c r="N14" s="69"/>
      <c r="O14" s="69"/>
      <c r="P14" s="69"/>
      <c r="Q14" s="69"/>
      <c r="R14" s="69"/>
      <c r="S14" s="69"/>
      <c r="T14" s="69"/>
      <c r="U14" s="69"/>
    </row>
    <row r="15" spans="1:21" ht="16.5" thickTop="1" x14ac:dyDescent="0.25">
      <c r="B15" s="51" t="s">
        <v>34</v>
      </c>
      <c r="C15" s="82"/>
      <c r="D15" s="83"/>
      <c r="E15" s="82">
        <f>COUNTA('Monitoria Anual 2'!N11:N119)</f>
        <v>1</v>
      </c>
      <c r="F15" s="83"/>
    </row>
    <row r="16" spans="1:21" ht="15.75" x14ac:dyDescent="0.25">
      <c r="B16" s="37" t="s">
        <v>46</v>
      </c>
      <c r="C16" s="84">
        <f>COUNTA('Monitoria Anual 2'!I11:I119)</f>
        <v>0</v>
      </c>
      <c r="D16" s="85">
        <f>C16/C22</f>
        <v>0</v>
      </c>
      <c r="E16" s="84">
        <f>C16</f>
        <v>0</v>
      </c>
      <c r="F16" s="85">
        <f t="shared" ref="F16:F21" si="0">E16/$E$22</f>
        <v>0</v>
      </c>
    </row>
    <row r="17" spans="2:9" ht="15.75" x14ac:dyDescent="0.25">
      <c r="B17" s="30" t="s">
        <v>35</v>
      </c>
      <c r="C17" s="86">
        <f>COUNTA('Monitoria Anual 2'!J11:J119)</f>
        <v>48</v>
      </c>
      <c r="D17" s="87">
        <f>C17/C22</f>
        <v>0.44036697247706424</v>
      </c>
      <c r="E17" s="86">
        <f>C17-1</f>
        <v>47</v>
      </c>
      <c r="F17" s="85">
        <f t="shared" si="0"/>
        <v>0.43518518518518517</v>
      </c>
    </row>
    <row r="18" spans="2:9" ht="15.75" x14ac:dyDescent="0.25">
      <c r="B18" s="31" t="s">
        <v>36</v>
      </c>
      <c r="C18" s="86">
        <f>COUNTA('Monitoria Anual 2'!K11:K119)</f>
        <v>9</v>
      </c>
      <c r="D18" s="87">
        <f>C18/C22</f>
        <v>8.2568807339449546E-2</v>
      </c>
      <c r="E18" s="86">
        <f>C18</f>
        <v>9</v>
      </c>
      <c r="F18" s="85">
        <f t="shared" si="0"/>
        <v>8.3333333333333329E-2</v>
      </c>
    </row>
    <row r="19" spans="2:9" ht="15.75" x14ac:dyDescent="0.25">
      <c r="B19" s="32" t="s">
        <v>37</v>
      </c>
      <c r="C19" s="86">
        <f>COUNTA('Monitoria Anual 2'!L11:L119)</f>
        <v>49</v>
      </c>
      <c r="D19" s="87">
        <f>C19/C22</f>
        <v>0.44954128440366975</v>
      </c>
      <c r="E19" s="86">
        <f>C19</f>
        <v>49</v>
      </c>
      <c r="F19" s="85">
        <f t="shared" si="0"/>
        <v>0.45370370370370372</v>
      </c>
    </row>
    <row r="20" spans="2:9" ht="16.5" thickBot="1" x14ac:dyDescent="0.3">
      <c r="B20" s="33" t="s">
        <v>38</v>
      </c>
      <c r="C20" s="86">
        <f>COUNTA('Monitoria Anual 2'!M11:M119)</f>
        <v>3</v>
      </c>
      <c r="D20" s="87">
        <f>C20/C22</f>
        <v>2.7522935779816515E-2</v>
      </c>
      <c r="E20" s="86">
        <f>C20</f>
        <v>3</v>
      </c>
      <c r="F20" s="85">
        <f t="shared" si="0"/>
        <v>2.7777777777777776E-2</v>
      </c>
    </row>
    <row r="21" spans="2:9" ht="17.25" thickTop="1" thickBot="1" x14ac:dyDescent="0.3">
      <c r="B21" s="79" t="s">
        <v>58</v>
      </c>
      <c r="C21" s="86"/>
      <c r="D21" s="87"/>
      <c r="E21" s="86">
        <f>'Monitoria Anual 2'!B125</f>
        <v>0</v>
      </c>
      <c r="F21" s="85">
        <f t="shared" si="0"/>
        <v>0</v>
      </c>
    </row>
    <row r="22" spans="2:9" ht="16.5" thickTop="1" thickBot="1" x14ac:dyDescent="0.3">
      <c r="B22" s="89" t="s">
        <v>41</v>
      </c>
      <c r="C22" s="90">
        <f>C16+C17+C18+C19+C20</f>
        <v>109</v>
      </c>
      <c r="D22" s="91">
        <f>SUM(D15:D21)</f>
        <v>1</v>
      </c>
      <c r="E22" s="90">
        <f>SUM(E16:E21)</f>
        <v>108</v>
      </c>
      <c r="F22" s="88">
        <f>SUM(F16:F21)</f>
        <v>1</v>
      </c>
    </row>
    <row r="23" spans="2:9" ht="16.5" thickTop="1" thickBot="1" x14ac:dyDescent="0.3">
      <c r="B23" s="343" t="s">
        <v>69</v>
      </c>
      <c r="C23" s="343"/>
      <c r="D23" s="343"/>
      <c r="E23" s="94">
        <f>COUNTIF('Monitoria Anual 2'!N11:N119,'Monitoria Anual 2'!AF7)</f>
        <v>0</v>
      </c>
      <c r="F23" s="92"/>
    </row>
    <row r="24" spans="2:9" ht="16.5" thickTop="1" thickBot="1" x14ac:dyDescent="0.3">
      <c r="B24" s="343" t="s">
        <v>68</v>
      </c>
      <c r="C24" s="343"/>
      <c r="D24" s="343"/>
      <c r="E24" s="94">
        <f>COUNTIF('Monitoria Anual 2'!N11:N119,'Monitoria Anual 2'!AF8)</f>
        <v>1</v>
      </c>
      <c r="F24" s="93"/>
    </row>
    <row r="25" spans="2:9" ht="15.75" thickTop="1" x14ac:dyDescent="0.25"/>
    <row r="26" spans="2:9" x14ac:dyDescent="0.25">
      <c r="B26" s="28" t="s">
        <v>43</v>
      </c>
      <c r="C26" s="29"/>
      <c r="D26" s="29"/>
    </row>
    <row r="27" spans="2:9" ht="3" customHeight="1" x14ac:dyDescent="0.25"/>
    <row r="28" spans="2:9" ht="36" customHeight="1" x14ac:dyDescent="0.25">
      <c r="B28" s="49" t="s">
        <v>32</v>
      </c>
      <c r="C28" s="36">
        <f>COUNTA('Monitoria Anual 2'!A11:A119)</f>
        <v>7</v>
      </c>
    </row>
    <row r="29" spans="2:9" ht="6.6" customHeight="1" thickBot="1" x14ac:dyDescent="0.3"/>
    <row r="30" spans="2:9" ht="16.5" thickTop="1" thickBot="1" x14ac:dyDescent="0.3">
      <c r="B30" s="34" t="s">
        <v>44</v>
      </c>
      <c r="C30" s="35" t="s">
        <v>45</v>
      </c>
      <c r="D30" s="38"/>
      <c r="E30" s="39"/>
      <c r="F30" s="40"/>
      <c r="G30" s="41"/>
      <c r="H30" s="42"/>
      <c r="I30" s="43"/>
    </row>
    <row r="31" spans="2:9" ht="15.75" thickTop="1" x14ac:dyDescent="0.25">
      <c r="B31" s="44" t="s">
        <v>47</v>
      </c>
      <c r="C31" s="46">
        <f>COUNTA('Monitoria Anual 2'!B11:B21)</f>
        <v>11</v>
      </c>
      <c r="D31" s="48">
        <f>COUNTA('Monitoria Anual 2'!N11:N21)</f>
        <v>0</v>
      </c>
      <c r="E31" s="48">
        <f>COUNTA('Monitoria Anual 2'!I11:I21)</f>
        <v>0</v>
      </c>
      <c r="F31" s="48">
        <f>COUNTA('Monitoria Anual 2'!J11:J21)</f>
        <v>5</v>
      </c>
      <c r="G31" s="48">
        <f>COUNTA('Monitoria Anual 2'!K11:K21)</f>
        <v>1</v>
      </c>
      <c r="H31" s="48">
        <f>COUNTA('Monitoria Anual 2'!L11:L21)</f>
        <v>5</v>
      </c>
      <c r="I31" s="47">
        <f>COUNTA('Monitoria Anual 2'!M11:M21)</f>
        <v>0</v>
      </c>
    </row>
    <row r="32" spans="2:9" x14ac:dyDescent="0.25">
      <c r="B32" s="45" t="s">
        <v>48</v>
      </c>
      <c r="C32" s="47">
        <f>COUNTA('Monitoria Anual 2'!B22:B28)</f>
        <v>7</v>
      </c>
      <c r="D32" s="47">
        <f>COUNTA('Monitoria Anual 2'!N22:N28)</f>
        <v>0</v>
      </c>
      <c r="E32" s="47">
        <f>COUNTA('Monitoria Anual 2'!I22:I28)</f>
        <v>0</v>
      </c>
      <c r="F32" s="47">
        <f>COUNTA('Monitoria Anual 2'!J22:J28)</f>
        <v>3</v>
      </c>
      <c r="G32" s="47">
        <f>COUNTA('Monitoria Anual 2'!K22:K28)</f>
        <v>1</v>
      </c>
      <c r="H32" s="47">
        <f>COUNTA('Monitoria Anual 2'!L22:L28)</f>
        <v>3</v>
      </c>
      <c r="I32" s="47">
        <f>COUNTA('Monitoria Anual 2'!M22:M28)</f>
        <v>0</v>
      </c>
    </row>
    <row r="33" spans="2:9" x14ac:dyDescent="0.25">
      <c r="B33" s="45" t="s">
        <v>49</v>
      </c>
      <c r="C33" s="47">
        <f>COUNTA('Monitoria Anual 2'!B29:B33)</f>
        <v>5</v>
      </c>
      <c r="D33" s="47">
        <f>COUNTA('Monitoria Anual 2'!N29:N33)</f>
        <v>0</v>
      </c>
      <c r="E33" s="47">
        <f>COUNTA('Monitoria Anual 2'!I29:I33)</f>
        <v>0</v>
      </c>
      <c r="F33" s="47">
        <f>COUNTA('Monitoria Anual 2'!J29:J33)</f>
        <v>4</v>
      </c>
      <c r="G33" s="47">
        <f>COUNTA('Monitoria Anual 2'!K29:K33)</f>
        <v>0</v>
      </c>
      <c r="H33" s="47">
        <f>COUNTA('Monitoria Anual 2'!L29:L33)</f>
        <v>1</v>
      </c>
      <c r="I33" s="47">
        <f>COUNTA('Monitoria Anual 2'!M29:M33)</f>
        <v>0</v>
      </c>
    </row>
    <row r="34" spans="2:9" x14ac:dyDescent="0.25">
      <c r="B34" s="45" t="s">
        <v>50</v>
      </c>
      <c r="C34" s="47">
        <f>COUNTA('Monitoria Anual 2'!B34:B38)</f>
        <v>5</v>
      </c>
      <c r="D34" s="47">
        <f>COUNTA('Monitoria Anual 2'!N34:N38)</f>
        <v>0</v>
      </c>
      <c r="E34" s="47">
        <f>COUNTA('Monitoria Anual 2'!I34:I38)</f>
        <v>0</v>
      </c>
      <c r="F34" s="47">
        <f>COUNTA('Monitoria Anual 2'!J34:J38)</f>
        <v>2</v>
      </c>
      <c r="G34" s="47">
        <f>COUNTA('Monitoria Anual 2'!K34:K38)</f>
        <v>1</v>
      </c>
      <c r="H34" s="47">
        <f>COUNTA('Monitoria Anual 2'!L34:L38)</f>
        <v>2</v>
      </c>
      <c r="I34" s="47">
        <f>COUNTA('Monitoria Anual 2'!M34:M38)</f>
        <v>0</v>
      </c>
    </row>
    <row r="35" spans="2:9" x14ac:dyDescent="0.25">
      <c r="B35" s="45" t="s">
        <v>51</v>
      </c>
      <c r="C35" s="47">
        <f>COUNTA('Monitoria Anual 2'!B39:B82)</f>
        <v>44</v>
      </c>
      <c r="D35" s="47">
        <f>COUNTA('Monitoria Anual 2'!N39:N82)</f>
        <v>0</v>
      </c>
      <c r="E35" s="47">
        <f>COUNTA('Monitoria Anual 2'!I39:I82)</f>
        <v>0</v>
      </c>
      <c r="F35" s="47">
        <f>COUNTA('Monitoria Anual 2'!J39:J82)</f>
        <v>13</v>
      </c>
      <c r="G35" s="47">
        <f>COUNTA('Monitoria Anual 2'!K39:K82)</f>
        <v>3</v>
      </c>
      <c r="H35" s="47">
        <f>COUNTA('Monitoria Anual 2'!L39:L82)</f>
        <v>28</v>
      </c>
      <c r="I35" s="47">
        <f>COUNTA('Monitoria Anual 2'!M39:M82)</f>
        <v>0</v>
      </c>
    </row>
    <row r="36" spans="2:9" x14ac:dyDescent="0.25">
      <c r="B36" s="45" t="s">
        <v>52</v>
      </c>
      <c r="C36" s="47">
        <f>COUNTA('Monitoria Anual 2'!B83:B88)</f>
        <v>6</v>
      </c>
      <c r="D36" s="47">
        <f>COUNTA('Monitoria Anual 2'!N83:N88)</f>
        <v>0</v>
      </c>
      <c r="E36" s="47">
        <f>COUNTA('Monitoria Anual 2'!I83:I88)</f>
        <v>0</v>
      </c>
      <c r="F36" s="47">
        <f>COUNTA('Monitoria Anual 2'!J83:J88)</f>
        <v>2</v>
      </c>
      <c r="G36" s="47">
        <f>COUNTA('Monitoria Anual 2'!K83:K88)</f>
        <v>1</v>
      </c>
      <c r="H36" s="47">
        <f>COUNTA('Monitoria Anual 2'!L83:L88)</f>
        <v>3</v>
      </c>
      <c r="I36" s="47">
        <f>COUNTA('Monitoria Anual 2'!M83:M88)</f>
        <v>0</v>
      </c>
    </row>
    <row r="37" spans="2:9" x14ac:dyDescent="0.25">
      <c r="B37" s="45" t="s">
        <v>53</v>
      </c>
      <c r="C37" s="47">
        <f>COUNTA('Monitoria Anual 2'!B89:B119)</f>
        <v>31</v>
      </c>
      <c r="D37" s="47">
        <f>COUNTA('Monitoria Anual 2'!N89:N119)</f>
        <v>1</v>
      </c>
      <c r="E37" s="47">
        <f>COUNTA('Monitoria Anual 2'!I89:I119)</f>
        <v>0</v>
      </c>
      <c r="F37" s="47">
        <f>COUNTA('Monitoria Anual 2'!J89:J119)</f>
        <v>19</v>
      </c>
      <c r="G37" s="47">
        <f>COUNTA('Monitoria Anual 2'!K89:K119)</f>
        <v>2</v>
      </c>
      <c r="H37" s="47">
        <f>COUNTA('Monitoria Anual 2'!L89:L119)</f>
        <v>7</v>
      </c>
      <c r="I37" s="47">
        <f>COUNTA('Monitoria Anual 2'!M89:M119)</f>
        <v>3</v>
      </c>
    </row>
  </sheetData>
  <sheetProtection password="ECFE" sheet="1" objects="1" scenarios="1"/>
  <mergeCells count="5">
    <mergeCell ref="A3:P3"/>
    <mergeCell ref="B23:D23"/>
    <mergeCell ref="B24:D24"/>
    <mergeCell ref="B13:F13"/>
    <mergeCell ref="C5:U5"/>
  </mergeCells>
  <conditionalFormatting sqref="D31:E31 E31:I37">
    <cfRule type="cellIs" dxfId="13" priority="5" stopIfTrue="1" operator="equal">
      <formula>0</formula>
    </cfRule>
  </conditionalFormatting>
  <pageMargins left="0.511811024" right="0.511811024" top="0.78740157499999996" bottom="0.78740157499999996" header="0.31496062000000002" footer="0.31496062000000002"/>
  <pageSetup scale="95" orientation="portrait" r:id="rId1"/>
  <colBreaks count="1" manualBreakCount="1">
    <brk id="9" max="1048575" man="1"/>
  </colBreaks>
  <ignoredErrors>
    <ignoredError sqref="E17"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5"/>
  <dimension ref="A1:AF176"/>
  <sheetViews>
    <sheetView showGridLines="0" zoomScale="85" zoomScaleNormal="85" workbookViewId="0">
      <pane xSplit="2" topLeftCell="C1" activePane="topRight" state="frozen"/>
      <selection activeCell="Q10" sqref="Q10"/>
      <selection pane="topRight" activeCell="H7" sqref="D7:H7"/>
    </sheetView>
  </sheetViews>
  <sheetFormatPr defaultColWidth="8.85546875" defaultRowHeight="15" x14ac:dyDescent="0.25"/>
  <cols>
    <col min="1" max="1" width="35.28515625" style="4" customWidth="1"/>
    <col min="2" max="2" width="38" style="4" customWidth="1"/>
    <col min="3" max="3" width="18.7109375" style="4" customWidth="1"/>
    <col min="4" max="4" width="19.42578125" style="4" customWidth="1"/>
    <col min="5" max="5" width="25.7109375" style="4" customWidth="1"/>
    <col min="6" max="6" width="27.5703125" style="4" customWidth="1"/>
    <col min="7" max="7" width="25.140625" style="4" customWidth="1"/>
    <col min="8" max="8" width="27.7109375" style="4" bestFit="1" customWidth="1"/>
    <col min="9" max="14" width="26.7109375" style="16" customWidth="1"/>
    <col min="15" max="15" width="37.85546875" style="4" customWidth="1"/>
    <col min="16" max="16" width="28.7109375" style="4" customWidth="1"/>
    <col min="17" max="17" width="40" style="4" customWidth="1"/>
    <col min="18" max="19" width="26.7109375" style="4" customWidth="1"/>
    <col min="20" max="21" width="28.85546875" style="4" customWidth="1"/>
    <col min="22" max="26" width="18.7109375" style="4" customWidth="1"/>
    <col min="27" max="27" width="22.7109375" style="4" customWidth="1"/>
    <col min="28" max="28" width="8.85546875" style="4"/>
    <col min="29" max="31" width="8.85546875" style="311"/>
    <col min="32" max="32" width="0" style="311" hidden="1" customWidth="1"/>
    <col min="33" max="16384" width="8.85546875" style="311"/>
  </cols>
  <sheetData>
    <row r="1" spans="1:32" x14ac:dyDescent="0.25">
      <c r="A1" s="3" t="s">
        <v>0</v>
      </c>
      <c r="B1" s="2"/>
      <c r="C1" s="2"/>
      <c r="D1" s="2"/>
      <c r="E1" s="2"/>
      <c r="F1" s="2"/>
      <c r="G1" s="2"/>
      <c r="H1" s="2"/>
      <c r="I1" s="15"/>
      <c r="J1" s="15"/>
      <c r="K1" s="15"/>
      <c r="L1" s="15"/>
      <c r="M1" s="15"/>
      <c r="N1" s="15"/>
      <c r="O1" s="2"/>
      <c r="P1" s="2"/>
      <c r="Q1" s="2"/>
      <c r="R1" s="2"/>
      <c r="S1" s="2"/>
      <c r="T1" s="2"/>
      <c r="U1" s="2"/>
      <c r="V1" s="2"/>
      <c r="W1" s="2"/>
      <c r="X1" s="2"/>
      <c r="Y1" s="2"/>
      <c r="Z1" s="2"/>
      <c r="AA1" s="2"/>
      <c r="AB1" s="2"/>
    </row>
    <row r="3" spans="1:32" ht="15.75" thickBot="1" x14ac:dyDescent="0.3">
      <c r="A3" s="130" t="s">
        <v>72</v>
      </c>
      <c r="B3" s="75"/>
      <c r="C3" s="75"/>
      <c r="D3" s="75"/>
      <c r="E3" s="75"/>
      <c r="F3" s="75"/>
      <c r="G3" s="75"/>
      <c r="H3" s="75"/>
      <c r="I3" s="75"/>
      <c r="J3" s="75"/>
      <c r="K3" s="75"/>
      <c r="L3" s="75"/>
      <c r="M3" s="75"/>
      <c r="N3" s="5"/>
      <c r="O3" s="75"/>
      <c r="P3" s="75"/>
      <c r="Q3" s="75"/>
      <c r="R3" s="5"/>
      <c r="S3" s="5"/>
      <c r="T3" s="5"/>
      <c r="U3" s="5"/>
      <c r="V3" s="5"/>
      <c r="W3" s="5"/>
      <c r="X3" s="5"/>
      <c r="Y3" s="5"/>
      <c r="Z3" s="5"/>
      <c r="AA3" s="5"/>
      <c r="AB3" s="5"/>
    </row>
    <row r="4" spans="1:32" ht="15.75" thickTop="1" x14ac:dyDescent="0.25">
      <c r="A4" s="1"/>
      <c r="B4" s="1"/>
      <c r="C4" s="1"/>
      <c r="D4" s="1"/>
      <c r="E4" s="1"/>
      <c r="F4" s="1"/>
      <c r="G4" s="1"/>
      <c r="H4" s="1"/>
      <c r="I4" s="17"/>
      <c r="J4" s="17"/>
      <c r="K4" s="17"/>
      <c r="L4" s="17"/>
      <c r="M4" s="17"/>
      <c r="N4" s="17"/>
      <c r="O4" s="1"/>
      <c r="P4" s="1"/>
      <c r="Q4" s="1"/>
      <c r="R4" s="1"/>
      <c r="S4" s="1"/>
      <c r="T4" s="1"/>
      <c r="U4" s="1"/>
      <c r="V4" s="1"/>
      <c r="W4" s="1"/>
      <c r="X4" s="1"/>
      <c r="Y4" s="1"/>
      <c r="Z4" s="1"/>
      <c r="AA4" s="1"/>
      <c r="AB4" s="1"/>
    </row>
    <row r="5" spans="1:32" s="312" customFormat="1" ht="19.5" thickBot="1" x14ac:dyDescent="0.3">
      <c r="A5" s="7" t="s">
        <v>1</v>
      </c>
      <c r="B5" s="7"/>
      <c r="C5" s="8"/>
      <c r="D5" s="340" t="s">
        <v>73</v>
      </c>
      <c r="E5" s="341"/>
      <c r="F5" s="341"/>
      <c r="G5" s="341"/>
      <c r="H5" s="341"/>
      <c r="I5" s="341"/>
      <c r="J5" s="341"/>
      <c r="K5" s="11"/>
      <c r="L5" s="11"/>
      <c r="M5" s="12"/>
      <c r="N5" s="6"/>
      <c r="O5" s="6"/>
      <c r="P5" s="6"/>
      <c r="Q5" s="6"/>
      <c r="R5" s="6"/>
      <c r="S5" s="6"/>
      <c r="T5" s="6"/>
      <c r="U5" s="6"/>
      <c r="V5" s="6"/>
      <c r="W5" s="6"/>
      <c r="X5" s="6"/>
      <c r="Y5" s="6"/>
      <c r="Z5" s="6"/>
      <c r="AA5" s="6"/>
      <c r="AB5" s="6"/>
    </row>
    <row r="6" spans="1:32" ht="15.75" thickTop="1" x14ac:dyDescent="0.25">
      <c r="A6" s="1"/>
      <c r="B6" s="1"/>
      <c r="C6" s="1"/>
      <c r="D6" s="1"/>
      <c r="E6" s="1"/>
      <c r="F6" s="1"/>
      <c r="G6" s="1"/>
      <c r="H6" s="1"/>
      <c r="I6" s="17"/>
      <c r="J6" s="17"/>
      <c r="K6" s="17"/>
      <c r="L6" s="17"/>
      <c r="M6" s="17"/>
      <c r="N6" s="17"/>
      <c r="O6" s="1"/>
      <c r="P6" s="1"/>
      <c r="Q6" s="1"/>
      <c r="R6" s="1"/>
      <c r="S6" s="1"/>
      <c r="T6" s="1"/>
      <c r="U6" s="1"/>
      <c r="V6" s="1"/>
      <c r="W6" s="1"/>
      <c r="X6" s="1"/>
      <c r="Y6" s="1"/>
      <c r="Z6" s="1"/>
      <c r="AA6" s="1"/>
      <c r="AB6" s="1"/>
    </row>
    <row r="7" spans="1:32" ht="15.75" thickBot="1" x14ac:dyDescent="0.3">
      <c r="A7" s="7" t="s">
        <v>2</v>
      </c>
      <c r="B7" s="7"/>
      <c r="C7" s="8"/>
      <c r="D7" s="332">
        <v>41456</v>
      </c>
      <c r="E7" s="9"/>
      <c r="F7" s="9"/>
      <c r="G7" s="10"/>
      <c r="H7" s="17"/>
      <c r="I7" s="17"/>
      <c r="J7" s="17"/>
      <c r="K7" s="17"/>
      <c r="L7" s="17"/>
      <c r="M7" s="17"/>
      <c r="N7" s="17"/>
      <c r="O7" s="1"/>
      <c r="P7" s="1"/>
      <c r="Q7" s="1"/>
      <c r="R7" s="1"/>
      <c r="S7" s="1"/>
      <c r="T7" s="1"/>
      <c r="U7" s="1"/>
      <c r="V7" s="1"/>
      <c r="W7" s="1"/>
      <c r="X7" s="1"/>
      <c r="Y7" s="1"/>
      <c r="Z7" s="1"/>
      <c r="AA7" s="1"/>
      <c r="AB7" s="1"/>
      <c r="AF7" s="311" t="s">
        <v>64</v>
      </c>
    </row>
    <row r="8" spans="1:32" ht="15.75" thickTop="1" x14ac:dyDescent="0.25">
      <c r="A8" s="1"/>
      <c r="B8" s="1"/>
      <c r="C8" s="1"/>
      <c r="D8" s="1"/>
      <c r="E8" s="1"/>
      <c r="F8" s="1"/>
      <c r="G8" s="1"/>
      <c r="H8" s="1"/>
      <c r="I8" s="17"/>
      <c r="J8" s="17"/>
      <c r="K8" s="17"/>
      <c r="L8" s="17"/>
      <c r="M8" s="17"/>
      <c r="N8" s="17"/>
      <c r="O8" s="1"/>
      <c r="P8" s="1"/>
      <c r="Q8" s="1"/>
      <c r="R8" s="1"/>
      <c r="S8" s="1"/>
      <c r="T8" s="1"/>
      <c r="U8" s="1"/>
      <c r="V8" s="1"/>
      <c r="W8" s="1"/>
      <c r="X8" s="1"/>
      <c r="Y8" s="1"/>
      <c r="Z8" s="1"/>
      <c r="AA8" s="1"/>
      <c r="AB8" s="1"/>
      <c r="AF8" s="322" t="s">
        <v>65</v>
      </c>
    </row>
    <row r="9" spans="1:32" ht="16.5" thickBot="1" x14ac:dyDescent="0.3">
      <c r="A9" s="61" t="s">
        <v>11</v>
      </c>
      <c r="B9" s="62"/>
      <c r="C9" s="62"/>
      <c r="D9" s="62"/>
      <c r="E9" s="62"/>
      <c r="F9" s="62"/>
      <c r="G9" s="62"/>
      <c r="H9" s="63"/>
      <c r="I9" s="335" t="s">
        <v>59</v>
      </c>
      <c r="J9" s="336"/>
      <c r="K9" s="336"/>
      <c r="L9" s="336"/>
      <c r="M9" s="336"/>
      <c r="N9" s="336"/>
      <c r="O9" s="336"/>
      <c r="P9" s="336"/>
      <c r="Q9" s="336"/>
      <c r="R9" s="337"/>
      <c r="S9" s="73"/>
      <c r="T9" s="338" t="s">
        <v>30</v>
      </c>
      <c r="U9" s="339"/>
      <c r="V9" s="339"/>
      <c r="W9" s="339"/>
      <c r="X9" s="339"/>
      <c r="Y9" s="339"/>
      <c r="Z9" s="339"/>
      <c r="AA9" s="349"/>
      <c r="AB9" s="1"/>
    </row>
    <row r="10" spans="1:32" ht="64.5" thickTop="1" thickBot="1" x14ac:dyDescent="0.3">
      <c r="A10" s="23" t="s">
        <v>3</v>
      </c>
      <c r="B10" s="23" t="s">
        <v>4</v>
      </c>
      <c r="C10" s="23" t="s">
        <v>5</v>
      </c>
      <c r="D10" s="23" t="s">
        <v>9</v>
      </c>
      <c r="E10" s="23" t="s">
        <v>10</v>
      </c>
      <c r="F10" s="23" t="s">
        <v>6</v>
      </c>
      <c r="G10" s="23" t="s">
        <v>8</v>
      </c>
      <c r="H10" s="23" t="s">
        <v>62</v>
      </c>
      <c r="I10" s="18" t="s">
        <v>12</v>
      </c>
      <c r="J10" s="19" t="s">
        <v>13</v>
      </c>
      <c r="K10" s="20" t="s">
        <v>14</v>
      </c>
      <c r="L10" s="21" t="s">
        <v>15</v>
      </c>
      <c r="M10" s="22" t="s">
        <v>16</v>
      </c>
      <c r="N10" s="67" t="s">
        <v>17</v>
      </c>
      <c r="O10" s="24" t="s">
        <v>18</v>
      </c>
      <c r="P10" s="24" t="s">
        <v>19</v>
      </c>
      <c r="Q10" s="24" t="s">
        <v>20</v>
      </c>
      <c r="R10" s="24" t="s">
        <v>21</v>
      </c>
      <c r="S10" s="24" t="s">
        <v>60</v>
      </c>
      <c r="T10" s="25" t="s">
        <v>22</v>
      </c>
      <c r="U10" s="26" t="s">
        <v>23</v>
      </c>
      <c r="V10" s="26" t="s">
        <v>24</v>
      </c>
      <c r="W10" s="26" t="s">
        <v>25</v>
      </c>
      <c r="X10" s="26" t="s">
        <v>26</v>
      </c>
      <c r="Y10" s="26" t="s">
        <v>27</v>
      </c>
      <c r="Z10" s="26" t="s">
        <v>28</v>
      </c>
      <c r="AA10" s="26" t="s">
        <v>29</v>
      </c>
      <c r="AB10" s="1"/>
    </row>
    <row r="11" spans="1:32" ht="300.75" thickTop="1" x14ac:dyDescent="0.3">
      <c r="A11" s="362" t="s">
        <v>74</v>
      </c>
      <c r="B11" s="135" t="s">
        <v>556</v>
      </c>
      <c r="C11" s="136" t="s">
        <v>76</v>
      </c>
      <c r="D11" s="137">
        <v>40391</v>
      </c>
      <c r="E11" s="137">
        <v>42186</v>
      </c>
      <c r="F11" s="136" t="s">
        <v>77</v>
      </c>
      <c r="G11" s="138" t="s">
        <v>78</v>
      </c>
      <c r="H11" s="139">
        <v>100000</v>
      </c>
      <c r="I11" s="140"/>
      <c r="J11" s="140"/>
      <c r="K11" s="140" t="s">
        <v>61</v>
      </c>
      <c r="L11" s="140"/>
      <c r="M11" s="140"/>
      <c r="N11" s="141"/>
      <c r="O11" s="142" t="s">
        <v>557</v>
      </c>
      <c r="P11" s="143"/>
      <c r="Q11" s="143" t="s">
        <v>558</v>
      </c>
      <c r="R11" s="142" t="s">
        <v>559</v>
      </c>
      <c r="S11" s="143" t="s">
        <v>560</v>
      </c>
      <c r="T11" s="143" t="s">
        <v>561</v>
      </c>
      <c r="U11" s="140"/>
      <c r="V11" s="140"/>
      <c r="W11" s="138"/>
      <c r="X11" s="140"/>
      <c r="Y11" s="140"/>
      <c r="Z11" s="144" t="s">
        <v>562</v>
      </c>
      <c r="AA11" s="140"/>
      <c r="AB11" s="1"/>
    </row>
    <row r="12" spans="1:32" ht="225" x14ac:dyDescent="0.3">
      <c r="A12" s="358"/>
      <c r="B12" s="135" t="s">
        <v>79</v>
      </c>
      <c r="C12" s="136" t="s">
        <v>80</v>
      </c>
      <c r="D12" s="137">
        <v>40391</v>
      </c>
      <c r="E12" s="137">
        <v>42186</v>
      </c>
      <c r="F12" s="136" t="s">
        <v>81</v>
      </c>
      <c r="G12" s="138" t="s">
        <v>82</v>
      </c>
      <c r="H12" s="139">
        <v>100000</v>
      </c>
      <c r="I12" s="140"/>
      <c r="J12" s="140"/>
      <c r="K12" s="140"/>
      <c r="L12" s="140" t="s">
        <v>61</v>
      </c>
      <c r="M12" s="140"/>
      <c r="N12" s="141" t="s">
        <v>64</v>
      </c>
      <c r="O12" s="142" t="s">
        <v>563</v>
      </c>
      <c r="P12" s="142"/>
      <c r="Q12" s="142"/>
      <c r="R12" s="142" t="s">
        <v>230</v>
      </c>
      <c r="S12" s="142" t="s">
        <v>564</v>
      </c>
      <c r="T12" s="142"/>
      <c r="U12" s="145"/>
      <c r="V12" s="145"/>
      <c r="W12" s="146"/>
      <c r="X12" s="145"/>
      <c r="Y12" s="145"/>
      <c r="Z12" s="145"/>
      <c r="AA12" s="145"/>
      <c r="AB12" s="1"/>
    </row>
    <row r="13" spans="1:32" ht="150" x14ac:dyDescent="0.3">
      <c r="A13" s="358"/>
      <c r="B13" s="135" t="s">
        <v>83</v>
      </c>
      <c r="C13" s="136" t="s">
        <v>80</v>
      </c>
      <c r="D13" s="137">
        <v>40391</v>
      </c>
      <c r="E13" s="137">
        <v>41974</v>
      </c>
      <c r="F13" s="136" t="s">
        <v>84</v>
      </c>
      <c r="G13" s="138" t="s">
        <v>85</v>
      </c>
      <c r="H13" s="139">
        <v>120000</v>
      </c>
      <c r="I13" s="140"/>
      <c r="J13" s="140"/>
      <c r="K13" s="140" t="s">
        <v>61</v>
      </c>
      <c r="L13" s="140"/>
      <c r="M13" s="140"/>
      <c r="N13" s="141"/>
      <c r="O13" s="142" t="s">
        <v>565</v>
      </c>
      <c r="P13" s="142"/>
      <c r="Q13" s="142" t="s">
        <v>566</v>
      </c>
      <c r="R13" s="135" t="s">
        <v>567</v>
      </c>
      <c r="S13" s="142"/>
      <c r="T13" s="142"/>
      <c r="U13" s="145"/>
      <c r="V13" s="145"/>
      <c r="W13" s="147">
        <v>42186</v>
      </c>
      <c r="X13" s="145"/>
      <c r="Y13" s="145"/>
      <c r="Z13" s="145"/>
      <c r="AA13" s="145"/>
      <c r="AB13" s="1"/>
    </row>
    <row r="14" spans="1:32" ht="187.5" x14ac:dyDescent="0.3">
      <c r="A14" s="358"/>
      <c r="B14" s="135" t="s">
        <v>86</v>
      </c>
      <c r="C14" s="136" t="s">
        <v>87</v>
      </c>
      <c r="D14" s="137">
        <v>40391</v>
      </c>
      <c r="E14" s="137">
        <v>42339</v>
      </c>
      <c r="F14" s="136" t="s">
        <v>88</v>
      </c>
      <c r="G14" s="138" t="s">
        <v>89</v>
      </c>
      <c r="H14" s="139">
        <v>100000</v>
      </c>
      <c r="I14" s="140"/>
      <c r="J14" s="140"/>
      <c r="K14" s="140"/>
      <c r="L14" s="140" t="s">
        <v>61</v>
      </c>
      <c r="M14" s="140"/>
      <c r="N14" s="141"/>
      <c r="O14" s="142" t="s">
        <v>568</v>
      </c>
      <c r="P14" s="142" t="s">
        <v>569</v>
      </c>
      <c r="Q14" s="142"/>
      <c r="R14" s="142" t="s">
        <v>88</v>
      </c>
      <c r="S14" s="142"/>
      <c r="T14" s="142"/>
      <c r="U14" s="145"/>
      <c r="V14" s="145"/>
      <c r="W14" s="146"/>
      <c r="X14" s="145"/>
      <c r="Y14" s="145"/>
      <c r="Z14" s="145"/>
      <c r="AA14" s="145"/>
      <c r="AB14" s="1"/>
    </row>
    <row r="15" spans="1:32" ht="409.5" x14ac:dyDescent="0.3">
      <c r="A15" s="358"/>
      <c r="B15" s="135" t="s">
        <v>570</v>
      </c>
      <c r="C15" s="136" t="s">
        <v>91</v>
      </c>
      <c r="D15" s="137">
        <v>40391</v>
      </c>
      <c r="E15" s="137">
        <v>41609</v>
      </c>
      <c r="F15" s="136" t="s">
        <v>92</v>
      </c>
      <c r="G15" s="138" t="s">
        <v>93</v>
      </c>
      <c r="H15" s="139">
        <v>300000</v>
      </c>
      <c r="I15" s="140"/>
      <c r="J15" s="140"/>
      <c r="K15" s="140" t="s">
        <v>61</v>
      </c>
      <c r="L15" s="140"/>
      <c r="M15" s="140"/>
      <c r="N15" s="141"/>
      <c r="O15" s="142" t="s">
        <v>571</v>
      </c>
      <c r="P15" s="142"/>
      <c r="Q15" s="142" t="s">
        <v>572</v>
      </c>
      <c r="R15" s="135" t="s">
        <v>573</v>
      </c>
      <c r="S15" s="142" t="s">
        <v>574</v>
      </c>
      <c r="T15" s="142"/>
      <c r="U15" s="145"/>
      <c r="V15" s="145"/>
      <c r="W15" s="146" t="s">
        <v>575</v>
      </c>
      <c r="X15" s="148" t="s">
        <v>576</v>
      </c>
      <c r="Y15" s="149"/>
      <c r="Z15" s="148" t="s">
        <v>577</v>
      </c>
      <c r="AA15" s="145"/>
      <c r="AB15" s="1"/>
    </row>
    <row r="16" spans="1:32" ht="150" x14ac:dyDescent="0.3">
      <c r="A16" s="358"/>
      <c r="B16" s="135" t="s">
        <v>578</v>
      </c>
      <c r="C16" s="136" t="s">
        <v>95</v>
      </c>
      <c r="D16" s="137">
        <v>40391</v>
      </c>
      <c r="E16" s="137">
        <v>41244</v>
      </c>
      <c r="F16" s="136" t="s">
        <v>88</v>
      </c>
      <c r="G16" s="138" t="s">
        <v>89</v>
      </c>
      <c r="H16" s="139">
        <v>100000</v>
      </c>
      <c r="I16" s="140"/>
      <c r="J16" s="140" t="s">
        <v>61</v>
      </c>
      <c r="K16" s="140"/>
      <c r="L16" s="140"/>
      <c r="M16" s="140"/>
      <c r="N16" s="141"/>
      <c r="O16" s="142" t="s">
        <v>579</v>
      </c>
      <c r="P16" s="142"/>
      <c r="Q16" s="142"/>
      <c r="R16" s="142" t="s">
        <v>88</v>
      </c>
      <c r="S16" s="142"/>
      <c r="T16" s="142"/>
      <c r="U16" s="145"/>
      <c r="V16" s="145"/>
      <c r="W16" s="146" t="s">
        <v>575</v>
      </c>
      <c r="X16" s="145"/>
      <c r="Y16" s="145"/>
      <c r="Z16" s="145"/>
      <c r="AA16" s="145"/>
      <c r="AB16" s="1"/>
    </row>
    <row r="17" spans="1:28" ht="187.5" x14ac:dyDescent="0.3">
      <c r="A17" s="358"/>
      <c r="B17" s="135" t="s">
        <v>580</v>
      </c>
      <c r="C17" s="136" t="s">
        <v>97</v>
      </c>
      <c r="D17" s="137">
        <v>40391</v>
      </c>
      <c r="E17" s="137">
        <v>41244</v>
      </c>
      <c r="F17" s="136" t="s">
        <v>88</v>
      </c>
      <c r="G17" s="138" t="s">
        <v>89</v>
      </c>
      <c r="H17" s="139">
        <v>50000</v>
      </c>
      <c r="I17" s="140"/>
      <c r="J17" s="140" t="s">
        <v>61</v>
      </c>
      <c r="K17" s="140"/>
      <c r="L17" s="140"/>
      <c r="M17" s="140"/>
      <c r="N17" s="141"/>
      <c r="O17" s="142" t="s">
        <v>581</v>
      </c>
      <c r="P17" s="142"/>
      <c r="Q17" s="142"/>
      <c r="R17" s="142" t="s">
        <v>88</v>
      </c>
      <c r="S17" s="142"/>
      <c r="T17" s="142"/>
      <c r="U17" s="145"/>
      <c r="V17" s="145"/>
      <c r="W17" s="147">
        <v>41609</v>
      </c>
      <c r="X17" s="145"/>
      <c r="Y17" s="145"/>
      <c r="Z17" s="145"/>
      <c r="AA17" s="145"/>
      <c r="AB17" s="1"/>
    </row>
    <row r="18" spans="1:28" ht="318.75" x14ac:dyDescent="0.3">
      <c r="A18" s="358"/>
      <c r="B18" s="135" t="s">
        <v>98</v>
      </c>
      <c r="C18" s="136" t="s">
        <v>99</v>
      </c>
      <c r="D18" s="137">
        <v>40391</v>
      </c>
      <c r="E18" s="137">
        <v>41609</v>
      </c>
      <c r="F18" s="136" t="s">
        <v>100</v>
      </c>
      <c r="G18" s="138" t="s">
        <v>101</v>
      </c>
      <c r="H18" s="139">
        <v>100000</v>
      </c>
      <c r="I18" s="140"/>
      <c r="J18" s="140"/>
      <c r="K18" s="140" t="s">
        <v>61</v>
      </c>
      <c r="L18" s="140"/>
      <c r="M18" s="140"/>
      <c r="N18" s="141"/>
      <c r="O18" s="142" t="s">
        <v>582</v>
      </c>
      <c r="P18" s="142"/>
      <c r="Q18" s="142"/>
      <c r="R18" s="142" t="s">
        <v>230</v>
      </c>
      <c r="S18" s="142"/>
      <c r="T18" s="142"/>
      <c r="U18" s="145"/>
      <c r="V18" s="145"/>
      <c r="W18" s="147">
        <v>41974</v>
      </c>
      <c r="X18" s="142" t="s">
        <v>583</v>
      </c>
      <c r="Y18" s="145"/>
      <c r="Z18" s="148" t="s">
        <v>584</v>
      </c>
      <c r="AA18" s="145"/>
      <c r="AB18" s="1"/>
    </row>
    <row r="19" spans="1:28" ht="300" x14ac:dyDescent="0.3">
      <c r="A19" s="358"/>
      <c r="B19" s="135" t="s">
        <v>102</v>
      </c>
      <c r="C19" s="136" t="s">
        <v>99</v>
      </c>
      <c r="D19" s="137">
        <v>40391</v>
      </c>
      <c r="E19" s="137">
        <v>41609</v>
      </c>
      <c r="F19" s="136" t="s">
        <v>103</v>
      </c>
      <c r="G19" s="138" t="s">
        <v>104</v>
      </c>
      <c r="H19" s="139">
        <v>12000</v>
      </c>
      <c r="I19" s="140"/>
      <c r="J19" s="140"/>
      <c r="K19" s="140"/>
      <c r="L19" s="140" t="s">
        <v>61</v>
      </c>
      <c r="M19" s="140"/>
      <c r="N19" s="141"/>
      <c r="O19" s="142" t="s">
        <v>585</v>
      </c>
      <c r="P19" s="142"/>
      <c r="Q19" s="142"/>
      <c r="R19" s="142" t="s">
        <v>586</v>
      </c>
      <c r="S19" s="142"/>
      <c r="T19" s="142"/>
      <c r="U19" s="148" t="s">
        <v>587</v>
      </c>
      <c r="V19" s="145"/>
      <c r="W19" s="147">
        <v>41791</v>
      </c>
      <c r="X19" s="145"/>
      <c r="Y19" s="145"/>
      <c r="Z19" s="145"/>
      <c r="AA19" s="145"/>
      <c r="AB19" s="1"/>
    </row>
    <row r="20" spans="1:28" ht="225" x14ac:dyDescent="0.3">
      <c r="A20" s="358"/>
      <c r="B20" s="135" t="s">
        <v>105</v>
      </c>
      <c r="C20" s="136" t="s">
        <v>91</v>
      </c>
      <c r="D20" s="137">
        <v>40391</v>
      </c>
      <c r="E20" s="137">
        <v>41609</v>
      </c>
      <c r="F20" s="136" t="s">
        <v>92</v>
      </c>
      <c r="G20" s="138" t="s">
        <v>106</v>
      </c>
      <c r="H20" s="139">
        <v>100000</v>
      </c>
      <c r="I20" s="140"/>
      <c r="J20" s="140"/>
      <c r="K20" s="140" t="s">
        <v>61</v>
      </c>
      <c r="L20" s="140"/>
      <c r="M20" s="140"/>
      <c r="N20" s="141"/>
      <c r="O20" s="142" t="s">
        <v>588</v>
      </c>
      <c r="P20" s="142"/>
      <c r="Q20" s="142" t="s">
        <v>589</v>
      </c>
      <c r="R20" s="135" t="s">
        <v>92</v>
      </c>
      <c r="S20" s="142"/>
      <c r="T20" s="142"/>
      <c r="U20" s="145"/>
      <c r="V20" s="145"/>
      <c r="W20" s="147">
        <v>41974</v>
      </c>
      <c r="X20" s="150" t="s">
        <v>590</v>
      </c>
      <c r="Y20" s="145"/>
      <c r="Z20" s="150" t="s">
        <v>591</v>
      </c>
      <c r="AA20" s="145"/>
      <c r="AB20" s="1"/>
    </row>
    <row r="21" spans="1:28" ht="150" x14ac:dyDescent="0.3">
      <c r="A21" s="358"/>
      <c r="B21" s="135" t="s">
        <v>107</v>
      </c>
      <c r="C21" s="136" t="s">
        <v>108</v>
      </c>
      <c r="D21" s="137">
        <v>40391</v>
      </c>
      <c r="E21" s="137">
        <v>42339</v>
      </c>
      <c r="F21" s="136" t="s">
        <v>109</v>
      </c>
      <c r="G21" s="138" t="s">
        <v>110</v>
      </c>
      <c r="H21" s="139">
        <v>300000</v>
      </c>
      <c r="I21" s="140"/>
      <c r="J21" s="140"/>
      <c r="K21" s="140" t="s">
        <v>61</v>
      </c>
      <c r="L21" s="140"/>
      <c r="M21" s="140"/>
      <c r="N21" s="141"/>
      <c r="O21" s="142" t="s">
        <v>592</v>
      </c>
      <c r="P21" s="142" t="s">
        <v>593</v>
      </c>
      <c r="Q21" s="142" t="s">
        <v>594</v>
      </c>
      <c r="R21" s="142" t="s">
        <v>595</v>
      </c>
      <c r="S21" s="142"/>
      <c r="T21" s="142"/>
      <c r="U21" s="145"/>
      <c r="V21" s="145"/>
      <c r="W21" s="146"/>
      <c r="X21" s="145"/>
      <c r="Y21" s="145"/>
      <c r="Z21" s="145"/>
      <c r="AA21" s="145"/>
      <c r="AB21" s="1"/>
    </row>
    <row r="22" spans="1:28" ht="393.75" x14ac:dyDescent="0.3">
      <c r="A22" s="363" t="s">
        <v>131</v>
      </c>
      <c r="B22" s="135" t="s">
        <v>132</v>
      </c>
      <c r="C22" s="136" t="s">
        <v>133</v>
      </c>
      <c r="D22" s="137">
        <v>40391</v>
      </c>
      <c r="E22" s="137">
        <v>41821</v>
      </c>
      <c r="F22" s="136" t="s">
        <v>134</v>
      </c>
      <c r="G22" s="146" t="s">
        <v>135</v>
      </c>
      <c r="H22" s="151">
        <v>500000</v>
      </c>
      <c r="I22" s="140"/>
      <c r="J22" s="140"/>
      <c r="K22" s="140" t="s">
        <v>61</v>
      </c>
      <c r="L22" s="140"/>
      <c r="M22" s="140"/>
      <c r="N22" s="141"/>
      <c r="O22" s="142" t="s">
        <v>596</v>
      </c>
      <c r="P22" s="142"/>
      <c r="Q22" s="142" t="s">
        <v>597</v>
      </c>
      <c r="R22" s="142" t="s">
        <v>598</v>
      </c>
      <c r="S22" s="142"/>
      <c r="T22" s="142" t="s">
        <v>599</v>
      </c>
      <c r="U22" s="145"/>
      <c r="V22" s="145"/>
      <c r="W22" s="146"/>
      <c r="X22" s="145"/>
      <c r="Y22" s="145"/>
      <c r="Z22" s="145"/>
      <c r="AA22" s="145"/>
      <c r="AB22" s="1"/>
    </row>
    <row r="23" spans="1:28" ht="337.5" x14ac:dyDescent="0.3">
      <c r="A23" s="364"/>
      <c r="B23" s="135" t="s">
        <v>600</v>
      </c>
      <c r="C23" s="136" t="s">
        <v>137</v>
      </c>
      <c r="D23" s="137">
        <v>40391</v>
      </c>
      <c r="E23" s="137">
        <v>41365</v>
      </c>
      <c r="F23" s="136" t="s">
        <v>134</v>
      </c>
      <c r="G23" s="146" t="s">
        <v>138</v>
      </c>
      <c r="H23" s="151">
        <v>300000</v>
      </c>
      <c r="I23" s="140"/>
      <c r="J23" s="140" t="s">
        <v>61</v>
      </c>
      <c r="K23" s="140"/>
      <c r="L23" s="140"/>
      <c r="M23" s="140"/>
      <c r="N23" s="141"/>
      <c r="O23" s="142" t="s">
        <v>601</v>
      </c>
      <c r="P23" s="142"/>
      <c r="Q23" s="142" t="s">
        <v>602</v>
      </c>
      <c r="R23" s="142" t="s">
        <v>598</v>
      </c>
      <c r="S23" s="142"/>
      <c r="T23" s="142" t="s">
        <v>603</v>
      </c>
      <c r="U23" s="145"/>
      <c r="V23" s="145"/>
      <c r="W23" s="147">
        <v>41974</v>
      </c>
      <c r="X23" s="145"/>
      <c r="Y23" s="145"/>
      <c r="Z23" s="150" t="s">
        <v>604</v>
      </c>
      <c r="AA23" s="145"/>
      <c r="AB23" s="1"/>
    </row>
    <row r="24" spans="1:28" ht="243.75" x14ac:dyDescent="0.3">
      <c r="A24" s="364"/>
      <c r="B24" s="135" t="s">
        <v>139</v>
      </c>
      <c r="C24" s="136" t="s">
        <v>137</v>
      </c>
      <c r="D24" s="137">
        <v>40391</v>
      </c>
      <c r="E24" s="137">
        <v>42186</v>
      </c>
      <c r="F24" s="136" t="s">
        <v>134</v>
      </c>
      <c r="G24" s="146" t="s">
        <v>140</v>
      </c>
      <c r="H24" s="151">
        <v>100000</v>
      </c>
      <c r="I24" s="140"/>
      <c r="J24" s="140"/>
      <c r="K24" s="140" t="s">
        <v>61</v>
      </c>
      <c r="L24" s="140"/>
      <c r="M24" s="140"/>
      <c r="N24" s="141"/>
      <c r="O24" s="143" t="s">
        <v>605</v>
      </c>
      <c r="P24" s="143"/>
      <c r="Q24" s="143" t="s">
        <v>606</v>
      </c>
      <c r="R24" s="135" t="s">
        <v>134</v>
      </c>
      <c r="S24" s="143"/>
      <c r="T24" s="143"/>
      <c r="U24" s="140"/>
      <c r="V24" s="140"/>
      <c r="W24" s="138"/>
      <c r="X24" s="140"/>
      <c r="Y24" s="140"/>
      <c r="Z24" s="140"/>
      <c r="AA24" s="140"/>
      <c r="AB24" s="1"/>
    </row>
    <row r="25" spans="1:28" ht="150" x14ac:dyDescent="0.3">
      <c r="A25" s="364"/>
      <c r="B25" s="135" t="s">
        <v>607</v>
      </c>
      <c r="C25" s="136" t="s">
        <v>142</v>
      </c>
      <c r="D25" s="137">
        <v>40391</v>
      </c>
      <c r="E25" s="137">
        <v>41974</v>
      </c>
      <c r="F25" s="136" t="s">
        <v>134</v>
      </c>
      <c r="G25" s="146" t="s">
        <v>143</v>
      </c>
      <c r="H25" s="151">
        <v>200000</v>
      </c>
      <c r="I25" s="140"/>
      <c r="J25" s="140"/>
      <c r="K25" s="140" t="s">
        <v>61</v>
      </c>
      <c r="L25" s="140"/>
      <c r="M25" s="140"/>
      <c r="N25" s="141"/>
      <c r="O25" s="143" t="s">
        <v>608</v>
      </c>
      <c r="P25" s="143"/>
      <c r="Q25" s="143" t="s">
        <v>609</v>
      </c>
      <c r="R25" s="135" t="s">
        <v>134</v>
      </c>
      <c r="S25" s="143"/>
      <c r="T25" s="143"/>
      <c r="U25" s="140"/>
      <c r="V25" s="140"/>
      <c r="W25" s="152">
        <v>42186</v>
      </c>
      <c r="X25" s="140"/>
      <c r="Y25" s="140"/>
      <c r="Z25" s="140"/>
      <c r="AA25" s="140"/>
      <c r="AB25" s="1"/>
    </row>
    <row r="26" spans="1:28" ht="131.25" x14ac:dyDescent="0.3">
      <c r="A26" s="364"/>
      <c r="B26" s="135" t="s">
        <v>144</v>
      </c>
      <c r="C26" s="136" t="s">
        <v>145</v>
      </c>
      <c r="D26" s="137">
        <v>40391</v>
      </c>
      <c r="E26" s="137">
        <v>41609</v>
      </c>
      <c r="F26" s="136" t="s">
        <v>146</v>
      </c>
      <c r="G26" s="146" t="s">
        <v>147</v>
      </c>
      <c r="H26" s="151">
        <v>200000</v>
      </c>
      <c r="I26" s="140"/>
      <c r="J26" s="140" t="s">
        <v>61</v>
      </c>
      <c r="K26" s="140"/>
      <c r="L26" s="140"/>
      <c r="M26" s="140"/>
      <c r="N26" s="141"/>
      <c r="O26" s="143" t="s">
        <v>610</v>
      </c>
      <c r="P26" s="143"/>
      <c r="Q26" s="143" t="s">
        <v>611</v>
      </c>
      <c r="R26" s="135" t="s">
        <v>146</v>
      </c>
      <c r="S26" s="143" t="s">
        <v>612</v>
      </c>
      <c r="T26" s="143" t="s">
        <v>613</v>
      </c>
      <c r="U26" s="140"/>
      <c r="V26" s="140"/>
      <c r="W26" s="152">
        <v>42186</v>
      </c>
      <c r="X26" s="144"/>
      <c r="Y26" s="144"/>
      <c r="Z26" s="144" t="s">
        <v>614</v>
      </c>
      <c r="AA26" s="140"/>
      <c r="AB26" s="1"/>
    </row>
    <row r="27" spans="1:28" ht="409.5" x14ac:dyDescent="0.3">
      <c r="A27" s="364"/>
      <c r="B27" s="135" t="s">
        <v>148</v>
      </c>
      <c r="C27" s="136" t="s">
        <v>145</v>
      </c>
      <c r="D27" s="137">
        <v>40391</v>
      </c>
      <c r="E27" s="137">
        <v>42339</v>
      </c>
      <c r="F27" s="136" t="s">
        <v>149</v>
      </c>
      <c r="G27" s="146" t="s">
        <v>150</v>
      </c>
      <c r="H27" s="151">
        <v>1200000</v>
      </c>
      <c r="I27" s="140"/>
      <c r="J27" s="140"/>
      <c r="K27" s="140" t="s">
        <v>61</v>
      </c>
      <c r="L27" s="140"/>
      <c r="M27" s="140"/>
      <c r="N27" s="141" t="s">
        <v>64</v>
      </c>
      <c r="O27" s="143" t="s">
        <v>615</v>
      </c>
      <c r="P27" s="143"/>
      <c r="Q27" s="143" t="s">
        <v>616</v>
      </c>
      <c r="R27" s="142" t="s">
        <v>617</v>
      </c>
      <c r="S27" s="143" t="s">
        <v>618</v>
      </c>
      <c r="T27" s="143"/>
      <c r="U27" s="140"/>
      <c r="V27" s="140"/>
      <c r="W27" s="138"/>
      <c r="X27" s="140"/>
      <c r="Y27" s="140"/>
      <c r="Z27" s="140"/>
      <c r="AA27" s="140"/>
      <c r="AB27" s="1"/>
    </row>
    <row r="28" spans="1:28" ht="131.25" x14ac:dyDescent="0.3">
      <c r="A28" s="365"/>
      <c r="B28" s="135" t="s">
        <v>151</v>
      </c>
      <c r="C28" s="136" t="s">
        <v>145</v>
      </c>
      <c r="D28" s="137">
        <v>40391</v>
      </c>
      <c r="E28" s="137">
        <v>41609</v>
      </c>
      <c r="F28" s="136" t="s">
        <v>146</v>
      </c>
      <c r="G28" s="146" t="s">
        <v>152</v>
      </c>
      <c r="H28" s="151">
        <v>200000</v>
      </c>
      <c r="I28" s="140"/>
      <c r="J28" s="140"/>
      <c r="K28" s="140" t="s">
        <v>61</v>
      </c>
      <c r="L28" s="140"/>
      <c r="M28" s="140"/>
      <c r="N28" s="141" t="s">
        <v>64</v>
      </c>
      <c r="O28" s="143" t="s">
        <v>619</v>
      </c>
      <c r="P28" s="143"/>
      <c r="Q28" s="143" t="s">
        <v>611</v>
      </c>
      <c r="R28" s="135" t="s">
        <v>620</v>
      </c>
      <c r="S28" s="143" t="s">
        <v>621</v>
      </c>
      <c r="T28" s="143"/>
      <c r="U28" s="140"/>
      <c r="V28" s="140"/>
      <c r="W28" s="152">
        <v>42186</v>
      </c>
      <c r="X28" s="140"/>
      <c r="Y28" s="140"/>
      <c r="Z28" s="140"/>
      <c r="AA28" s="140"/>
      <c r="AB28" s="1"/>
    </row>
    <row r="29" spans="1:28" ht="150" x14ac:dyDescent="0.3">
      <c r="A29" s="363" t="s">
        <v>170</v>
      </c>
      <c r="B29" s="135" t="s">
        <v>622</v>
      </c>
      <c r="C29" s="136" t="s">
        <v>172</v>
      </c>
      <c r="D29" s="137">
        <v>40391</v>
      </c>
      <c r="E29" s="137">
        <v>42339</v>
      </c>
      <c r="F29" s="136" t="s">
        <v>88</v>
      </c>
      <c r="G29" s="146" t="s">
        <v>89</v>
      </c>
      <c r="H29" s="151">
        <v>100000</v>
      </c>
      <c r="I29" s="140"/>
      <c r="J29" s="140"/>
      <c r="K29" s="140"/>
      <c r="L29" s="140" t="s">
        <v>61</v>
      </c>
      <c r="M29" s="140"/>
      <c r="N29" s="141"/>
      <c r="O29" s="142" t="s">
        <v>623</v>
      </c>
      <c r="P29" s="142"/>
      <c r="Q29" s="142"/>
      <c r="R29" s="142" t="s">
        <v>88</v>
      </c>
      <c r="S29" s="142" t="s">
        <v>624</v>
      </c>
      <c r="T29" s="142"/>
      <c r="U29" s="145"/>
      <c r="V29" s="145"/>
      <c r="W29" s="146"/>
      <c r="X29" s="145"/>
      <c r="Y29" s="145"/>
      <c r="Z29" s="145"/>
      <c r="AA29" s="145"/>
      <c r="AB29" s="1"/>
    </row>
    <row r="30" spans="1:28" ht="262.5" x14ac:dyDescent="0.3">
      <c r="A30" s="364"/>
      <c r="B30" s="135" t="s">
        <v>625</v>
      </c>
      <c r="C30" s="136" t="s">
        <v>172</v>
      </c>
      <c r="D30" s="137">
        <v>40391</v>
      </c>
      <c r="E30" s="137">
        <v>41640</v>
      </c>
      <c r="F30" s="136" t="s">
        <v>235</v>
      </c>
      <c r="G30" s="146" t="s">
        <v>176</v>
      </c>
      <c r="H30" s="151" t="s">
        <v>174</v>
      </c>
      <c r="I30" s="140"/>
      <c r="J30" s="140"/>
      <c r="K30" s="140"/>
      <c r="L30" s="140" t="s">
        <v>61</v>
      </c>
      <c r="M30" s="140"/>
      <c r="N30" s="141" t="s">
        <v>64</v>
      </c>
      <c r="O30" s="142" t="s">
        <v>626</v>
      </c>
      <c r="P30" s="142"/>
      <c r="Q30" s="142"/>
      <c r="R30" s="142" t="s">
        <v>317</v>
      </c>
      <c r="S30" s="142" t="s">
        <v>624</v>
      </c>
      <c r="T30" s="142"/>
      <c r="U30" s="150" t="s">
        <v>627</v>
      </c>
      <c r="V30" s="145"/>
      <c r="W30" s="146" t="s">
        <v>628</v>
      </c>
      <c r="X30" s="145"/>
      <c r="Y30" s="145"/>
      <c r="Z30" s="145"/>
      <c r="AA30" s="145"/>
      <c r="AB30" s="1"/>
    </row>
    <row r="31" spans="1:28" ht="206.25" x14ac:dyDescent="0.3">
      <c r="A31" s="364"/>
      <c r="B31" s="135" t="s">
        <v>629</v>
      </c>
      <c r="C31" s="136" t="s">
        <v>172</v>
      </c>
      <c r="D31" s="137">
        <v>40391</v>
      </c>
      <c r="E31" s="137">
        <v>42339</v>
      </c>
      <c r="F31" s="136" t="s">
        <v>178</v>
      </c>
      <c r="G31" s="146" t="s">
        <v>179</v>
      </c>
      <c r="H31" s="151">
        <v>50000</v>
      </c>
      <c r="I31" s="140"/>
      <c r="J31" s="140"/>
      <c r="K31" s="140"/>
      <c r="L31" s="140" t="s">
        <v>61</v>
      </c>
      <c r="M31" s="140"/>
      <c r="N31" s="141" t="s">
        <v>64</v>
      </c>
      <c r="O31" s="142" t="s">
        <v>630</v>
      </c>
      <c r="P31" s="142"/>
      <c r="Q31" s="142"/>
      <c r="R31" s="142" t="s">
        <v>631</v>
      </c>
      <c r="S31" s="142" t="s">
        <v>624</v>
      </c>
      <c r="T31" s="142"/>
      <c r="U31" s="145"/>
      <c r="V31" s="145"/>
      <c r="W31" s="146"/>
      <c r="X31" s="145"/>
      <c r="Y31" s="145"/>
      <c r="Z31" s="145"/>
      <c r="AA31" s="145"/>
      <c r="AB31" s="1"/>
    </row>
    <row r="32" spans="1:28" ht="150" x14ac:dyDescent="0.3">
      <c r="A32" s="364"/>
      <c r="B32" s="135" t="s">
        <v>632</v>
      </c>
      <c r="C32" s="136" t="s">
        <v>181</v>
      </c>
      <c r="D32" s="137">
        <v>40391</v>
      </c>
      <c r="E32" s="137">
        <v>41974</v>
      </c>
      <c r="F32" s="136" t="s">
        <v>182</v>
      </c>
      <c r="G32" s="153" t="s">
        <v>183</v>
      </c>
      <c r="H32" s="154">
        <v>100000</v>
      </c>
      <c r="I32" s="140"/>
      <c r="J32" s="140"/>
      <c r="K32" s="140"/>
      <c r="L32" s="140" t="s">
        <v>61</v>
      </c>
      <c r="M32" s="140"/>
      <c r="N32" s="141" t="s">
        <v>64</v>
      </c>
      <c r="O32" s="142" t="s">
        <v>633</v>
      </c>
      <c r="P32" s="143" t="s">
        <v>634</v>
      </c>
      <c r="Q32" s="143"/>
      <c r="R32" s="142" t="s">
        <v>317</v>
      </c>
      <c r="S32" s="143"/>
      <c r="T32" s="143" t="s">
        <v>635</v>
      </c>
      <c r="U32" s="140"/>
      <c r="V32" s="140"/>
      <c r="W32" s="152">
        <v>42186</v>
      </c>
      <c r="X32" s="140"/>
      <c r="Y32" s="140"/>
      <c r="Z32" s="155" t="s">
        <v>636</v>
      </c>
      <c r="AA32" s="140"/>
      <c r="AB32" s="1"/>
    </row>
    <row r="33" spans="1:28" ht="131.25" x14ac:dyDescent="0.3">
      <c r="A33" s="365"/>
      <c r="B33" s="135" t="s">
        <v>637</v>
      </c>
      <c r="C33" s="136" t="s">
        <v>185</v>
      </c>
      <c r="D33" s="137">
        <v>40391</v>
      </c>
      <c r="E33" s="137">
        <v>40878</v>
      </c>
      <c r="F33" s="136" t="s">
        <v>638</v>
      </c>
      <c r="G33" s="146" t="s">
        <v>186</v>
      </c>
      <c r="H33" s="151">
        <v>10000</v>
      </c>
      <c r="I33" s="140"/>
      <c r="J33" s="140" t="s">
        <v>61</v>
      </c>
      <c r="K33" s="140"/>
      <c r="L33" s="140"/>
      <c r="M33" s="140"/>
      <c r="N33" s="141"/>
      <c r="O33" s="143" t="s">
        <v>639</v>
      </c>
      <c r="P33" s="143"/>
      <c r="Q33" s="143"/>
      <c r="R33" s="142" t="s">
        <v>88</v>
      </c>
      <c r="S33" s="143"/>
      <c r="T33" s="143"/>
      <c r="U33" s="140"/>
      <c r="V33" s="140"/>
      <c r="W33" s="152">
        <v>41609</v>
      </c>
      <c r="X33" s="140"/>
      <c r="Y33" s="140"/>
      <c r="Z33" s="155" t="s">
        <v>640</v>
      </c>
      <c r="AA33" s="140"/>
      <c r="AB33" s="1"/>
    </row>
    <row r="34" spans="1:28" ht="409.5" x14ac:dyDescent="0.3">
      <c r="A34" s="366" t="s">
        <v>192</v>
      </c>
      <c r="B34" s="135" t="s">
        <v>193</v>
      </c>
      <c r="C34" s="136" t="s">
        <v>194</v>
      </c>
      <c r="D34" s="137">
        <v>40391</v>
      </c>
      <c r="E34" s="137">
        <v>41456</v>
      </c>
      <c r="F34" s="136" t="s">
        <v>100</v>
      </c>
      <c r="G34" s="146" t="s">
        <v>195</v>
      </c>
      <c r="H34" s="151">
        <v>50000</v>
      </c>
      <c r="I34" s="140"/>
      <c r="J34" s="140" t="s">
        <v>61</v>
      </c>
      <c r="K34" s="140"/>
      <c r="L34" s="140"/>
      <c r="M34" s="140"/>
      <c r="N34" s="141"/>
      <c r="O34" s="142" t="s">
        <v>641</v>
      </c>
      <c r="P34" s="142"/>
      <c r="Q34" s="142"/>
      <c r="R34" s="142" t="s">
        <v>317</v>
      </c>
      <c r="S34" s="142" t="s">
        <v>642</v>
      </c>
      <c r="T34" s="142"/>
      <c r="U34" s="145"/>
      <c r="V34" s="145"/>
      <c r="W34" s="146"/>
      <c r="X34" s="145"/>
      <c r="Y34" s="145"/>
      <c r="Z34" s="150" t="s">
        <v>643</v>
      </c>
      <c r="AA34" s="145"/>
      <c r="AB34" s="1"/>
    </row>
    <row r="35" spans="1:28" ht="356.25" x14ac:dyDescent="0.3">
      <c r="A35" s="367"/>
      <c r="B35" s="135" t="s">
        <v>196</v>
      </c>
      <c r="C35" s="136" t="s">
        <v>194</v>
      </c>
      <c r="D35" s="137">
        <v>40391</v>
      </c>
      <c r="E35" s="137">
        <v>41456</v>
      </c>
      <c r="F35" s="136" t="s">
        <v>197</v>
      </c>
      <c r="G35" s="146" t="s">
        <v>198</v>
      </c>
      <c r="H35" s="151">
        <v>50000</v>
      </c>
      <c r="I35" s="140"/>
      <c r="J35" s="140" t="s">
        <v>61</v>
      </c>
      <c r="K35" s="140"/>
      <c r="L35" s="140"/>
      <c r="M35" s="140"/>
      <c r="N35" s="141" t="s">
        <v>64</v>
      </c>
      <c r="O35" s="142" t="s">
        <v>644</v>
      </c>
      <c r="P35" s="142"/>
      <c r="Q35" s="142"/>
      <c r="R35" s="142" t="s">
        <v>317</v>
      </c>
      <c r="S35" s="142"/>
      <c r="T35" s="142" t="s">
        <v>645</v>
      </c>
      <c r="U35" s="142"/>
      <c r="V35" s="142"/>
      <c r="W35" s="147">
        <v>41974</v>
      </c>
      <c r="X35" s="142"/>
      <c r="Y35" s="142"/>
      <c r="Z35" s="142" t="s">
        <v>646</v>
      </c>
      <c r="AA35" s="142"/>
      <c r="AB35" s="1"/>
    </row>
    <row r="36" spans="1:28" ht="112.5" x14ac:dyDescent="0.3">
      <c r="A36" s="367"/>
      <c r="B36" s="135" t="s">
        <v>199</v>
      </c>
      <c r="C36" s="136" t="s">
        <v>200</v>
      </c>
      <c r="D36" s="137">
        <v>40878</v>
      </c>
      <c r="E36" s="137">
        <v>42339</v>
      </c>
      <c r="F36" s="136" t="s">
        <v>201</v>
      </c>
      <c r="G36" s="146" t="s">
        <v>202</v>
      </c>
      <c r="H36" s="151">
        <v>10000</v>
      </c>
      <c r="I36" s="140"/>
      <c r="J36" s="140" t="s">
        <v>61</v>
      </c>
      <c r="K36" s="140"/>
      <c r="L36" s="140"/>
      <c r="M36" s="140"/>
      <c r="N36" s="141"/>
      <c r="O36" s="142" t="s">
        <v>211</v>
      </c>
      <c r="P36" s="142"/>
      <c r="Q36" s="142"/>
      <c r="R36" s="135" t="s">
        <v>201</v>
      </c>
      <c r="S36" s="142" t="s">
        <v>647</v>
      </c>
      <c r="T36" s="142"/>
      <c r="U36" s="142"/>
      <c r="V36" s="142"/>
      <c r="W36" s="146"/>
      <c r="X36" s="142" t="s">
        <v>648</v>
      </c>
      <c r="Y36" s="142"/>
      <c r="Z36" s="142" t="s">
        <v>649</v>
      </c>
      <c r="AA36" s="142" t="s">
        <v>650</v>
      </c>
      <c r="AB36" s="1"/>
    </row>
    <row r="37" spans="1:28" ht="206.25" x14ac:dyDescent="0.3">
      <c r="A37" s="367"/>
      <c r="B37" s="135" t="s">
        <v>651</v>
      </c>
      <c r="C37" s="136" t="s">
        <v>200</v>
      </c>
      <c r="D37" s="137">
        <v>40391</v>
      </c>
      <c r="E37" s="137">
        <v>41609</v>
      </c>
      <c r="F37" s="136" t="s">
        <v>204</v>
      </c>
      <c r="G37" s="153" t="s">
        <v>205</v>
      </c>
      <c r="H37" s="154">
        <v>10000</v>
      </c>
      <c r="I37" s="140"/>
      <c r="J37" s="140"/>
      <c r="K37" s="140"/>
      <c r="L37" s="140" t="s">
        <v>61</v>
      </c>
      <c r="M37" s="140"/>
      <c r="N37" s="141" t="s">
        <v>64</v>
      </c>
      <c r="O37" s="142" t="s">
        <v>652</v>
      </c>
      <c r="P37" s="142"/>
      <c r="Q37" s="142" t="s">
        <v>653</v>
      </c>
      <c r="R37" s="142" t="s">
        <v>654</v>
      </c>
      <c r="S37" s="142" t="s">
        <v>655</v>
      </c>
      <c r="T37" s="142" t="s">
        <v>656</v>
      </c>
      <c r="U37" s="142"/>
      <c r="V37" s="142"/>
      <c r="W37" s="147">
        <v>42186</v>
      </c>
      <c r="X37" s="142"/>
      <c r="Y37" s="142"/>
      <c r="Z37" s="142" t="s">
        <v>646</v>
      </c>
      <c r="AA37" s="142"/>
      <c r="AB37" s="1"/>
    </row>
    <row r="38" spans="1:28" ht="131.25" x14ac:dyDescent="0.3">
      <c r="A38" s="368"/>
      <c r="B38" s="135" t="s">
        <v>206</v>
      </c>
      <c r="C38" s="136" t="s">
        <v>200</v>
      </c>
      <c r="D38" s="137">
        <v>40391</v>
      </c>
      <c r="E38" s="137">
        <v>41609</v>
      </c>
      <c r="F38" s="136" t="s">
        <v>100</v>
      </c>
      <c r="G38" s="138" t="s">
        <v>207</v>
      </c>
      <c r="H38" s="139">
        <v>10000</v>
      </c>
      <c r="I38" s="140"/>
      <c r="J38" s="140"/>
      <c r="K38" s="140"/>
      <c r="L38" s="140" t="s">
        <v>61</v>
      </c>
      <c r="M38" s="140"/>
      <c r="N38" s="141" t="s">
        <v>64</v>
      </c>
      <c r="O38" s="142" t="s">
        <v>652</v>
      </c>
      <c r="P38" s="142"/>
      <c r="Q38" s="142"/>
      <c r="R38" s="142"/>
      <c r="S38" s="142" t="s">
        <v>647</v>
      </c>
      <c r="T38" s="142"/>
      <c r="U38" s="142"/>
      <c r="V38" s="142"/>
      <c r="W38" s="146"/>
      <c r="X38" s="142"/>
      <c r="Y38" s="142"/>
      <c r="Z38" s="142"/>
      <c r="AA38" s="142"/>
      <c r="AB38" s="1"/>
    </row>
    <row r="39" spans="1:28" ht="409.5" x14ac:dyDescent="0.3">
      <c r="A39" s="357" t="s">
        <v>657</v>
      </c>
      <c r="B39" s="156" t="s">
        <v>658</v>
      </c>
      <c r="C39" s="157" t="s">
        <v>222</v>
      </c>
      <c r="D39" s="158">
        <v>40391</v>
      </c>
      <c r="E39" s="158">
        <v>41609</v>
      </c>
      <c r="F39" s="157" t="s">
        <v>178</v>
      </c>
      <c r="G39" s="159" t="s">
        <v>223</v>
      </c>
      <c r="H39" s="160">
        <v>50000</v>
      </c>
      <c r="I39" s="140"/>
      <c r="J39" s="140"/>
      <c r="K39" s="140"/>
      <c r="L39" s="140"/>
      <c r="M39" s="140" t="s">
        <v>61</v>
      </c>
      <c r="N39" s="141"/>
      <c r="O39" s="142" t="s">
        <v>659</v>
      </c>
      <c r="P39" s="142" t="s">
        <v>660</v>
      </c>
      <c r="Q39" s="142"/>
      <c r="R39" s="142" t="s">
        <v>661</v>
      </c>
      <c r="S39" s="142"/>
      <c r="T39" s="142"/>
      <c r="U39" s="142"/>
      <c r="V39" s="142"/>
      <c r="W39" s="146"/>
      <c r="X39" s="142"/>
      <c r="Y39" s="142"/>
      <c r="Z39" s="142" t="s">
        <v>662</v>
      </c>
      <c r="AA39" s="142"/>
      <c r="AB39" s="1"/>
    </row>
    <row r="40" spans="1:28" ht="112.5" x14ac:dyDescent="0.3">
      <c r="A40" s="358"/>
      <c r="B40" s="135" t="s">
        <v>663</v>
      </c>
      <c r="C40" s="136" t="s">
        <v>222</v>
      </c>
      <c r="D40" s="137">
        <v>40391</v>
      </c>
      <c r="E40" s="137">
        <v>41609</v>
      </c>
      <c r="F40" s="136" t="s">
        <v>84</v>
      </c>
      <c r="G40" s="146" t="s">
        <v>225</v>
      </c>
      <c r="H40" s="151">
        <v>30000</v>
      </c>
      <c r="I40" s="140"/>
      <c r="J40" s="140"/>
      <c r="K40" s="140"/>
      <c r="L40" s="140" t="s">
        <v>61</v>
      </c>
      <c r="M40" s="140"/>
      <c r="N40" s="141"/>
      <c r="O40" s="142" t="s">
        <v>664</v>
      </c>
      <c r="P40" s="142"/>
      <c r="Q40" s="142"/>
      <c r="R40" s="135" t="s">
        <v>84</v>
      </c>
      <c r="S40" s="142"/>
      <c r="T40" s="142" t="s">
        <v>665</v>
      </c>
      <c r="U40" s="142"/>
      <c r="V40" s="142"/>
      <c r="W40" s="147">
        <v>41974</v>
      </c>
      <c r="X40" s="142" t="s">
        <v>666</v>
      </c>
      <c r="Y40" s="142"/>
      <c r="Z40" s="142" t="s">
        <v>667</v>
      </c>
      <c r="AA40" s="142"/>
      <c r="AB40" s="1"/>
    </row>
    <row r="41" spans="1:28" ht="150" x14ac:dyDescent="0.3">
      <c r="A41" s="358"/>
      <c r="B41" s="135" t="s">
        <v>668</v>
      </c>
      <c r="C41" s="136" t="s">
        <v>222</v>
      </c>
      <c r="D41" s="137">
        <v>40391</v>
      </c>
      <c r="E41" s="137">
        <v>41609</v>
      </c>
      <c r="F41" s="136" t="s">
        <v>146</v>
      </c>
      <c r="G41" s="146" t="s">
        <v>227</v>
      </c>
      <c r="H41" s="151">
        <v>30000</v>
      </c>
      <c r="I41" s="140"/>
      <c r="J41" s="140"/>
      <c r="K41" s="140" t="s">
        <v>61</v>
      </c>
      <c r="L41" s="140"/>
      <c r="M41" s="140"/>
      <c r="N41" s="141" t="s">
        <v>64</v>
      </c>
      <c r="O41" s="142" t="s">
        <v>669</v>
      </c>
      <c r="P41" s="142"/>
      <c r="Q41" s="142" t="s">
        <v>611</v>
      </c>
      <c r="R41" s="135" t="s">
        <v>146</v>
      </c>
      <c r="S41" s="142" t="s">
        <v>670</v>
      </c>
      <c r="T41" s="142"/>
      <c r="U41" s="142"/>
      <c r="V41" s="142"/>
      <c r="W41" s="146"/>
      <c r="X41" s="142"/>
      <c r="Y41" s="142"/>
      <c r="Z41" s="142"/>
      <c r="AA41" s="142"/>
      <c r="AB41" s="1"/>
    </row>
    <row r="42" spans="1:28" ht="112.5" x14ac:dyDescent="0.3">
      <c r="A42" s="358"/>
      <c r="B42" s="135" t="s">
        <v>671</v>
      </c>
      <c r="C42" s="136" t="s">
        <v>222</v>
      </c>
      <c r="D42" s="137">
        <v>40391</v>
      </c>
      <c r="E42" s="137">
        <v>41609</v>
      </c>
      <c r="F42" s="136" t="s">
        <v>100</v>
      </c>
      <c r="G42" s="146" t="s">
        <v>225</v>
      </c>
      <c r="H42" s="151">
        <v>30000</v>
      </c>
      <c r="I42" s="140"/>
      <c r="J42" s="140"/>
      <c r="K42" s="140" t="s">
        <v>61</v>
      </c>
      <c r="L42" s="140"/>
      <c r="M42" s="140"/>
      <c r="N42" s="141" t="s">
        <v>65</v>
      </c>
      <c r="O42" s="142"/>
      <c r="P42" s="142"/>
      <c r="Q42" s="142"/>
      <c r="R42" s="142"/>
      <c r="S42" s="142" t="s">
        <v>672</v>
      </c>
      <c r="T42" s="142"/>
      <c r="U42" s="142"/>
      <c r="V42" s="142"/>
      <c r="W42" s="146"/>
      <c r="X42" s="142"/>
      <c r="Y42" s="142"/>
      <c r="Z42" s="142"/>
      <c r="AA42" s="142"/>
      <c r="AB42" s="1"/>
    </row>
    <row r="43" spans="1:28" ht="131.25" x14ac:dyDescent="0.3">
      <c r="A43" s="358"/>
      <c r="B43" s="135" t="s">
        <v>673</v>
      </c>
      <c r="C43" s="136" t="s">
        <v>222</v>
      </c>
      <c r="D43" s="137">
        <v>40391</v>
      </c>
      <c r="E43" s="137">
        <v>41609</v>
      </c>
      <c r="F43" s="136" t="s">
        <v>230</v>
      </c>
      <c r="G43" s="146" t="s">
        <v>231</v>
      </c>
      <c r="H43" s="151">
        <v>20000</v>
      </c>
      <c r="I43" s="140"/>
      <c r="J43" s="140"/>
      <c r="K43" s="140" t="s">
        <v>61</v>
      </c>
      <c r="L43" s="140"/>
      <c r="M43" s="140"/>
      <c r="N43" s="141" t="s">
        <v>65</v>
      </c>
      <c r="O43" s="142" t="s">
        <v>674</v>
      </c>
      <c r="P43" s="142"/>
      <c r="Q43" s="142"/>
      <c r="R43" s="142" t="s">
        <v>230</v>
      </c>
      <c r="S43" s="142" t="s">
        <v>672</v>
      </c>
      <c r="T43" s="142"/>
      <c r="U43" s="142"/>
      <c r="V43" s="142"/>
      <c r="W43" s="147">
        <v>41791</v>
      </c>
      <c r="X43" s="142"/>
      <c r="Y43" s="142"/>
      <c r="Z43" s="142"/>
      <c r="AA43" s="142"/>
      <c r="AB43" s="1"/>
    </row>
    <row r="44" spans="1:28" ht="93.75" x14ac:dyDescent="0.3">
      <c r="A44" s="358"/>
      <c r="B44" s="135" t="s">
        <v>232</v>
      </c>
      <c r="C44" s="136" t="s">
        <v>233</v>
      </c>
      <c r="D44" s="137">
        <v>40391</v>
      </c>
      <c r="E44" s="137">
        <v>41609</v>
      </c>
      <c r="F44" s="136" t="s">
        <v>235</v>
      </c>
      <c r="G44" s="146" t="s">
        <v>231</v>
      </c>
      <c r="H44" s="151" t="s">
        <v>234</v>
      </c>
      <c r="I44" s="140"/>
      <c r="J44" s="140"/>
      <c r="K44" s="140" t="s">
        <v>61</v>
      </c>
      <c r="L44" s="140"/>
      <c r="M44" s="140"/>
      <c r="N44" s="141" t="s">
        <v>65</v>
      </c>
      <c r="O44" s="142"/>
      <c r="P44" s="142"/>
      <c r="Q44" s="142"/>
      <c r="R44" s="142"/>
      <c r="S44" s="142" t="s">
        <v>672</v>
      </c>
      <c r="T44" s="142"/>
      <c r="U44" s="142"/>
      <c r="V44" s="142"/>
      <c r="W44" s="146"/>
      <c r="X44" s="142"/>
      <c r="Y44" s="142"/>
      <c r="Z44" s="142"/>
      <c r="AA44" s="142"/>
      <c r="AB44" s="111"/>
    </row>
    <row r="45" spans="1:28" ht="262.5" x14ac:dyDescent="0.3">
      <c r="A45" s="358"/>
      <c r="B45" s="135" t="s">
        <v>675</v>
      </c>
      <c r="C45" s="136" t="s">
        <v>237</v>
      </c>
      <c r="D45" s="137">
        <v>40391</v>
      </c>
      <c r="E45" s="137">
        <v>41609</v>
      </c>
      <c r="F45" s="136" t="s">
        <v>235</v>
      </c>
      <c r="G45" s="146" t="s">
        <v>238</v>
      </c>
      <c r="H45" s="151" t="s">
        <v>234</v>
      </c>
      <c r="I45" s="140"/>
      <c r="J45" s="140"/>
      <c r="K45" s="140"/>
      <c r="L45" s="140" t="s">
        <v>61</v>
      </c>
      <c r="M45" s="140"/>
      <c r="N45" s="141"/>
      <c r="O45" s="142" t="s">
        <v>676</v>
      </c>
      <c r="P45" s="142" t="s">
        <v>677</v>
      </c>
      <c r="Q45" s="142"/>
      <c r="R45" s="142" t="s">
        <v>230</v>
      </c>
      <c r="S45" s="142"/>
      <c r="T45" s="142"/>
      <c r="U45" s="142"/>
      <c r="V45" s="142"/>
      <c r="W45" s="146"/>
      <c r="X45" s="142"/>
      <c r="Y45" s="142"/>
      <c r="Z45" s="142" t="s">
        <v>678</v>
      </c>
      <c r="AA45" s="142"/>
      <c r="AB45" s="111"/>
    </row>
    <row r="46" spans="1:28" ht="409.5" x14ac:dyDescent="0.3">
      <c r="A46" s="358"/>
      <c r="B46" s="135" t="s">
        <v>679</v>
      </c>
      <c r="C46" s="136" t="s">
        <v>237</v>
      </c>
      <c r="D46" s="137">
        <v>40391</v>
      </c>
      <c r="E46" s="137">
        <v>41609</v>
      </c>
      <c r="F46" s="136" t="s">
        <v>240</v>
      </c>
      <c r="G46" s="146" t="s">
        <v>241</v>
      </c>
      <c r="H46" s="151">
        <v>105000</v>
      </c>
      <c r="I46" s="140"/>
      <c r="J46" s="140"/>
      <c r="K46" s="140"/>
      <c r="L46" s="140" t="s">
        <v>61</v>
      </c>
      <c r="M46" s="140"/>
      <c r="N46" s="141"/>
      <c r="O46" s="142" t="s">
        <v>680</v>
      </c>
      <c r="P46" s="142" t="s">
        <v>681</v>
      </c>
      <c r="Q46" s="142"/>
      <c r="R46" s="142"/>
      <c r="S46" s="142"/>
      <c r="T46" s="142"/>
      <c r="U46" s="142"/>
      <c r="V46" s="142"/>
      <c r="W46" s="146"/>
      <c r="X46" s="142"/>
      <c r="Y46" s="142"/>
      <c r="Z46" s="142"/>
      <c r="AA46" s="142"/>
      <c r="AB46" s="111"/>
    </row>
    <row r="47" spans="1:28" ht="75" x14ac:dyDescent="0.3">
      <c r="A47" s="358"/>
      <c r="B47" s="135" t="s">
        <v>682</v>
      </c>
      <c r="C47" s="136" t="s">
        <v>237</v>
      </c>
      <c r="D47" s="137">
        <v>40391</v>
      </c>
      <c r="E47" s="137">
        <v>41609</v>
      </c>
      <c r="F47" s="136" t="s">
        <v>182</v>
      </c>
      <c r="G47" s="146" t="s">
        <v>243</v>
      </c>
      <c r="H47" s="151">
        <v>100000</v>
      </c>
      <c r="I47" s="140"/>
      <c r="J47" s="140"/>
      <c r="K47" s="140"/>
      <c r="L47" s="140" t="s">
        <v>61</v>
      </c>
      <c r="M47" s="140"/>
      <c r="N47" s="141" t="s">
        <v>64</v>
      </c>
      <c r="O47" s="142" t="s">
        <v>683</v>
      </c>
      <c r="P47" s="140"/>
      <c r="Q47" s="140"/>
      <c r="R47" s="142" t="s">
        <v>317</v>
      </c>
      <c r="S47" s="142" t="s">
        <v>684</v>
      </c>
      <c r="T47" s="142"/>
      <c r="U47" s="142"/>
      <c r="V47" s="142"/>
      <c r="W47" s="146"/>
      <c r="X47" s="142"/>
      <c r="Y47" s="142"/>
      <c r="Z47" s="142"/>
      <c r="AA47" s="142"/>
      <c r="AB47" s="111"/>
    </row>
    <row r="48" spans="1:28" ht="262.5" x14ac:dyDescent="0.3">
      <c r="A48" s="358"/>
      <c r="B48" s="135" t="s">
        <v>685</v>
      </c>
      <c r="C48" s="136" t="s">
        <v>245</v>
      </c>
      <c r="D48" s="137">
        <v>40391</v>
      </c>
      <c r="E48" s="137">
        <v>41609</v>
      </c>
      <c r="F48" s="136" t="s">
        <v>197</v>
      </c>
      <c r="G48" s="146" t="s">
        <v>246</v>
      </c>
      <c r="H48" s="151">
        <v>100000</v>
      </c>
      <c r="I48" s="140"/>
      <c r="J48" s="140"/>
      <c r="K48" s="140"/>
      <c r="L48" s="140" t="s">
        <v>61</v>
      </c>
      <c r="M48" s="140"/>
      <c r="N48" s="141"/>
      <c r="O48" s="142" t="s">
        <v>686</v>
      </c>
      <c r="P48" s="142" t="s">
        <v>687</v>
      </c>
      <c r="Q48" s="142"/>
      <c r="R48" s="142" t="s">
        <v>230</v>
      </c>
      <c r="S48" s="142"/>
      <c r="T48" s="142" t="s">
        <v>688</v>
      </c>
      <c r="U48" s="142"/>
      <c r="V48" s="142"/>
      <c r="W48" s="147">
        <v>41791</v>
      </c>
      <c r="X48" s="142"/>
      <c r="Y48" s="142"/>
      <c r="Z48" s="142" t="s">
        <v>689</v>
      </c>
      <c r="AA48" s="142"/>
      <c r="AB48" s="111"/>
    </row>
    <row r="49" spans="1:28" ht="409.5" x14ac:dyDescent="0.3">
      <c r="A49" s="358"/>
      <c r="B49" s="135" t="s">
        <v>690</v>
      </c>
      <c r="C49" s="136" t="s">
        <v>248</v>
      </c>
      <c r="D49" s="137">
        <v>40391</v>
      </c>
      <c r="E49" s="137">
        <v>41244</v>
      </c>
      <c r="F49" s="136" t="s">
        <v>240</v>
      </c>
      <c r="G49" s="146" t="s">
        <v>249</v>
      </c>
      <c r="H49" s="151">
        <v>25000</v>
      </c>
      <c r="I49" s="140"/>
      <c r="J49" s="140" t="s">
        <v>61</v>
      </c>
      <c r="K49" s="140"/>
      <c r="L49" s="140"/>
      <c r="M49" s="140"/>
      <c r="N49" s="141"/>
      <c r="O49" s="142" t="s">
        <v>691</v>
      </c>
      <c r="P49" s="142" t="s">
        <v>692</v>
      </c>
      <c r="Q49" s="142"/>
      <c r="R49" s="142" t="s">
        <v>230</v>
      </c>
      <c r="S49" s="142"/>
      <c r="T49" s="142"/>
      <c r="U49" s="142"/>
      <c r="V49" s="142"/>
      <c r="W49" s="147">
        <v>41974</v>
      </c>
      <c r="X49" s="142"/>
      <c r="Y49" s="142"/>
      <c r="Z49" s="142" t="s">
        <v>693</v>
      </c>
      <c r="AA49" s="142"/>
      <c r="AB49" s="111"/>
    </row>
    <row r="50" spans="1:28" ht="337.5" x14ac:dyDescent="0.3">
      <c r="A50" s="358"/>
      <c r="B50" s="135" t="s">
        <v>694</v>
      </c>
      <c r="C50" s="136" t="s">
        <v>251</v>
      </c>
      <c r="D50" s="137">
        <v>40391</v>
      </c>
      <c r="E50" s="137">
        <v>41609</v>
      </c>
      <c r="F50" s="136" t="s">
        <v>103</v>
      </c>
      <c r="G50" s="146" t="s">
        <v>252</v>
      </c>
      <c r="H50" s="151">
        <v>15000</v>
      </c>
      <c r="I50" s="140"/>
      <c r="J50" s="140"/>
      <c r="K50" s="140"/>
      <c r="L50" s="140" t="s">
        <v>61</v>
      </c>
      <c r="M50" s="140"/>
      <c r="N50" s="141"/>
      <c r="O50" s="142" t="s">
        <v>695</v>
      </c>
      <c r="P50" s="142"/>
      <c r="Q50" s="142"/>
      <c r="R50" s="142" t="s">
        <v>696</v>
      </c>
      <c r="S50" s="142"/>
      <c r="T50" s="142"/>
      <c r="U50" s="142"/>
      <c r="V50" s="142"/>
      <c r="W50" s="147">
        <v>41974</v>
      </c>
      <c r="X50" s="142"/>
      <c r="Y50" s="142"/>
      <c r="Z50" s="142"/>
      <c r="AA50" s="142"/>
      <c r="AB50" s="111"/>
    </row>
    <row r="51" spans="1:28" ht="168.75" x14ac:dyDescent="0.3">
      <c r="A51" s="358"/>
      <c r="B51" s="135" t="s">
        <v>697</v>
      </c>
      <c r="C51" s="136" t="s">
        <v>251</v>
      </c>
      <c r="D51" s="137">
        <v>40391</v>
      </c>
      <c r="E51" s="137">
        <v>42339</v>
      </c>
      <c r="F51" s="136" t="s">
        <v>84</v>
      </c>
      <c r="G51" s="146" t="s">
        <v>698</v>
      </c>
      <c r="H51" s="151">
        <v>50000</v>
      </c>
      <c r="I51" s="140"/>
      <c r="J51" s="140"/>
      <c r="K51" s="140"/>
      <c r="L51" s="140" t="s">
        <v>61</v>
      </c>
      <c r="M51" s="140"/>
      <c r="N51" s="141"/>
      <c r="O51" s="142" t="s">
        <v>699</v>
      </c>
      <c r="P51" s="142"/>
      <c r="Q51" s="142"/>
      <c r="R51" s="135" t="s">
        <v>84</v>
      </c>
      <c r="S51" s="142"/>
      <c r="T51" s="142"/>
      <c r="U51" s="142"/>
      <c r="V51" s="142"/>
      <c r="W51" s="146"/>
      <c r="X51" s="142"/>
      <c r="Y51" s="142"/>
      <c r="Z51" s="142"/>
      <c r="AA51" s="142"/>
      <c r="AB51" s="111"/>
    </row>
    <row r="52" spans="1:28" ht="131.25" x14ac:dyDescent="0.3">
      <c r="A52" s="358"/>
      <c r="B52" s="135" t="s">
        <v>700</v>
      </c>
      <c r="C52" s="136" t="s">
        <v>245</v>
      </c>
      <c r="D52" s="137">
        <v>40391</v>
      </c>
      <c r="E52" s="137">
        <v>41609</v>
      </c>
      <c r="F52" s="136" t="s">
        <v>100</v>
      </c>
      <c r="G52" s="146" t="s">
        <v>256</v>
      </c>
      <c r="H52" s="151">
        <v>100000</v>
      </c>
      <c r="I52" s="140"/>
      <c r="J52" s="140"/>
      <c r="K52" s="140"/>
      <c r="L52" s="140" t="s">
        <v>61</v>
      </c>
      <c r="M52" s="140"/>
      <c r="N52" s="141"/>
      <c r="O52" s="142" t="s">
        <v>701</v>
      </c>
      <c r="P52" s="142"/>
      <c r="Q52" s="142"/>
      <c r="R52" s="142" t="s">
        <v>696</v>
      </c>
      <c r="S52" s="142"/>
      <c r="T52" s="142" t="s">
        <v>702</v>
      </c>
      <c r="U52" s="142"/>
      <c r="V52" s="142"/>
      <c r="W52" s="147">
        <v>41791</v>
      </c>
      <c r="X52" s="142"/>
      <c r="Y52" s="142"/>
      <c r="Z52" s="142"/>
      <c r="AA52" s="142"/>
      <c r="AB52" s="111"/>
    </row>
    <row r="53" spans="1:28" ht="243.75" x14ac:dyDescent="0.3">
      <c r="A53" s="358"/>
      <c r="B53" s="135" t="s">
        <v>703</v>
      </c>
      <c r="C53" s="136" t="s">
        <v>245</v>
      </c>
      <c r="D53" s="137">
        <v>40391</v>
      </c>
      <c r="E53" s="137">
        <v>41609</v>
      </c>
      <c r="F53" s="136" t="s">
        <v>178</v>
      </c>
      <c r="G53" s="146" t="s">
        <v>258</v>
      </c>
      <c r="H53" s="151">
        <v>20000</v>
      </c>
      <c r="I53" s="140"/>
      <c r="J53" s="140"/>
      <c r="K53" s="140"/>
      <c r="L53" s="140" t="s">
        <v>61</v>
      </c>
      <c r="M53" s="140"/>
      <c r="N53" s="141"/>
      <c r="O53" s="142" t="s">
        <v>704</v>
      </c>
      <c r="P53" s="142"/>
      <c r="Q53" s="142"/>
      <c r="R53" s="142" t="s">
        <v>705</v>
      </c>
      <c r="S53" s="142"/>
      <c r="T53" s="142" t="s">
        <v>706</v>
      </c>
      <c r="U53" s="142"/>
      <c r="V53" s="142"/>
      <c r="W53" s="147">
        <v>42186</v>
      </c>
      <c r="X53" s="142"/>
      <c r="Y53" s="142"/>
      <c r="Z53" s="142"/>
      <c r="AA53" s="142"/>
      <c r="AB53" s="111"/>
    </row>
    <row r="54" spans="1:28" ht="112.5" x14ac:dyDescent="0.3">
      <c r="A54" s="358"/>
      <c r="B54" s="135" t="s">
        <v>707</v>
      </c>
      <c r="C54" s="136" t="s">
        <v>248</v>
      </c>
      <c r="D54" s="137">
        <v>40391</v>
      </c>
      <c r="E54" s="137">
        <v>41974</v>
      </c>
      <c r="F54" s="136" t="s">
        <v>100</v>
      </c>
      <c r="G54" s="146" t="s">
        <v>260</v>
      </c>
      <c r="H54" s="151">
        <v>100000</v>
      </c>
      <c r="I54" s="140"/>
      <c r="J54" s="140"/>
      <c r="K54" s="140"/>
      <c r="L54" s="140" t="s">
        <v>61</v>
      </c>
      <c r="M54" s="140"/>
      <c r="N54" s="141"/>
      <c r="O54" s="142"/>
      <c r="P54" s="142"/>
      <c r="Q54" s="142"/>
      <c r="R54" s="142"/>
      <c r="S54" s="142" t="s">
        <v>708</v>
      </c>
      <c r="T54" s="142"/>
      <c r="U54" s="142"/>
      <c r="V54" s="142"/>
      <c r="W54" s="146"/>
      <c r="X54" s="142"/>
      <c r="Y54" s="142"/>
      <c r="Z54" s="142"/>
      <c r="AA54" s="142"/>
      <c r="AB54" s="111"/>
    </row>
    <row r="55" spans="1:28" ht="150" x14ac:dyDescent="0.3">
      <c r="A55" s="358"/>
      <c r="B55" s="135" t="s">
        <v>709</v>
      </c>
      <c r="C55" s="136" t="s">
        <v>251</v>
      </c>
      <c r="D55" s="137">
        <v>40391</v>
      </c>
      <c r="E55" s="137">
        <v>41974</v>
      </c>
      <c r="F55" s="136" t="s">
        <v>88</v>
      </c>
      <c r="G55" s="146" t="s">
        <v>262</v>
      </c>
      <c r="H55" s="151">
        <v>100000</v>
      </c>
      <c r="I55" s="140"/>
      <c r="J55" s="140"/>
      <c r="K55" s="140"/>
      <c r="L55" s="140" t="s">
        <v>61</v>
      </c>
      <c r="M55" s="140"/>
      <c r="N55" s="141" t="s">
        <v>64</v>
      </c>
      <c r="O55" s="142" t="s">
        <v>710</v>
      </c>
      <c r="P55" s="142"/>
      <c r="Q55" s="142"/>
      <c r="R55" s="142" t="s">
        <v>88</v>
      </c>
      <c r="S55" s="142"/>
      <c r="T55" s="142" t="s">
        <v>711</v>
      </c>
      <c r="U55" s="142"/>
      <c r="V55" s="142"/>
      <c r="W55" s="147">
        <v>42186</v>
      </c>
      <c r="X55" s="142"/>
      <c r="Y55" s="142"/>
      <c r="Z55" s="142"/>
      <c r="AA55" s="142"/>
      <c r="AB55" s="111"/>
    </row>
    <row r="56" spans="1:28" ht="356.25" x14ac:dyDescent="0.3">
      <c r="A56" s="358"/>
      <c r="B56" s="135" t="s">
        <v>712</v>
      </c>
      <c r="C56" s="136" t="s">
        <v>264</v>
      </c>
      <c r="D56" s="137">
        <v>40391</v>
      </c>
      <c r="E56" s="137">
        <v>41244</v>
      </c>
      <c r="F56" s="136" t="s">
        <v>103</v>
      </c>
      <c r="G56" s="146" t="s">
        <v>265</v>
      </c>
      <c r="H56" s="151" t="s">
        <v>234</v>
      </c>
      <c r="I56" s="140"/>
      <c r="J56" s="140" t="s">
        <v>61</v>
      </c>
      <c r="K56" s="140"/>
      <c r="L56" s="140"/>
      <c r="M56" s="140"/>
      <c r="N56" s="141"/>
      <c r="O56" s="142" t="s">
        <v>713</v>
      </c>
      <c r="P56" s="142"/>
      <c r="Q56" s="142"/>
      <c r="R56" s="142" t="s">
        <v>696</v>
      </c>
      <c r="S56" s="142"/>
      <c r="T56" s="142"/>
      <c r="U56" s="142"/>
      <c r="V56" s="142"/>
      <c r="W56" s="147">
        <v>41974</v>
      </c>
      <c r="X56" s="142"/>
      <c r="Y56" s="142"/>
      <c r="Z56" s="142"/>
      <c r="AA56" s="142"/>
      <c r="AB56" s="111"/>
    </row>
    <row r="57" spans="1:28" ht="75" x14ac:dyDescent="0.3">
      <c r="A57" s="358"/>
      <c r="B57" s="135" t="s">
        <v>714</v>
      </c>
      <c r="C57" s="136" t="s">
        <v>267</v>
      </c>
      <c r="D57" s="137">
        <v>40391</v>
      </c>
      <c r="E57" s="137">
        <v>41974</v>
      </c>
      <c r="F57" s="136" t="s">
        <v>269</v>
      </c>
      <c r="G57" s="153" t="s">
        <v>270</v>
      </c>
      <c r="H57" s="154" t="s">
        <v>268</v>
      </c>
      <c r="I57" s="140"/>
      <c r="J57" s="140"/>
      <c r="K57" s="140"/>
      <c r="L57" s="140" t="s">
        <v>61</v>
      </c>
      <c r="M57" s="140"/>
      <c r="N57" s="141"/>
      <c r="O57" s="142" t="s">
        <v>715</v>
      </c>
      <c r="P57" s="142"/>
      <c r="Q57" s="142"/>
      <c r="R57" s="135" t="s">
        <v>269</v>
      </c>
      <c r="S57" s="142"/>
      <c r="T57" s="142"/>
      <c r="U57" s="142"/>
      <c r="V57" s="142"/>
      <c r="W57" s="146"/>
      <c r="X57" s="142"/>
      <c r="Y57" s="142"/>
      <c r="Z57" s="142" t="s">
        <v>716</v>
      </c>
      <c r="AA57" s="142"/>
      <c r="AB57" s="111"/>
    </row>
    <row r="58" spans="1:28" ht="75" x14ac:dyDescent="0.3">
      <c r="A58" s="358"/>
      <c r="B58" s="135" t="s">
        <v>717</v>
      </c>
      <c r="C58" s="136" t="s">
        <v>267</v>
      </c>
      <c r="D58" s="137">
        <v>40391</v>
      </c>
      <c r="E58" s="137">
        <v>41974</v>
      </c>
      <c r="F58" s="136" t="s">
        <v>88</v>
      </c>
      <c r="G58" s="146" t="s">
        <v>272</v>
      </c>
      <c r="H58" s="151">
        <v>100000</v>
      </c>
      <c r="I58" s="140"/>
      <c r="J58" s="140"/>
      <c r="K58" s="140"/>
      <c r="L58" s="140" t="s">
        <v>61</v>
      </c>
      <c r="M58" s="140"/>
      <c r="N58" s="141"/>
      <c r="O58" s="142" t="s">
        <v>718</v>
      </c>
      <c r="P58" s="142"/>
      <c r="Q58" s="142"/>
      <c r="R58" s="142" t="s">
        <v>88</v>
      </c>
      <c r="S58" s="142"/>
      <c r="T58" s="142"/>
      <c r="U58" s="142"/>
      <c r="V58" s="142"/>
      <c r="W58" s="146"/>
      <c r="X58" s="142"/>
      <c r="Y58" s="142"/>
      <c r="Z58" s="142"/>
      <c r="AA58" s="142"/>
      <c r="AB58" s="111"/>
    </row>
    <row r="59" spans="1:28" ht="300" x14ac:dyDescent="0.3">
      <c r="A59" s="358"/>
      <c r="B59" s="135" t="s">
        <v>719</v>
      </c>
      <c r="C59" s="136" t="s">
        <v>267</v>
      </c>
      <c r="D59" s="137">
        <v>40391</v>
      </c>
      <c r="E59" s="137">
        <v>41974</v>
      </c>
      <c r="F59" s="136" t="s">
        <v>204</v>
      </c>
      <c r="G59" s="146" t="s">
        <v>274</v>
      </c>
      <c r="H59" s="151" t="s">
        <v>268</v>
      </c>
      <c r="I59" s="140"/>
      <c r="J59" s="140"/>
      <c r="K59" s="140"/>
      <c r="L59" s="140" t="s">
        <v>61</v>
      </c>
      <c r="M59" s="140"/>
      <c r="N59" s="141"/>
      <c r="O59" s="142" t="s">
        <v>720</v>
      </c>
      <c r="P59" s="142"/>
      <c r="Q59" s="142" t="s">
        <v>721</v>
      </c>
      <c r="R59" s="142" t="s">
        <v>654</v>
      </c>
      <c r="S59" s="142" t="s">
        <v>722</v>
      </c>
      <c r="T59" s="142"/>
      <c r="U59" s="142"/>
      <c r="V59" s="142"/>
      <c r="W59" s="146"/>
      <c r="X59" s="142"/>
      <c r="Y59" s="142"/>
      <c r="Z59" s="142"/>
      <c r="AA59" s="142"/>
      <c r="AB59" s="111"/>
    </row>
    <row r="60" spans="1:28" ht="337.5" x14ac:dyDescent="0.3">
      <c r="A60" s="358"/>
      <c r="B60" s="135" t="s">
        <v>723</v>
      </c>
      <c r="C60" s="136" t="s">
        <v>267</v>
      </c>
      <c r="D60" s="137">
        <v>40391</v>
      </c>
      <c r="E60" s="137">
        <v>41974</v>
      </c>
      <c r="F60" s="136" t="s">
        <v>178</v>
      </c>
      <c r="G60" s="146" t="s">
        <v>276</v>
      </c>
      <c r="H60" s="151">
        <v>50000</v>
      </c>
      <c r="I60" s="140"/>
      <c r="J60" s="140"/>
      <c r="K60" s="140"/>
      <c r="L60" s="140" t="s">
        <v>61</v>
      </c>
      <c r="M60" s="140"/>
      <c r="N60" s="141" t="s">
        <v>64</v>
      </c>
      <c r="O60" s="142"/>
      <c r="P60" s="142"/>
      <c r="Q60" s="142"/>
      <c r="R60" s="142"/>
      <c r="S60" s="142" t="s">
        <v>722</v>
      </c>
      <c r="T60" s="142"/>
      <c r="U60" s="142"/>
      <c r="V60" s="142"/>
      <c r="W60" s="146"/>
      <c r="X60" s="142"/>
      <c r="Y60" s="142"/>
      <c r="Z60" s="142" t="s">
        <v>662</v>
      </c>
      <c r="AA60" s="142"/>
      <c r="AB60" s="111"/>
    </row>
    <row r="61" spans="1:28" ht="225" x14ac:dyDescent="0.3">
      <c r="A61" s="358"/>
      <c r="B61" s="135" t="s">
        <v>724</v>
      </c>
      <c r="C61" s="136" t="s">
        <v>267</v>
      </c>
      <c r="D61" s="137">
        <v>40391</v>
      </c>
      <c r="E61" s="137">
        <v>41974</v>
      </c>
      <c r="F61" s="136" t="s">
        <v>146</v>
      </c>
      <c r="G61" s="146" t="s">
        <v>278</v>
      </c>
      <c r="H61" s="151">
        <v>50000</v>
      </c>
      <c r="I61" s="140"/>
      <c r="J61" s="140" t="s">
        <v>61</v>
      </c>
      <c r="K61" s="140"/>
      <c r="L61" s="140"/>
      <c r="M61" s="140"/>
      <c r="N61" s="141" t="s">
        <v>64</v>
      </c>
      <c r="O61" s="142" t="s">
        <v>725</v>
      </c>
      <c r="P61" s="142"/>
      <c r="Q61" s="142" t="s">
        <v>726</v>
      </c>
      <c r="R61" s="142" t="s">
        <v>146</v>
      </c>
      <c r="S61" s="142" t="s">
        <v>727</v>
      </c>
      <c r="T61" s="142"/>
      <c r="U61" s="142"/>
      <c r="V61" s="142"/>
      <c r="W61" s="146"/>
      <c r="X61" s="142"/>
      <c r="Y61" s="142"/>
      <c r="Z61" s="142"/>
      <c r="AA61" s="142"/>
      <c r="AB61" s="111"/>
    </row>
    <row r="62" spans="1:28" ht="206.25" x14ac:dyDescent="0.3">
      <c r="A62" s="358"/>
      <c r="B62" s="135" t="s">
        <v>728</v>
      </c>
      <c r="C62" s="136" t="s">
        <v>267</v>
      </c>
      <c r="D62" s="137">
        <v>40391</v>
      </c>
      <c r="E62" s="137">
        <v>41974</v>
      </c>
      <c r="F62" s="136" t="s">
        <v>182</v>
      </c>
      <c r="G62" s="146" t="s">
        <v>280</v>
      </c>
      <c r="H62" s="151">
        <v>100000</v>
      </c>
      <c r="I62" s="140"/>
      <c r="J62" s="140"/>
      <c r="K62" s="140"/>
      <c r="L62" s="140" t="s">
        <v>61</v>
      </c>
      <c r="M62" s="140"/>
      <c r="N62" s="141" t="s">
        <v>64</v>
      </c>
      <c r="O62" s="142" t="s">
        <v>729</v>
      </c>
      <c r="P62" s="142"/>
      <c r="Q62" s="142"/>
      <c r="R62" s="142"/>
      <c r="S62" s="142"/>
      <c r="T62" s="142" t="s">
        <v>730</v>
      </c>
      <c r="U62" s="142"/>
      <c r="V62" s="142"/>
      <c r="W62" s="147">
        <v>42186</v>
      </c>
      <c r="X62" s="142"/>
      <c r="Y62" s="142"/>
      <c r="Z62" s="142" t="s">
        <v>731</v>
      </c>
      <c r="AA62" s="142"/>
      <c r="AB62" s="111"/>
    </row>
    <row r="63" spans="1:28" ht="131.25" x14ac:dyDescent="0.3">
      <c r="A63" s="358"/>
      <c r="B63" s="135" t="s">
        <v>732</v>
      </c>
      <c r="C63" s="136" t="s">
        <v>282</v>
      </c>
      <c r="D63" s="137">
        <v>40391</v>
      </c>
      <c r="E63" s="137">
        <v>41974</v>
      </c>
      <c r="F63" s="136" t="s">
        <v>88</v>
      </c>
      <c r="G63" s="146" t="s">
        <v>89</v>
      </c>
      <c r="H63" s="151">
        <v>100000</v>
      </c>
      <c r="I63" s="140"/>
      <c r="J63" s="140"/>
      <c r="K63" s="140"/>
      <c r="L63" s="140" t="s">
        <v>61</v>
      </c>
      <c r="M63" s="140"/>
      <c r="N63" s="141"/>
      <c r="O63" s="142" t="s">
        <v>733</v>
      </c>
      <c r="P63" s="142"/>
      <c r="Q63" s="142"/>
      <c r="R63" s="142" t="s">
        <v>88</v>
      </c>
      <c r="S63" s="142"/>
      <c r="T63" s="142" t="s">
        <v>734</v>
      </c>
      <c r="U63" s="142"/>
      <c r="V63" s="142"/>
      <c r="W63" s="146"/>
      <c r="X63" s="142"/>
      <c r="Y63" s="142"/>
      <c r="Z63" s="142" t="s">
        <v>735</v>
      </c>
      <c r="AA63" s="142"/>
      <c r="AB63" s="111"/>
    </row>
    <row r="64" spans="1:28" ht="131.25" x14ac:dyDescent="0.3">
      <c r="A64" s="358"/>
      <c r="B64" s="135" t="s">
        <v>736</v>
      </c>
      <c r="C64" s="136" t="s">
        <v>282</v>
      </c>
      <c r="D64" s="137">
        <v>40391</v>
      </c>
      <c r="E64" s="137">
        <v>41974</v>
      </c>
      <c r="F64" s="136" t="s">
        <v>88</v>
      </c>
      <c r="G64" s="146" t="s">
        <v>284</v>
      </c>
      <c r="H64" s="151">
        <v>100000</v>
      </c>
      <c r="I64" s="140"/>
      <c r="J64" s="140"/>
      <c r="K64" s="140"/>
      <c r="L64" s="140" t="s">
        <v>61</v>
      </c>
      <c r="M64" s="140"/>
      <c r="N64" s="141" t="s">
        <v>64</v>
      </c>
      <c r="O64" s="142" t="s">
        <v>733</v>
      </c>
      <c r="P64" s="142"/>
      <c r="Q64" s="142"/>
      <c r="R64" s="142" t="s">
        <v>88</v>
      </c>
      <c r="S64" s="142" t="s">
        <v>737</v>
      </c>
      <c r="T64" s="142"/>
      <c r="U64" s="142"/>
      <c r="V64" s="142"/>
      <c r="W64" s="146"/>
      <c r="X64" s="142"/>
      <c r="Y64" s="142"/>
      <c r="Z64" s="142"/>
      <c r="AA64" s="142"/>
      <c r="AB64" s="111"/>
    </row>
    <row r="65" spans="1:28" ht="243.75" x14ac:dyDescent="0.3">
      <c r="A65" s="358"/>
      <c r="B65" s="135" t="s">
        <v>738</v>
      </c>
      <c r="C65" s="136" t="s">
        <v>286</v>
      </c>
      <c r="D65" s="137">
        <v>40391</v>
      </c>
      <c r="E65" s="137">
        <v>42339</v>
      </c>
      <c r="F65" s="136" t="s">
        <v>235</v>
      </c>
      <c r="G65" s="146" t="s">
        <v>287</v>
      </c>
      <c r="H65" s="151">
        <v>100000</v>
      </c>
      <c r="I65" s="140"/>
      <c r="J65" s="140"/>
      <c r="K65" s="140"/>
      <c r="L65" s="140" t="s">
        <v>61</v>
      </c>
      <c r="M65" s="140"/>
      <c r="N65" s="141"/>
      <c r="O65" s="142" t="s">
        <v>739</v>
      </c>
      <c r="P65" s="142" t="s">
        <v>740</v>
      </c>
      <c r="Q65" s="142"/>
      <c r="R65" s="142" t="s">
        <v>230</v>
      </c>
      <c r="S65" s="142" t="s">
        <v>741</v>
      </c>
      <c r="T65" s="142"/>
      <c r="U65" s="142"/>
      <c r="V65" s="142"/>
      <c r="W65" s="146"/>
      <c r="X65" s="142"/>
      <c r="Y65" s="142"/>
      <c r="Z65" s="142"/>
      <c r="AA65" s="142"/>
      <c r="AB65" s="111"/>
    </row>
    <row r="66" spans="1:28" ht="187.5" x14ac:dyDescent="0.3">
      <c r="A66" s="358"/>
      <c r="B66" s="135" t="s">
        <v>742</v>
      </c>
      <c r="C66" s="136" t="s">
        <v>289</v>
      </c>
      <c r="D66" s="137">
        <v>40391</v>
      </c>
      <c r="E66" s="137">
        <v>41609</v>
      </c>
      <c r="F66" s="136" t="s">
        <v>84</v>
      </c>
      <c r="G66" s="146" t="s">
        <v>290</v>
      </c>
      <c r="H66" s="151">
        <v>100000</v>
      </c>
      <c r="I66" s="140"/>
      <c r="J66" s="140"/>
      <c r="K66" s="140" t="s">
        <v>61</v>
      </c>
      <c r="L66" s="140"/>
      <c r="M66" s="140"/>
      <c r="N66" s="141" t="s">
        <v>64</v>
      </c>
      <c r="O66" s="142" t="s">
        <v>743</v>
      </c>
      <c r="P66" s="142"/>
      <c r="Q66" s="142"/>
      <c r="R66" s="135" t="s">
        <v>84</v>
      </c>
      <c r="S66" s="142" t="s">
        <v>741</v>
      </c>
      <c r="T66" s="142"/>
      <c r="U66" s="142"/>
      <c r="V66" s="142"/>
      <c r="W66" s="147">
        <v>41974</v>
      </c>
      <c r="X66" s="142"/>
      <c r="Y66" s="142"/>
      <c r="Z66" s="142"/>
      <c r="AA66" s="142"/>
      <c r="AB66" s="111"/>
    </row>
    <row r="67" spans="1:28" ht="318.75" x14ac:dyDescent="0.3">
      <c r="A67" s="358"/>
      <c r="B67" s="135" t="s">
        <v>744</v>
      </c>
      <c r="C67" s="136" t="s">
        <v>292</v>
      </c>
      <c r="D67" s="137">
        <v>40391</v>
      </c>
      <c r="E67" s="137">
        <v>42339</v>
      </c>
      <c r="F67" s="136" t="s">
        <v>100</v>
      </c>
      <c r="G67" s="146" t="s">
        <v>293</v>
      </c>
      <c r="H67" s="151">
        <v>100000</v>
      </c>
      <c r="I67" s="140"/>
      <c r="J67" s="140" t="s">
        <v>61</v>
      </c>
      <c r="K67" s="140"/>
      <c r="L67" s="140"/>
      <c r="M67" s="140"/>
      <c r="N67" s="141" t="s">
        <v>64</v>
      </c>
      <c r="O67" s="142" t="s">
        <v>745</v>
      </c>
      <c r="P67" s="142"/>
      <c r="Q67" s="142"/>
      <c r="R67" s="142" t="s">
        <v>696</v>
      </c>
      <c r="S67" s="142" t="s">
        <v>741</v>
      </c>
      <c r="T67" s="142"/>
      <c r="U67" s="142"/>
      <c r="V67" s="142"/>
      <c r="W67" s="146"/>
      <c r="X67" s="142"/>
      <c r="Y67" s="142"/>
      <c r="Z67" s="142"/>
      <c r="AA67" s="142"/>
      <c r="AB67" s="111"/>
    </row>
    <row r="68" spans="1:28" ht="262.5" x14ac:dyDescent="0.3">
      <c r="A68" s="358"/>
      <c r="B68" s="135" t="s">
        <v>294</v>
      </c>
      <c r="C68" s="136" t="s">
        <v>292</v>
      </c>
      <c r="D68" s="137">
        <v>40391</v>
      </c>
      <c r="E68" s="137">
        <v>42339</v>
      </c>
      <c r="F68" s="136" t="s">
        <v>178</v>
      </c>
      <c r="G68" s="146" t="s">
        <v>295</v>
      </c>
      <c r="H68" s="151">
        <v>2000000</v>
      </c>
      <c r="I68" s="140"/>
      <c r="J68" s="140"/>
      <c r="K68" s="140"/>
      <c r="L68" s="140" t="s">
        <v>61</v>
      </c>
      <c r="M68" s="140"/>
      <c r="N68" s="141" t="s">
        <v>64</v>
      </c>
      <c r="O68" s="142" t="s">
        <v>669</v>
      </c>
      <c r="P68" s="142"/>
      <c r="Q68" s="142"/>
      <c r="R68" s="142" t="s">
        <v>746</v>
      </c>
      <c r="S68" s="142" t="s">
        <v>741</v>
      </c>
      <c r="T68" s="142"/>
      <c r="U68" s="142"/>
      <c r="V68" s="142"/>
      <c r="W68" s="146"/>
      <c r="X68" s="142"/>
      <c r="Y68" s="142"/>
      <c r="Z68" s="142"/>
      <c r="AA68" s="142"/>
      <c r="AB68" s="111"/>
    </row>
    <row r="69" spans="1:28" ht="150" x14ac:dyDescent="0.3">
      <c r="A69" s="358"/>
      <c r="B69" s="135" t="s">
        <v>747</v>
      </c>
      <c r="C69" s="136" t="s">
        <v>297</v>
      </c>
      <c r="D69" s="137">
        <v>40391</v>
      </c>
      <c r="E69" s="137">
        <v>42339</v>
      </c>
      <c r="F69" s="136" t="s">
        <v>182</v>
      </c>
      <c r="G69" s="146" t="s">
        <v>298</v>
      </c>
      <c r="H69" s="151">
        <v>100000</v>
      </c>
      <c r="I69" s="140"/>
      <c r="J69" s="140"/>
      <c r="K69" s="140"/>
      <c r="L69" s="140" t="s">
        <v>61</v>
      </c>
      <c r="M69" s="140"/>
      <c r="N69" s="141" t="s">
        <v>64</v>
      </c>
      <c r="O69" s="142" t="s">
        <v>669</v>
      </c>
      <c r="P69" s="142"/>
      <c r="Q69" s="142"/>
      <c r="R69" s="142" t="s">
        <v>705</v>
      </c>
      <c r="S69" s="142"/>
      <c r="T69" s="142" t="s">
        <v>748</v>
      </c>
      <c r="U69" s="142"/>
      <c r="V69" s="142"/>
      <c r="W69" s="146"/>
      <c r="X69" s="142"/>
      <c r="Y69" s="142"/>
      <c r="Z69" s="142" t="s">
        <v>749</v>
      </c>
      <c r="AA69" s="142"/>
      <c r="AB69" s="111"/>
    </row>
    <row r="70" spans="1:28" ht="409.5" x14ac:dyDescent="0.3">
      <c r="A70" s="358"/>
      <c r="B70" s="135" t="s">
        <v>750</v>
      </c>
      <c r="C70" s="136" t="s">
        <v>300</v>
      </c>
      <c r="D70" s="137">
        <v>40391</v>
      </c>
      <c r="E70" s="137">
        <v>41609</v>
      </c>
      <c r="F70" s="136" t="s">
        <v>230</v>
      </c>
      <c r="G70" s="146" t="s">
        <v>301</v>
      </c>
      <c r="H70" s="151">
        <v>100000</v>
      </c>
      <c r="I70" s="140"/>
      <c r="J70" s="140"/>
      <c r="K70" s="140"/>
      <c r="L70" s="140" t="s">
        <v>61</v>
      </c>
      <c r="M70" s="140"/>
      <c r="N70" s="141"/>
      <c r="O70" s="142" t="s">
        <v>751</v>
      </c>
      <c r="P70" s="142"/>
      <c r="Q70" s="142"/>
      <c r="R70" s="142" t="s">
        <v>230</v>
      </c>
      <c r="S70" s="142"/>
      <c r="T70" s="142"/>
      <c r="U70" s="142" t="s">
        <v>752</v>
      </c>
      <c r="V70" s="142"/>
      <c r="W70" s="146"/>
      <c r="X70" s="142"/>
      <c r="Y70" s="142"/>
      <c r="Z70" s="142" t="s">
        <v>753</v>
      </c>
      <c r="AA70" s="142"/>
      <c r="AB70" s="111"/>
    </row>
    <row r="71" spans="1:28" ht="281.25" x14ac:dyDescent="0.3">
      <c r="A71" s="358"/>
      <c r="B71" s="135" t="s">
        <v>754</v>
      </c>
      <c r="C71" s="136" t="s">
        <v>303</v>
      </c>
      <c r="D71" s="137">
        <v>40391</v>
      </c>
      <c r="E71" s="137">
        <v>42339</v>
      </c>
      <c r="F71" s="136" t="s">
        <v>304</v>
      </c>
      <c r="G71" s="146" t="s">
        <v>305</v>
      </c>
      <c r="H71" s="151">
        <v>100000</v>
      </c>
      <c r="I71" s="140"/>
      <c r="J71" s="140"/>
      <c r="K71" s="140"/>
      <c r="L71" s="140" t="s">
        <v>61</v>
      </c>
      <c r="M71" s="140"/>
      <c r="N71" s="141"/>
      <c r="O71" s="142" t="s">
        <v>755</v>
      </c>
      <c r="P71" s="142"/>
      <c r="Q71" s="142"/>
      <c r="R71" s="142" t="s">
        <v>230</v>
      </c>
      <c r="S71" s="142"/>
      <c r="T71" s="142"/>
      <c r="U71" s="142"/>
      <c r="V71" s="142"/>
      <c r="W71" s="146"/>
      <c r="X71" s="142" t="s">
        <v>756</v>
      </c>
      <c r="Y71" s="142"/>
      <c r="Z71" s="142" t="s">
        <v>757</v>
      </c>
      <c r="AA71" s="142"/>
      <c r="AB71" s="111"/>
    </row>
    <row r="72" spans="1:28" ht="356.25" x14ac:dyDescent="0.3">
      <c r="A72" s="358"/>
      <c r="B72" s="135" t="s">
        <v>758</v>
      </c>
      <c r="C72" s="136" t="s">
        <v>237</v>
      </c>
      <c r="D72" s="137">
        <v>40391</v>
      </c>
      <c r="E72" s="137">
        <v>42339</v>
      </c>
      <c r="F72" s="136" t="s">
        <v>100</v>
      </c>
      <c r="G72" s="146" t="s">
        <v>307</v>
      </c>
      <c r="H72" s="151">
        <v>100000</v>
      </c>
      <c r="I72" s="140"/>
      <c r="J72" s="140"/>
      <c r="K72" s="140"/>
      <c r="L72" s="140" t="s">
        <v>61</v>
      </c>
      <c r="M72" s="140"/>
      <c r="N72" s="141"/>
      <c r="O72" s="142" t="s">
        <v>759</v>
      </c>
      <c r="P72" s="142"/>
      <c r="Q72" s="142"/>
      <c r="R72" s="142" t="s">
        <v>230</v>
      </c>
      <c r="S72" s="142"/>
      <c r="T72" s="142" t="s">
        <v>760</v>
      </c>
      <c r="U72" s="142"/>
      <c r="V72" s="142"/>
      <c r="W72" s="146"/>
      <c r="X72" s="142" t="s">
        <v>756</v>
      </c>
      <c r="Y72" s="142"/>
      <c r="Z72" s="142" t="s">
        <v>761</v>
      </c>
      <c r="AA72" s="142"/>
      <c r="AB72" s="111"/>
    </row>
    <row r="73" spans="1:28" ht="75" x14ac:dyDescent="0.3">
      <c r="A73" s="358"/>
      <c r="B73" s="135" t="s">
        <v>308</v>
      </c>
      <c r="C73" s="136" t="s">
        <v>309</v>
      </c>
      <c r="D73" s="137">
        <v>40391</v>
      </c>
      <c r="E73" s="137">
        <v>42339</v>
      </c>
      <c r="F73" s="136" t="s">
        <v>84</v>
      </c>
      <c r="G73" s="146" t="s">
        <v>310</v>
      </c>
      <c r="H73" s="151">
        <v>50000</v>
      </c>
      <c r="I73" s="140"/>
      <c r="J73" s="140"/>
      <c r="K73" s="140"/>
      <c r="L73" s="140" t="s">
        <v>61</v>
      </c>
      <c r="M73" s="140"/>
      <c r="N73" s="141"/>
      <c r="O73" s="142" t="s">
        <v>762</v>
      </c>
      <c r="P73" s="142"/>
      <c r="Q73" s="142"/>
      <c r="R73" s="135" t="s">
        <v>84</v>
      </c>
      <c r="S73" s="142"/>
      <c r="T73" s="142"/>
      <c r="U73" s="142"/>
      <c r="V73" s="142"/>
      <c r="W73" s="146"/>
      <c r="X73" s="142"/>
      <c r="Y73" s="142"/>
      <c r="Z73" s="142" t="s">
        <v>763</v>
      </c>
      <c r="AA73" s="142"/>
      <c r="AB73" s="111"/>
    </row>
    <row r="74" spans="1:28" ht="150" x14ac:dyDescent="0.3">
      <c r="A74" s="358"/>
      <c r="B74" s="135" t="s">
        <v>311</v>
      </c>
      <c r="C74" s="136" t="s">
        <v>312</v>
      </c>
      <c r="D74" s="137">
        <v>40391</v>
      </c>
      <c r="E74" s="137">
        <v>41609</v>
      </c>
      <c r="F74" s="136" t="s">
        <v>313</v>
      </c>
      <c r="G74" s="146" t="s">
        <v>764</v>
      </c>
      <c r="H74" s="151">
        <v>80000</v>
      </c>
      <c r="I74" s="140"/>
      <c r="J74" s="140"/>
      <c r="K74" s="140"/>
      <c r="L74" s="140" t="s">
        <v>61</v>
      </c>
      <c r="M74" s="140"/>
      <c r="N74" s="141" t="s">
        <v>64</v>
      </c>
      <c r="O74" s="142" t="s">
        <v>765</v>
      </c>
      <c r="P74" s="142"/>
      <c r="Q74" s="142"/>
      <c r="R74" s="142" t="s">
        <v>230</v>
      </c>
      <c r="S74" s="142" t="s">
        <v>564</v>
      </c>
      <c r="T74" s="142"/>
      <c r="U74" s="142"/>
      <c r="V74" s="142"/>
      <c r="W74" s="146"/>
      <c r="X74" s="142"/>
      <c r="Y74" s="142"/>
      <c r="Z74" s="142"/>
      <c r="AA74" s="142"/>
      <c r="AB74" s="111"/>
    </row>
    <row r="75" spans="1:28" ht="225" x14ac:dyDescent="0.3">
      <c r="A75" s="358"/>
      <c r="B75" s="135" t="s">
        <v>766</v>
      </c>
      <c r="C75" s="136" t="s">
        <v>316</v>
      </c>
      <c r="D75" s="137">
        <v>40391</v>
      </c>
      <c r="E75" s="137">
        <v>42339</v>
      </c>
      <c r="F75" s="136" t="s">
        <v>317</v>
      </c>
      <c r="G75" s="146" t="s">
        <v>767</v>
      </c>
      <c r="H75" s="151">
        <v>80000</v>
      </c>
      <c r="I75" s="140"/>
      <c r="J75" s="140"/>
      <c r="K75" s="140"/>
      <c r="L75" s="140" t="s">
        <v>61</v>
      </c>
      <c r="M75" s="140"/>
      <c r="N75" s="141"/>
      <c r="O75" s="142" t="s">
        <v>768</v>
      </c>
      <c r="P75" s="142"/>
      <c r="Q75" s="142"/>
      <c r="R75" s="142" t="s">
        <v>769</v>
      </c>
      <c r="S75" s="142" t="s">
        <v>770</v>
      </c>
      <c r="T75" s="142"/>
      <c r="U75" s="142"/>
      <c r="V75" s="142"/>
      <c r="W75" s="146"/>
      <c r="X75" s="142"/>
      <c r="Y75" s="142"/>
      <c r="Z75" s="142"/>
      <c r="AA75" s="142"/>
      <c r="AB75" s="111"/>
    </row>
    <row r="76" spans="1:28" ht="281.25" x14ac:dyDescent="0.3">
      <c r="A76" s="358"/>
      <c r="B76" s="135" t="s">
        <v>771</v>
      </c>
      <c r="C76" s="136" t="s">
        <v>316</v>
      </c>
      <c r="D76" s="137">
        <v>40391</v>
      </c>
      <c r="E76" s="137">
        <v>42339</v>
      </c>
      <c r="F76" s="136" t="s">
        <v>317</v>
      </c>
      <c r="G76" s="146" t="s">
        <v>772</v>
      </c>
      <c r="H76" s="151">
        <v>100000</v>
      </c>
      <c r="I76" s="140"/>
      <c r="J76" s="140"/>
      <c r="K76" s="140"/>
      <c r="L76" s="140" t="s">
        <v>61</v>
      </c>
      <c r="M76" s="140"/>
      <c r="N76" s="141" t="s">
        <v>64</v>
      </c>
      <c r="O76" s="142" t="s">
        <v>773</v>
      </c>
      <c r="P76" s="142"/>
      <c r="Q76" s="142"/>
      <c r="R76" s="142" t="s">
        <v>769</v>
      </c>
      <c r="S76" s="142" t="s">
        <v>774</v>
      </c>
      <c r="T76" s="142" t="s">
        <v>775</v>
      </c>
      <c r="U76" s="142"/>
      <c r="V76" s="142"/>
      <c r="W76" s="146"/>
      <c r="X76" s="142" t="s">
        <v>776</v>
      </c>
      <c r="Y76" s="142"/>
      <c r="Z76" s="142" t="s">
        <v>777</v>
      </c>
      <c r="AA76" s="142"/>
      <c r="AB76" s="111"/>
    </row>
    <row r="77" spans="1:28" ht="93.75" x14ac:dyDescent="0.3">
      <c r="A77" s="358"/>
      <c r="B77" s="135" t="s">
        <v>778</v>
      </c>
      <c r="C77" s="136" t="s">
        <v>316</v>
      </c>
      <c r="D77" s="137">
        <v>40391</v>
      </c>
      <c r="E77" s="137">
        <v>41974</v>
      </c>
      <c r="F77" s="136" t="s">
        <v>197</v>
      </c>
      <c r="G77" s="146" t="s">
        <v>779</v>
      </c>
      <c r="H77" s="151">
        <v>50000</v>
      </c>
      <c r="I77" s="140"/>
      <c r="J77" s="140"/>
      <c r="K77" s="140"/>
      <c r="L77" s="140" t="s">
        <v>61</v>
      </c>
      <c r="M77" s="140"/>
      <c r="N77" s="141" t="s">
        <v>64</v>
      </c>
      <c r="O77" s="142" t="s">
        <v>780</v>
      </c>
      <c r="P77" s="142"/>
      <c r="Q77" s="142"/>
      <c r="R77" s="142"/>
      <c r="S77" s="142" t="s">
        <v>781</v>
      </c>
      <c r="T77" s="142"/>
      <c r="U77" s="142"/>
      <c r="V77" s="142"/>
      <c r="W77" s="146"/>
      <c r="X77" s="142"/>
      <c r="Y77" s="142"/>
      <c r="Z77" s="142"/>
      <c r="AA77" s="142"/>
      <c r="AB77" s="111"/>
    </row>
    <row r="78" spans="1:28" ht="187.5" x14ac:dyDescent="0.3">
      <c r="A78" s="358"/>
      <c r="B78" s="135" t="s">
        <v>782</v>
      </c>
      <c r="C78" s="136" t="s">
        <v>316</v>
      </c>
      <c r="D78" s="137">
        <v>40391</v>
      </c>
      <c r="E78" s="137">
        <v>41974</v>
      </c>
      <c r="F78" s="136" t="s">
        <v>197</v>
      </c>
      <c r="G78" s="146" t="s">
        <v>783</v>
      </c>
      <c r="H78" s="151">
        <v>50000</v>
      </c>
      <c r="I78" s="140"/>
      <c r="J78" s="140"/>
      <c r="K78" s="140"/>
      <c r="L78" s="140" t="s">
        <v>61</v>
      </c>
      <c r="M78" s="140"/>
      <c r="N78" s="141" t="s">
        <v>64</v>
      </c>
      <c r="O78" s="142"/>
      <c r="P78" s="142"/>
      <c r="Q78" s="142"/>
      <c r="R78" s="142"/>
      <c r="S78" s="142" t="s">
        <v>781</v>
      </c>
      <c r="T78" s="142"/>
      <c r="U78" s="142"/>
      <c r="V78" s="142"/>
      <c r="W78" s="146"/>
      <c r="X78" s="142"/>
      <c r="Y78" s="142"/>
      <c r="Z78" s="142"/>
      <c r="AA78" s="142"/>
      <c r="AB78" s="111"/>
    </row>
    <row r="79" spans="1:28" ht="93.75" x14ac:dyDescent="0.3">
      <c r="A79" s="358"/>
      <c r="B79" s="135" t="s">
        <v>784</v>
      </c>
      <c r="C79" s="136" t="s">
        <v>316</v>
      </c>
      <c r="D79" s="137">
        <v>40391</v>
      </c>
      <c r="E79" s="137">
        <v>41974</v>
      </c>
      <c r="F79" s="136" t="s">
        <v>182</v>
      </c>
      <c r="G79" s="146" t="s">
        <v>326</v>
      </c>
      <c r="H79" s="151">
        <v>100000</v>
      </c>
      <c r="I79" s="140"/>
      <c r="J79" s="140"/>
      <c r="K79" s="140"/>
      <c r="L79" s="140" t="s">
        <v>61</v>
      </c>
      <c r="M79" s="140"/>
      <c r="N79" s="141" t="s">
        <v>64</v>
      </c>
      <c r="O79" s="142"/>
      <c r="P79" s="142"/>
      <c r="Q79" s="142"/>
      <c r="R79" s="142"/>
      <c r="S79" s="142" t="s">
        <v>781</v>
      </c>
      <c r="T79" s="142"/>
      <c r="U79" s="142"/>
      <c r="V79" s="142"/>
      <c r="W79" s="146"/>
      <c r="X79" s="142"/>
      <c r="Y79" s="142"/>
      <c r="Z79" s="142"/>
      <c r="AA79" s="142"/>
      <c r="AB79" s="111"/>
    </row>
    <row r="80" spans="1:28" ht="168.75" x14ac:dyDescent="0.3">
      <c r="A80" s="358"/>
      <c r="B80" s="135" t="s">
        <v>327</v>
      </c>
      <c r="C80" s="136" t="s">
        <v>316</v>
      </c>
      <c r="D80" s="137">
        <v>40391</v>
      </c>
      <c r="E80" s="137">
        <v>42339</v>
      </c>
      <c r="F80" s="136" t="s">
        <v>146</v>
      </c>
      <c r="G80" s="146" t="s">
        <v>328</v>
      </c>
      <c r="H80" s="151">
        <v>100000</v>
      </c>
      <c r="I80" s="140"/>
      <c r="J80" s="140"/>
      <c r="K80" s="140"/>
      <c r="L80" s="140" t="s">
        <v>61</v>
      </c>
      <c r="M80" s="140"/>
      <c r="N80" s="141"/>
      <c r="O80" s="142" t="s">
        <v>785</v>
      </c>
      <c r="P80" s="142"/>
      <c r="Q80" s="142"/>
      <c r="R80" s="142"/>
      <c r="S80" s="142"/>
      <c r="T80" s="142" t="s">
        <v>786</v>
      </c>
      <c r="U80" s="142"/>
      <c r="V80" s="142"/>
      <c r="W80" s="146"/>
      <c r="X80" s="142"/>
      <c r="Y80" s="142"/>
      <c r="Z80" s="142" t="s">
        <v>787</v>
      </c>
      <c r="AA80" s="142"/>
      <c r="AB80" s="111"/>
    </row>
    <row r="81" spans="1:28" ht="56.25" x14ac:dyDescent="0.3">
      <c r="A81" s="358"/>
      <c r="B81" s="135" t="s">
        <v>788</v>
      </c>
      <c r="C81" s="136" t="s">
        <v>330</v>
      </c>
      <c r="D81" s="137">
        <v>40391</v>
      </c>
      <c r="E81" s="137">
        <v>41609</v>
      </c>
      <c r="F81" s="136" t="s">
        <v>304</v>
      </c>
      <c r="G81" s="146"/>
      <c r="H81" s="151">
        <v>30000</v>
      </c>
      <c r="I81" s="140"/>
      <c r="J81" s="140" t="s">
        <v>61</v>
      </c>
      <c r="K81" s="140"/>
      <c r="L81" s="140"/>
      <c r="M81" s="140"/>
      <c r="N81" s="141" t="s">
        <v>65</v>
      </c>
      <c r="O81" s="142"/>
      <c r="P81" s="142"/>
      <c r="Q81" s="142"/>
      <c r="R81" s="142"/>
      <c r="S81" s="142" t="s">
        <v>789</v>
      </c>
      <c r="T81" s="142"/>
      <c r="U81" s="142"/>
      <c r="V81" s="142"/>
      <c r="W81" s="146"/>
      <c r="X81" s="142"/>
      <c r="Y81" s="142"/>
      <c r="Z81" s="142"/>
      <c r="AA81" s="142"/>
      <c r="AB81" s="111"/>
    </row>
    <row r="82" spans="1:28" ht="56.25" x14ac:dyDescent="0.3">
      <c r="A82" s="358"/>
      <c r="B82" s="135" t="s">
        <v>790</v>
      </c>
      <c r="C82" s="136" t="s">
        <v>332</v>
      </c>
      <c r="D82" s="137">
        <v>40391</v>
      </c>
      <c r="E82" s="137">
        <v>41974</v>
      </c>
      <c r="F82" s="136" t="s">
        <v>304</v>
      </c>
      <c r="G82" s="146"/>
      <c r="H82" s="151">
        <v>50000</v>
      </c>
      <c r="I82" s="140"/>
      <c r="J82" s="140" t="s">
        <v>61</v>
      </c>
      <c r="K82" s="140"/>
      <c r="L82" s="140"/>
      <c r="M82" s="140"/>
      <c r="N82" s="141" t="s">
        <v>65</v>
      </c>
      <c r="O82" s="142"/>
      <c r="P82" s="142"/>
      <c r="Q82" s="142"/>
      <c r="R82" s="142"/>
      <c r="S82" s="142" t="s">
        <v>789</v>
      </c>
      <c r="T82" s="142"/>
      <c r="U82" s="142"/>
      <c r="V82" s="142"/>
      <c r="W82" s="146"/>
      <c r="X82" s="142"/>
      <c r="Y82" s="142"/>
      <c r="Z82" s="142"/>
      <c r="AA82" s="142"/>
      <c r="AB82" s="111"/>
    </row>
    <row r="83" spans="1:28" ht="187.5" x14ac:dyDescent="0.3">
      <c r="A83" s="359" t="s">
        <v>390</v>
      </c>
      <c r="B83" s="135" t="s">
        <v>391</v>
      </c>
      <c r="C83" s="136" t="s">
        <v>392</v>
      </c>
      <c r="D83" s="137">
        <v>40391</v>
      </c>
      <c r="E83" s="137">
        <v>41244</v>
      </c>
      <c r="F83" s="136" t="s">
        <v>100</v>
      </c>
      <c r="G83" s="153" t="s">
        <v>393</v>
      </c>
      <c r="H83" s="154">
        <v>150000</v>
      </c>
      <c r="I83" s="161"/>
      <c r="J83" s="161" t="s">
        <v>61</v>
      </c>
      <c r="K83" s="161"/>
      <c r="L83" s="161"/>
      <c r="M83" s="161"/>
      <c r="N83" s="162"/>
      <c r="O83" s="163" t="s">
        <v>791</v>
      </c>
      <c r="P83" s="163"/>
      <c r="Q83" s="163"/>
      <c r="R83" s="163" t="s">
        <v>792</v>
      </c>
      <c r="S83" s="163"/>
      <c r="T83" s="163" t="s">
        <v>793</v>
      </c>
      <c r="U83" s="163"/>
      <c r="V83" s="163"/>
      <c r="W83" s="164" t="s">
        <v>575</v>
      </c>
      <c r="X83" s="163" t="s">
        <v>776</v>
      </c>
      <c r="Y83" s="163"/>
      <c r="Z83" s="163" t="s">
        <v>794</v>
      </c>
      <c r="AA83" s="163"/>
      <c r="AB83" s="1"/>
    </row>
    <row r="84" spans="1:28" ht="150" x14ac:dyDescent="0.3">
      <c r="A84" s="360"/>
      <c r="B84" s="135" t="s">
        <v>795</v>
      </c>
      <c r="C84" s="136" t="s">
        <v>395</v>
      </c>
      <c r="D84" s="137">
        <v>40391</v>
      </c>
      <c r="E84" s="137">
        <v>42339</v>
      </c>
      <c r="F84" s="136" t="s">
        <v>88</v>
      </c>
      <c r="G84" s="146" t="s">
        <v>396</v>
      </c>
      <c r="H84" s="151">
        <v>100000</v>
      </c>
      <c r="I84" s="140"/>
      <c r="J84" s="140"/>
      <c r="K84" s="140"/>
      <c r="L84" s="140" t="s">
        <v>61</v>
      </c>
      <c r="M84" s="140"/>
      <c r="N84" s="141"/>
      <c r="O84" s="142" t="s">
        <v>796</v>
      </c>
      <c r="P84" s="142"/>
      <c r="Q84" s="142"/>
      <c r="R84" s="142" t="s">
        <v>797</v>
      </c>
      <c r="S84" s="142"/>
      <c r="T84" s="142" t="s">
        <v>798</v>
      </c>
      <c r="U84" s="142" t="s">
        <v>799</v>
      </c>
      <c r="V84" s="142"/>
      <c r="W84" s="146" t="s">
        <v>575</v>
      </c>
      <c r="X84" s="142" t="s">
        <v>800</v>
      </c>
      <c r="Y84" s="142"/>
      <c r="Z84" s="142" t="s">
        <v>801</v>
      </c>
      <c r="AA84" s="142"/>
      <c r="AB84" s="1"/>
    </row>
    <row r="85" spans="1:28" ht="112.5" x14ac:dyDescent="0.3">
      <c r="A85" s="360"/>
      <c r="B85" s="135" t="s">
        <v>397</v>
      </c>
      <c r="C85" s="136" t="s">
        <v>398</v>
      </c>
      <c r="D85" s="137">
        <v>40391</v>
      </c>
      <c r="E85" s="137">
        <v>42339</v>
      </c>
      <c r="F85" s="136" t="s">
        <v>100</v>
      </c>
      <c r="G85" s="146" t="s">
        <v>399</v>
      </c>
      <c r="H85" s="151">
        <v>70000</v>
      </c>
      <c r="I85" s="140"/>
      <c r="J85" s="140"/>
      <c r="K85" s="140"/>
      <c r="L85" s="140" t="s">
        <v>61</v>
      </c>
      <c r="M85" s="140"/>
      <c r="N85" s="141" t="s">
        <v>64</v>
      </c>
      <c r="O85" s="142"/>
      <c r="P85" s="142"/>
      <c r="Q85" s="142"/>
      <c r="R85" s="142"/>
      <c r="S85" s="142" t="s">
        <v>802</v>
      </c>
      <c r="T85" s="142"/>
      <c r="U85" s="142"/>
      <c r="V85" s="142"/>
      <c r="W85" s="146"/>
      <c r="X85" s="142"/>
      <c r="Y85" s="142"/>
      <c r="Z85" s="142"/>
      <c r="AA85" s="142"/>
      <c r="AB85" s="1"/>
    </row>
    <row r="86" spans="1:28" ht="262.5" x14ac:dyDescent="0.3">
      <c r="A86" s="360"/>
      <c r="B86" s="135" t="s">
        <v>803</v>
      </c>
      <c r="C86" s="136" t="s">
        <v>804</v>
      </c>
      <c r="D86" s="137">
        <v>41275</v>
      </c>
      <c r="E86" s="137">
        <v>42339</v>
      </c>
      <c r="F86" s="136" t="s">
        <v>230</v>
      </c>
      <c r="G86" s="146" t="s">
        <v>401</v>
      </c>
      <c r="H86" s="151">
        <v>70000</v>
      </c>
      <c r="I86" s="140"/>
      <c r="J86" s="140" t="s">
        <v>61</v>
      </c>
      <c r="K86" s="140"/>
      <c r="L86" s="140"/>
      <c r="M86" s="140"/>
      <c r="N86" s="141"/>
      <c r="O86" s="142" t="s">
        <v>111</v>
      </c>
      <c r="P86" s="142"/>
      <c r="Q86" s="142" t="s">
        <v>726</v>
      </c>
      <c r="R86" s="142" t="s">
        <v>805</v>
      </c>
      <c r="S86" s="142"/>
      <c r="T86" s="142" t="s">
        <v>806</v>
      </c>
      <c r="U86" s="142" t="s">
        <v>807</v>
      </c>
      <c r="V86" s="142"/>
      <c r="W86" s="146"/>
      <c r="X86" s="142"/>
      <c r="Y86" s="142"/>
      <c r="Z86" s="142" t="s">
        <v>808</v>
      </c>
      <c r="AA86" s="142" t="s">
        <v>809</v>
      </c>
      <c r="AB86" s="1"/>
    </row>
    <row r="87" spans="1:28" ht="206.25" x14ac:dyDescent="0.3">
      <c r="A87" s="360"/>
      <c r="B87" s="135" t="s">
        <v>810</v>
      </c>
      <c r="C87" s="136" t="s">
        <v>398</v>
      </c>
      <c r="D87" s="137">
        <v>40391</v>
      </c>
      <c r="E87" s="137">
        <v>42339</v>
      </c>
      <c r="F87" s="136" t="s">
        <v>204</v>
      </c>
      <c r="G87" s="153" t="s">
        <v>811</v>
      </c>
      <c r="H87" s="154">
        <v>80000</v>
      </c>
      <c r="I87" s="140"/>
      <c r="J87" s="140"/>
      <c r="K87" s="140"/>
      <c r="L87" s="140" t="s">
        <v>61</v>
      </c>
      <c r="M87" s="140"/>
      <c r="N87" s="141" t="s">
        <v>64</v>
      </c>
      <c r="O87" s="142"/>
      <c r="P87" s="142"/>
      <c r="Q87" s="142"/>
      <c r="R87" s="142"/>
      <c r="S87" s="142" t="s">
        <v>802</v>
      </c>
      <c r="T87" s="142"/>
      <c r="U87" s="142"/>
      <c r="V87" s="142"/>
      <c r="W87" s="146"/>
      <c r="X87" s="142"/>
      <c r="Y87" s="142"/>
      <c r="Z87" s="142"/>
      <c r="AA87" s="142"/>
      <c r="AB87" s="1"/>
    </row>
    <row r="88" spans="1:28" ht="281.25" x14ac:dyDescent="0.3">
      <c r="A88" s="361"/>
      <c r="B88" s="135" t="s">
        <v>812</v>
      </c>
      <c r="C88" s="136" t="s">
        <v>398</v>
      </c>
      <c r="D88" s="137">
        <v>40391</v>
      </c>
      <c r="E88" s="137">
        <v>42339</v>
      </c>
      <c r="F88" s="136" t="s">
        <v>240</v>
      </c>
      <c r="G88" s="146" t="s">
        <v>813</v>
      </c>
      <c r="H88" s="151">
        <v>25000</v>
      </c>
      <c r="I88" s="140"/>
      <c r="J88" s="140"/>
      <c r="K88" s="140"/>
      <c r="L88" s="140" t="s">
        <v>61</v>
      </c>
      <c r="M88" s="140"/>
      <c r="N88" s="141" t="s">
        <v>64</v>
      </c>
      <c r="O88" s="142"/>
      <c r="P88" s="142"/>
      <c r="Q88" s="142"/>
      <c r="R88" s="142"/>
      <c r="S88" s="142" t="s">
        <v>814</v>
      </c>
      <c r="T88" s="142"/>
      <c r="U88" s="142"/>
      <c r="V88" s="142"/>
      <c r="W88" s="146"/>
      <c r="X88" s="142"/>
      <c r="Y88" s="142"/>
      <c r="Z88" s="142"/>
      <c r="AA88" s="142"/>
      <c r="AB88" s="1"/>
    </row>
    <row r="89" spans="1:28" ht="131.25" x14ac:dyDescent="0.3">
      <c r="A89" s="359" t="s">
        <v>413</v>
      </c>
      <c r="B89" s="135" t="s">
        <v>815</v>
      </c>
      <c r="C89" s="136" t="s">
        <v>185</v>
      </c>
      <c r="D89" s="137">
        <v>40391</v>
      </c>
      <c r="E89" s="137">
        <v>42339</v>
      </c>
      <c r="F89" s="153" t="s">
        <v>537</v>
      </c>
      <c r="G89" s="153" t="s">
        <v>416</v>
      </c>
      <c r="H89" s="154" t="s">
        <v>234</v>
      </c>
      <c r="I89" s="161"/>
      <c r="J89" s="161" t="s">
        <v>61</v>
      </c>
      <c r="K89" s="161"/>
      <c r="L89" s="161"/>
      <c r="M89" s="161"/>
      <c r="N89" s="162" t="s">
        <v>65</v>
      </c>
      <c r="O89" s="163" t="s">
        <v>816</v>
      </c>
      <c r="P89" s="163"/>
      <c r="Q89" s="163" t="s">
        <v>817</v>
      </c>
      <c r="R89" s="163" t="s">
        <v>537</v>
      </c>
      <c r="S89" s="163" t="s">
        <v>818</v>
      </c>
      <c r="T89" s="163"/>
      <c r="U89" s="163"/>
      <c r="V89" s="163"/>
      <c r="W89" s="153"/>
      <c r="X89" s="163"/>
      <c r="Y89" s="163"/>
      <c r="Z89" s="163"/>
      <c r="AA89" s="163"/>
      <c r="AB89" s="1"/>
    </row>
    <row r="90" spans="1:28" ht="318.75" x14ac:dyDescent="0.3">
      <c r="A90" s="360"/>
      <c r="B90" s="135" t="s">
        <v>417</v>
      </c>
      <c r="C90" s="136" t="s">
        <v>418</v>
      </c>
      <c r="D90" s="137">
        <v>40391</v>
      </c>
      <c r="E90" s="137">
        <v>41426</v>
      </c>
      <c r="F90" s="136" t="s">
        <v>419</v>
      </c>
      <c r="G90" s="146" t="s">
        <v>420</v>
      </c>
      <c r="H90" s="151" t="s">
        <v>234</v>
      </c>
      <c r="I90" s="140"/>
      <c r="J90" s="140" t="s">
        <v>61</v>
      </c>
      <c r="K90" s="140"/>
      <c r="L90" s="140"/>
      <c r="M90" s="140"/>
      <c r="N90" s="141"/>
      <c r="O90" s="142" t="s">
        <v>610</v>
      </c>
      <c r="P90" s="142"/>
      <c r="Q90" s="148" t="s">
        <v>819</v>
      </c>
      <c r="R90" s="135" t="s">
        <v>419</v>
      </c>
      <c r="S90" s="142"/>
      <c r="T90" s="142" t="s">
        <v>820</v>
      </c>
      <c r="U90" s="142" t="s">
        <v>821</v>
      </c>
      <c r="V90" s="142"/>
      <c r="W90" s="147">
        <v>42186</v>
      </c>
      <c r="X90" s="142"/>
      <c r="Y90" s="142"/>
      <c r="Z90" s="142" t="s">
        <v>822</v>
      </c>
      <c r="AA90" s="142" t="s">
        <v>823</v>
      </c>
      <c r="AB90" s="1"/>
    </row>
    <row r="91" spans="1:28" ht="318.75" x14ac:dyDescent="0.3">
      <c r="A91" s="360"/>
      <c r="B91" s="135" t="s">
        <v>421</v>
      </c>
      <c r="C91" s="136" t="s">
        <v>185</v>
      </c>
      <c r="D91" s="137">
        <v>40878</v>
      </c>
      <c r="E91" s="137">
        <v>41426</v>
      </c>
      <c r="F91" s="136" t="s">
        <v>419</v>
      </c>
      <c r="G91" s="146" t="s">
        <v>422</v>
      </c>
      <c r="H91" s="151" t="s">
        <v>234</v>
      </c>
      <c r="I91" s="140"/>
      <c r="J91" s="140" t="s">
        <v>61</v>
      </c>
      <c r="K91" s="140"/>
      <c r="L91" s="140"/>
      <c r="M91" s="140"/>
      <c r="N91" s="141"/>
      <c r="O91" s="142" t="s">
        <v>610</v>
      </c>
      <c r="P91" s="142"/>
      <c r="Q91" s="142" t="s">
        <v>824</v>
      </c>
      <c r="R91" s="135" t="s">
        <v>419</v>
      </c>
      <c r="S91" s="142" t="s">
        <v>825</v>
      </c>
      <c r="T91" s="142"/>
      <c r="U91" s="142"/>
      <c r="V91" s="142"/>
      <c r="W91" s="147">
        <v>41821</v>
      </c>
      <c r="X91" s="142"/>
      <c r="Y91" s="142"/>
      <c r="Z91" s="142" t="s">
        <v>826</v>
      </c>
      <c r="AA91" s="142"/>
      <c r="AB91" s="1"/>
    </row>
    <row r="92" spans="1:28" ht="206.25" x14ac:dyDescent="0.3">
      <c r="A92" s="360"/>
      <c r="B92" s="135" t="s">
        <v>423</v>
      </c>
      <c r="C92" s="136" t="s">
        <v>424</v>
      </c>
      <c r="D92" s="137">
        <v>40878</v>
      </c>
      <c r="E92" s="137">
        <v>42339</v>
      </c>
      <c r="F92" s="146" t="s">
        <v>537</v>
      </c>
      <c r="G92" s="146" t="s">
        <v>425</v>
      </c>
      <c r="H92" s="151" t="s">
        <v>234</v>
      </c>
      <c r="I92" s="140"/>
      <c r="J92" s="140"/>
      <c r="K92" s="140" t="s">
        <v>61</v>
      </c>
      <c r="L92" s="140"/>
      <c r="M92" s="140"/>
      <c r="N92" s="141"/>
      <c r="O92" s="142" t="s">
        <v>827</v>
      </c>
      <c r="P92" s="142"/>
      <c r="Q92" s="142" t="s">
        <v>828</v>
      </c>
      <c r="R92" s="142" t="s">
        <v>829</v>
      </c>
      <c r="S92" s="142"/>
      <c r="T92" s="163" t="s">
        <v>830</v>
      </c>
      <c r="U92" s="142"/>
      <c r="V92" s="142"/>
      <c r="W92" s="146"/>
      <c r="X92" s="163" t="s">
        <v>88</v>
      </c>
      <c r="Y92" s="142"/>
      <c r="Z92" s="142"/>
      <c r="AA92" s="142"/>
      <c r="AB92" s="1"/>
    </row>
    <row r="93" spans="1:28" ht="150" x14ac:dyDescent="0.3">
      <c r="A93" s="360"/>
      <c r="B93" s="135" t="s">
        <v>831</v>
      </c>
      <c r="C93" s="136" t="s">
        <v>430</v>
      </c>
      <c r="D93" s="137">
        <v>40391</v>
      </c>
      <c r="E93" s="137">
        <v>42339</v>
      </c>
      <c r="F93" s="136" t="s">
        <v>304</v>
      </c>
      <c r="G93" s="146" t="s">
        <v>431</v>
      </c>
      <c r="H93" s="151">
        <v>80000</v>
      </c>
      <c r="I93" s="140"/>
      <c r="J93" s="140"/>
      <c r="K93" s="140"/>
      <c r="L93" s="140" t="s">
        <v>61</v>
      </c>
      <c r="M93" s="140"/>
      <c r="N93" s="141"/>
      <c r="O93" s="142" t="s">
        <v>832</v>
      </c>
      <c r="P93" s="142"/>
      <c r="Q93" s="142"/>
      <c r="R93" s="142"/>
      <c r="S93" s="142"/>
      <c r="T93" s="142"/>
      <c r="U93" s="142"/>
      <c r="V93" s="142"/>
      <c r="W93" s="146"/>
      <c r="X93" s="142" t="s">
        <v>833</v>
      </c>
      <c r="Y93" s="142"/>
      <c r="Z93" s="142" t="s">
        <v>834</v>
      </c>
      <c r="AA93" s="142"/>
      <c r="AB93" s="111"/>
    </row>
    <row r="94" spans="1:28" ht="75" x14ac:dyDescent="0.3">
      <c r="A94" s="360"/>
      <c r="B94" s="135" t="s">
        <v>835</v>
      </c>
      <c r="C94" s="136" t="s">
        <v>433</v>
      </c>
      <c r="D94" s="137">
        <v>40391</v>
      </c>
      <c r="E94" s="137">
        <v>42339</v>
      </c>
      <c r="F94" s="153" t="s">
        <v>539</v>
      </c>
      <c r="G94" s="146" t="s">
        <v>836</v>
      </c>
      <c r="H94" s="151" t="s">
        <v>234</v>
      </c>
      <c r="I94" s="140"/>
      <c r="J94" s="140"/>
      <c r="K94" s="140" t="s">
        <v>61</v>
      </c>
      <c r="L94" s="140"/>
      <c r="M94" s="140"/>
      <c r="N94" s="141"/>
      <c r="O94" s="165" t="s">
        <v>837</v>
      </c>
      <c r="P94" s="142"/>
      <c r="Q94" s="142"/>
      <c r="R94" s="142"/>
      <c r="S94" s="142"/>
      <c r="T94" s="142"/>
      <c r="U94" s="142"/>
      <c r="V94" s="142"/>
      <c r="W94" s="146"/>
      <c r="X94" s="142"/>
      <c r="Y94" s="142"/>
      <c r="Z94" s="142"/>
      <c r="AA94" s="142"/>
      <c r="AB94" s="111"/>
    </row>
    <row r="95" spans="1:28" ht="93.75" x14ac:dyDescent="0.3">
      <c r="A95" s="360"/>
      <c r="B95" s="166" t="s">
        <v>838</v>
      </c>
      <c r="C95" s="167" t="s">
        <v>436</v>
      </c>
      <c r="D95" s="168">
        <v>40391</v>
      </c>
      <c r="E95" s="168">
        <v>40513</v>
      </c>
      <c r="F95" s="167" t="s">
        <v>427</v>
      </c>
      <c r="G95" s="169" t="s">
        <v>437</v>
      </c>
      <c r="H95" s="170" t="s">
        <v>234</v>
      </c>
      <c r="I95" s="171"/>
      <c r="J95" s="171"/>
      <c r="K95" s="171"/>
      <c r="L95" s="171"/>
      <c r="M95" s="171" t="s">
        <v>61</v>
      </c>
      <c r="N95" s="172"/>
      <c r="O95" s="173"/>
      <c r="P95" s="173"/>
      <c r="Q95" s="173"/>
      <c r="R95" s="173"/>
      <c r="S95" s="173"/>
      <c r="T95" s="173"/>
      <c r="U95" s="173"/>
      <c r="V95" s="173"/>
      <c r="W95" s="169"/>
      <c r="X95" s="173"/>
      <c r="Y95" s="173"/>
      <c r="Z95" s="173"/>
      <c r="AA95" s="173"/>
      <c r="AB95" s="111"/>
    </row>
    <row r="96" spans="1:28" ht="168.75" x14ac:dyDescent="0.3">
      <c r="A96" s="360"/>
      <c r="B96" s="166" t="s">
        <v>839</v>
      </c>
      <c r="C96" s="167" t="s">
        <v>439</v>
      </c>
      <c r="D96" s="168">
        <v>40878</v>
      </c>
      <c r="E96" s="168">
        <v>42339</v>
      </c>
      <c r="F96" s="167" t="s">
        <v>427</v>
      </c>
      <c r="G96" s="169" t="s">
        <v>440</v>
      </c>
      <c r="H96" s="170" t="s">
        <v>234</v>
      </c>
      <c r="I96" s="140"/>
      <c r="J96" s="140"/>
      <c r="K96" s="140"/>
      <c r="L96" s="140"/>
      <c r="M96" s="140" t="s">
        <v>61</v>
      </c>
      <c r="N96" s="141"/>
      <c r="O96" s="142" t="s">
        <v>840</v>
      </c>
      <c r="P96" s="142"/>
      <c r="Q96" s="142" t="s">
        <v>841</v>
      </c>
      <c r="R96" s="142" t="s">
        <v>842</v>
      </c>
      <c r="S96" s="142" t="s">
        <v>843</v>
      </c>
      <c r="T96" s="163" t="s">
        <v>844</v>
      </c>
      <c r="U96" s="142"/>
      <c r="V96" s="142"/>
      <c r="W96" s="146"/>
      <c r="X96" s="142"/>
      <c r="Y96" s="142"/>
      <c r="Z96" s="142"/>
      <c r="AA96" s="142"/>
      <c r="AB96" s="111"/>
    </row>
    <row r="97" spans="1:28" ht="150" x14ac:dyDescent="0.3">
      <c r="A97" s="360"/>
      <c r="B97" s="135" t="s">
        <v>845</v>
      </c>
      <c r="C97" s="136" t="s">
        <v>442</v>
      </c>
      <c r="D97" s="137">
        <v>40391</v>
      </c>
      <c r="E97" s="137">
        <v>42217</v>
      </c>
      <c r="F97" s="136" t="s">
        <v>427</v>
      </c>
      <c r="G97" s="146" t="s">
        <v>443</v>
      </c>
      <c r="H97" s="151" t="s">
        <v>234</v>
      </c>
      <c r="I97" s="140"/>
      <c r="J97" s="140"/>
      <c r="K97" s="140"/>
      <c r="L97" s="140" t="s">
        <v>61</v>
      </c>
      <c r="M97" s="140"/>
      <c r="N97" s="141"/>
      <c r="O97" s="142" t="s">
        <v>511</v>
      </c>
      <c r="P97" s="142"/>
      <c r="Q97" s="142"/>
      <c r="R97" s="135" t="s">
        <v>427</v>
      </c>
      <c r="S97" s="142"/>
      <c r="T97" s="142" t="s">
        <v>846</v>
      </c>
      <c r="U97" s="142" t="s">
        <v>847</v>
      </c>
      <c r="V97" s="142"/>
      <c r="W97" s="146"/>
      <c r="X97" s="142"/>
      <c r="Y97" s="142" t="s">
        <v>848</v>
      </c>
      <c r="Z97" s="142"/>
      <c r="AA97" s="174" t="s">
        <v>849</v>
      </c>
      <c r="AB97" s="111"/>
    </row>
    <row r="98" spans="1:28" ht="150" x14ac:dyDescent="0.3">
      <c r="A98" s="360"/>
      <c r="B98" s="135" t="s">
        <v>850</v>
      </c>
      <c r="C98" s="136" t="s">
        <v>445</v>
      </c>
      <c r="D98" s="137">
        <v>40391</v>
      </c>
      <c r="E98" s="137">
        <v>42217</v>
      </c>
      <c r="F98" s="136" t="s">
        <v>427</v>
      </c>
      <c r="G98" s="146" t="s">
        <v>446</v>
      </c>
      <c r="H98" s="151" t="s">
        <v>234</v>
      </c>
      <c r="I98" s="140"/>
      <c r="J98" s="140"/>
      <c r="K98" s="140"/>
      <c r="L98" s="140" t="s">
        <v>61</v>
      </c>
      <c r="M98" s="140"/>
      <c r="N98" s="141"/>
      <c r="O98" s="142" t="s">
        <v>512</v>
      </c>
      <c r="P98" s="142"/>
      <c r="Q98" s="142"/>
      <c r="R98" s="135" t="s">
        <v>427</v>
      </c>
      <c r="S98" s="142"/>
      <c r="T98" s="142" t="s">
        <v>851</v>
      </c>
      <c r="U98" s="136" t="s">
        <v>852</v>
      </c>
      <c r="V98" s="142"/>
      <c r="W98" s="146"/>
      <c r="X98" s="142"/>
      <c r="Y98" s="142" t="s">
        <v>848</v>
      </c>
      <c r="Z98" s="142"/>
      <c r="AA98" s="174" t="s">
        <v>849</v>
      </c>
      <c r="AB98" s="111"/>
    </row>
    <row r="99" spans="1:28" ht="112.5" x14ac:dyDescent="0.3">
      <c r="A99" s="360"/>
      <c r="B99" s="166" t="s">
        <v>853</v>
      </c>
      <c r="C99" s="167" t="s">
        <v>448</v>
      </c>
      <c r="D99" s="168">
        <v>40391</v>
      </c>
      <c r="E99" s="168">
        <v>40513</v>
      </c>
      <c r="F99" s="167" t="s">
        <v>449</v>
      </c>
      <c r="G99" s="169" t="s">
        <v>450</v>
      </c>
      <c r="H99" s="170" t="s">
        <v>234</v>
      </c>
      <c r="I99" s="171"/>
      <c r="J99" s="171"/>
      <c r="K99" s="171"/>
      <c r="L99" s="171"/>
      <c r="M99" s="171" t="s">
        <v>61</v>
      </c>
      <c r="N99" s="172"/>
      <c r="O99" s="173"/>
      <c r="P99" s="173"/>
      <c r="Q99" s="173"/>
      <c r="R99" s="173"/>
      <c r="S99" s="173"/>
      <c r="T99" s="173"/>
      <c r="U99" s="173"/>
      <c r="V99" s="173"/>
      <c r="W99" s="169"/>
      <c r="X99" s="173"/>
      <c r="Y99" s="173"/>
      <c r="Z99" s="173"/>
      <c r="AA99" s="173"/>
      <c r="AB99" s="111"/>
    </row>
    <row r="100" spans="1:28" ht="150" x14ac:dyDescent="0.3">
      <c r="A100" s="360"/>
      <c r="B100" s="135" t="s">
        <v>854</v>
      </c>
      <c r="C100" s="136" t="s">
        <v>452</v>
      </c>
      <c r="D100" s="137">
        <v>40391</v>
      </c>
      <c r="E100" s="147">
        <v>42339</v>
      </c>
      <c r="F100" s="136" t="s">
        <v>453</v>
      </c>
      <c r="G100" s="146" t="s">
        <v>454</v>
      </c>
      <c r="H100" s="151">
        <v>100000</v>
      </c>
      <c r="I100" s="140"/>
      <c r="J100" s="140" t="s">
        <v>61</v>
      </c>
      <c r="K100" s="140"/>
      <c r="L100" s="140"/>
      <c r="M100" s="140"/>
      <c r="N100" s="141" t="s">
        <v>65</v>
      </c>
      <c r="O100" s="142" t="s">
        <v>211</v>
      </c>
      <c r="P100" s="136"/>
      <c r="Q100" s="142" t="s">
        <v>855</v>
      </c>
      <c r="R100" s="135" t="s">
        <v>453</v>
      </c>
      <c r="S100" s="142" t="s">
        <v>856</v>
      </c>
      <c r="T100" s="142"/>
      <c r="U100" s="142"/>
      <c r="V100" s="142"/>
      <c r="W100" s="146"/>
      <c r="X100" s="142"/>
      <c r="Y100" s="142"/>
      <c r="Z100" s="142"/>
      <c r="AA100" s="142"/>
      <c r="AB100" s="111"/>
    </row>
    <row r="101" spans="1:28" ht="225" x14ac:dyDescent="0.3">
      <c r="A101" s="360"/>
      <c r="B101" s="135" t="s">
        <v>857</v>
      </c>
      <c r="C101" s="136" t="s">
        <v>456</v>
      </c>
      <c r="D101" s="137">
        <v>40391</v>
      </c>
      <c r="E101" s="147">
        <v>42339</v>
      </c>
      <c r="F101" s="136" t="s">
        <v>453</v>
      </c>
      <c r="G101" s="146" t="s">
        <v>457</v>
      </c>
      <c r="H101" s="151" t="s">
        <v>234</v>
      </c>
      <c r="I101" s="140"/>
      <c r="J101" s="140"/>
      <c r="K101" s="140"/>
      <c r="L101" s="140" t="s">
        <v>61</v>
      </c>
      <c r="M101" s="140"/>
      <c r="N101" s="141"/>
      <c r="O101" s="142" t="s">
        <v>669</v>
      </c>
      <c r="P101" s="136"/>
      <c r="Q101" s="142" t="s">
        <v>858</v>
      </c>
      <c r="R101" s="135" t="s">
        <v>453</v>
      </c>
      <c r="S101" s="142" t="s">
        <v>859</v>
      </c>
      <c r="T101" s="142" t="s">
        <v>860</v>
      </c>
      <c r="U101" s="142"/>
      <c r="V101" s="142"/>
      <c r="W101" s="146"/>
      <c r="X101" s="142"/>
      <c r="Y101" s="142"/>
      <c r="Z101" s="142" t="s">
        <v>861</v>
      </c>
      <c r="AA101" s="142"/>
      <c r="AB101" s="111"/>
    </row>
    <row r="102" spans="1:28" ht="131.25" x14ac:dyDescent="0.3">
      <c r="A102" s="360"/>
      <c r="B102" s="135" t="s">
        <v>862</v>
      </c>
      <c r="C102" s="136" t="s">
        <v>459</v>
      </c>
      <c r="D102" s="137">
        <v>40878</v>
      </c>
      <c r="E102" s="147">
        <v>41609</v>
      </c>
      <c r="F102" s="136" t="s">
        <v>317</v>
      </c>
      <c r="G102" s="146" t="s">
        <v>460</v>
      </c>
      <c r="H102" s="151" t="s">
        <v>234</v>
      </c>
      <c r="I102" s="140"/>
      <c r="J102" s="140"/>
      <c r="K102" s="140"/>
      <c r="L102" s="140" t="s">
        <v>61</v>
      </c>
      <c r="M102" s="140"/>
      <c r="N102" s="141"/>
      <c r="O102" s="142" t="s">
        <v>863</v>
      </c>
      <c r="P102" s="142"/>
      <c r="Q102" s="142"/>
      <c r="R102" s="142" t="s">
        <v>705</v>
      </c>
      <c r="S102" s="142"/>
      <c r="T102" s="142" t="s">
        <v>864</v>
      </c>
      <c r="U102" s="142"/>
      <c r="V102" s="142"/>
      <c r="W102" s="147">
        <v>42186</v>
      </c>
      <c r="X102" s="142"/>
      <c r="Y102" s="142"/>
      <c r="Z102" s="142" t="s">
        <v>865</v>
      </c>
      <c r="AA102" s="142"/>
      <c r="AB102" s="111"/>
    </row>
    <row r="103" spans="1:28" ht="150" x14ac:dyDescent="0.3">
      <c r="A103" s="360"/>
      <c r="B103" s="135" t="s">
        <v>866</v>
      </c>
      <c r="C103" s="136" t="s">
        <v>462</v>
      </c>
      <c r="D103" s="137">
        <v>40391</v>
      </c>
      <c r="E103" s="147">
        <v>41609</v>
      </c>
      <c r="F103" s="136" t="s">
        <v>349</v>
      </c>
      <c r="G103" s="146" t="s">
        <v>463</v>
      </c>
      <c r="H103" s="151">
        <v>50000</v>
      </c>
      <c r="I103" s="140"/>
      <c r="J103" s="140" t="s">
        <v>61</v>
      </c>
      <c r="K103" s="140"/>
      <c r="L103" s="140"/>
      <c r="M103" s="140"/>
      <c r="N103" s="141" t="s">
        <v>65</v>
      </c>
      <c r="O103" s="142"/>
      <c r="P103" s="142"/>
      <c r="Q103" s="142"/>
      <c r="R103" s="142"/>
      <c r="S103" s="142" t="s">
        <v>867</v>
      </c>
      <c r="T103" s="142"/>
      <c r="U103" s="142"/>
      <c r="V103" s="142"/>
      <c r="W103" s="146"/>
      <c r="X103" s="142"/>
      <c r="Y103" s="142"/>
      <c r="Z103" s="142"/>
      <c r="AA103" s="142"/>
      <c r="AB103" s="111"/>
    </row>
    <row r="104" spans="1:28" ht="187.5" x14ac:dyDescent="0.3">
      <c r="A104" s="360"/>
      <c r="B104" s="135" t="s">
        <v>868</v>
      </c>
      <c r="C104" s="136" t="s">
        <v>452</v>
      </c>
      <c r="D104" s="137">
        <v>40878</v>
      </c>
      <c r="E104" s="137">
        <v>41244</v>
      </c>
      <c r="F104" s="136" t="s">
        <v>88</v>
      </c>
      <c r="G104" s="146" t="s">
        <v>465</v>
      </c>
      <c r="H104" s="151">
        <v>100000</v>
      </c>
      <c r="I104" s="140"/>
      <c r="J104" s="140" t="s">
        <v>61</v>
      </c>
      <c r="K104" s="140"/>
      <c r="L104" s="140"/>
      <c r="M104" s="140"/>
      <c r="N104" s="141" t="s">
        <v>65</v>
      </c>
      <c r="O104" s="142" t="s">
        <v>869</v>
      </c>
      <c r="P104" s="142"/>
      <c r="Q104" s="142"/>
      <c r="R104" s="142" t="s">
        <v>88</v>
      </c>
      <c r="S104" s="142" t="s">
        <v>870</v>
      </c>
      <c r="T104" s="142"/>
      <c r="U104" s="142"/>
      <c r="V104" s="142"/>
      <c r="W104" s="146"/>
      <c r="X104" s="142"/>
      <c r="Y104" s="142"/>
      <c r="Z104" s="142"/>
      <c r="AA104" s="142"/>
      <c r="AB104" s="111"/>
    </row>
    <row r="105" spans="1:28" ht="93.75" x14ac:dyDescent="0.3">
      <c r="A105" s="360"/>
      <c r="B105" s="135" t="s">
        <v>871</v>
      </c>
      <c r="C105" s="136" t="s">
        <v>467</v>
      </c>
      <c r="D105" s="137">
        <v>40391</v>
      </c>
      <c r="E105" s="137">
        <v>42339</v>
      </c>
      <c r="F105" s="136" t="s">
        <v>182</v>
      </c>
      <c r="G105" s="146" t="s">
        <v>468</v>
      </c>
      <c r="H105" s="151" t="s">
        <v>234</v>
      </c>
      <c r="I105" s="140"/>
      <c r="J105" s="140"/>
      <c r="K105" s="140" t="s">
        <v>61</v>
      </c>
      <c r="L105" s="140"/>
      <c r="M105" s="140"/>
      <c r="N105" s="141"/>
      <c r="O105" s="142" t="s">
        <v>729</v>
      </c>
      <c r="P105" s="142"/>
      <c r="Q105" s="142" t="s">
        <v>872</v>
      </c>
      <c r="R105" s="142" t="s">
        <v>705</v>
      </c>
      <c r="S105" s="142"/>
      <c r="T105" s="142"/>
      <c r="U105" s="142"/>
      <c r="V105" s="142"/>
      <c r="W105" s="146"/>
      <c r="X105" s="142"/>
      <c r="Y105" s="142"/>
      <c r="Z105" s="142"/>
      <c r="AA105" s="142"/>
      <c r="AB105" s="111"/>
    </row>
    <row r="106" spans="1:28" ht="75" x14ac:dyDescent="0.3">
      <c r="A106" s="360"/>
      <c r="B106" s="135" t="s">
        <v>873</v>
      </c>
      <c r="C106" s="136" t="s">
        <v>470</v>
      </c>
      <c r="D106" s="137">
        <v>40391</v>
      </c>
      <c r="E106" s="147">
        <v>41974</v>
      </c>
      <c r="F106" s="136" t="s">
        <v>149</v>
      </c>
      <c r="G106" s="146" t="s">
        <v>471</v>
      </c>
      <c r="H106" s="151">
        <v>50000</v>
      </c>
      <c r="I106" s="140"/>
      <c r="J106" s="140"/>
      <c r="K106" s="140"/>
      <c r="L106" s="140" t="s">
        <v>61</v>
      </c>
      <c r="M106" s="140"/>
      <c r="N106" s="141"/>
      <c r="O106" s="142" t="s">
        <v>874</v>
      </c>
      <c r="P106" s="142"/>
      <c r="Q106" s="142"/>
      <c r="R106" s="142" t="s">
        <v>149</v>
      </c>
      <c r="S106" s="142"/>
      <c r="T106" s="142" t="s">
        <v>546</v>
      </c>
      <c r="U106" s="142"/>
      <c r="V106" s="142"/>
      <c r="W106" s="146"/>
      <c r="X106" s="142"/>
      <c r="Y106" s="142"/>
      <c r="Z106" s="142"/>
      <c r="AA106" s="142"/>
      <c r="AB106" s="111"/>
    </row>
    <row r="107" spans="1:28" ht="75" x14ac:dyDescent="0.3">
      <c r="A107" s="360"/>
      <c r="B107" s="135" t="s">
        <v>875</v>
      </c>
      <c r="C107" s="136" t="s">
        <v>470</v>
      </c>
      <c r="D107" s="137">
        <v>40391</v>
      </c>
      <c r="E107" s="147">
        <v>41974</v>
      </c>
      <c r="F107" s="136" t="s">
        <v>149</v>
      </c>
      <c r="G107" s="146" t="s">
        <v>471</v>
      </c>
      <c r="H107" s="151">
        <v>50000</v>
      </c>
      <c r="I107" s="140"/>
      <c r="J107" s="140"/>
      <c r="K107" s="140"/>
      <c r="L107" s="140" t="s">
        <v>61</v>
      </c>
      <c r="M107" s="140"/>
      <c r="N107" s="141"/>
      <c r="O107" s="142" t="s">
        <v>874</v>
      </c>
      <c r="P107" s="142"/>
      <c r="Q107" s="142"/>
      <c r="R107" s="142" t="s">
        <v>149</v>
      </c>
      <c r="S107" s="142"/>
      <c r="T107" s="142" t="s">
        <v>547</v>
      </c>
      <c r="U107" s="142"/>
      <c r="V107" s="142"/>
      <c r="W107" s="146"/>
      <c r="X107" s="142"/>
      <c r="Y107" s="142"/>
      <c r="Z107" s="142"/>
      <c r="AA107" s="142"/>
      <c r="AB107" s="111"/>
    </row>
    <row r="108" spans="1:28" ht="225" x14ac:dyDescent="0.3">
      <c r="A108" s="360"/>
      <c r="B108" s="135" t="s">
        <v>876</v>
      </c>
      <c r="C108" s="136" t="s">
        <v>185</v>
      </c>
      <c r="D108" s="137">
        <v>40391</v>
      </c>
      <c r="E108" s="147">
        <v>42339</v>
      </c>
      <c r="F108" s="136" t="s">
        <v>427</v>
      </c>
      <c r="G108" s="146" t="s">
        <v>474</v>
      </c>
      <c r="H108" s="151" t="s">
        <v>234</v>
      </c>
      <c r="I108" s="140"/>
      <c r="J108" s="140" t="s">
        <v>61</v>
      </c>
      <c r="K108" s="140"/>
      <c r="L108" s="140"/>
      <c r="M108" s="140"/>
      <c r="N108" s="141"/>
      <c r="O108" s="142" t="s">
        <v>877</v>
      </c>
      <c r="P108" s="142"/>
      <c r="Q108" s="142"/>
      <c r="R108" s="142" t="s">
        <v>317</v>
      </c>
      <c r="S108" s="142"/>
      <c r="T108" s="142" t="s">
        <v>878</v>
      </c>
      <c r="U108" s="142"/>
      <c r="V108" s="142"/>
      <c r="W108" s="146"/>
      <c r="X108" s="142"/>
      <c r="Y108" s="142"/>
      <c r="Z108" s="142" t="s">
        <v>879</v>
      </c>
      <c r="AA108" s="142"/>
      <c r="AB108" s="111"/>
    </row>
    <row r="109" spans="1:28" ht="206.25" x14ac:dyDescent="0.3">
      <c r="A109" s="360"/>
      <c r="B109" s="135" t="s">
        <v>880</v>
      </c>
      <c r="C109" s="136" t="s">
        <v>476</v>
      </c>
      <c r="D109" s="137">
        <v>40391</v>
      </c>
      <c r="E109" s="147">
        <v>42339</v>
      </c>
      <c r="F109" s="136" t="s">
        <v>427</v>
      </c>
      <c r="G109" s="146" t="s">
        <v>477</v>
      </c>
      <c r="H109" s="151" t="s">
        <v>234</v>
      </c>
      <c r="I109" s="140"/>
      <c r="J109" s="140" t="s">
        <v>61</v>
      </c>
      <c r="K109" s="140"/>
      <c r="L109" s="140"/>
      <c r="M109" s="140"/>
      <c r="N109" s="141" t="s">
        <v>64</v>
      </c>
      <c r="O109" s="142" t="s">
        <v>881</v>
      </c>
      <c r="P109" s="142"/>
      <c r="Q109" s="142"/>
      <c r="R109" s="142" t="s">
        <v>882</v>
      </c>
      <c r="S109" s="142" t="s">
        <v>883</v>
      </c>
      <c r="T109" s="142"/>
      <c r="U109" s="142"/>
      <c r="V109" s="142"/>
      <c r="W109" s="146"/>
      <c r="X109" s="142"/>
      <c r="Y109" s="142"/>
      <c r="Z109" s="142"/>
      <c r="AA109" s="142" t="s">
        <v>884</v>
      </c>
      <c r="AB109" s="1"/>
    </row>
    <row r="110" spans="1:28" ht="300" x14ac:dyDescent="0.3">
      <c r="A110" s="360"/>
      <c r="B110" s="135" t="s">
        <v>885</v>
      </c>
      <c r="C110" s="136" t="s">
        <v>479</v>
      </c>
      <c r="D110" s="137">
        <v>40878</v>
      </c>
      <c r="E110" s="137">
        <v>42339</v>
      </c>
      <c r="F110" s="136" t="s">
        <v>419</v>
      </c>
      <c r="G110" s="146" t="s">
        <v>480</v>
      </c>
      <c r="H110" s="151" t="s">
        <v>234</v>
      </c>
      <c r="I110" s="140"/>
      <c r="J110" s="140" t="s">
        <v>61</v>
      </c>
      <c r="K110" s="140"/>
      <c r="L110" s="140"/>
      <c r="M110" s="140"/>
      <c r="N110" s="141" t="s">
        <v>65</v>
      </c>
      <c r="O110" s="142" t="s">
        <v>886</v>
      </c>
      <c r="P110" s="142"/>
      <c r="Q110" s="142" t="s">
        <v>824</v>
      </c>
      <c r="R110" s="135" t="s">
        <v>419</v>
      </c>
      <c r="S110" s="142" t="s">
        <v>887</v>
      </c>
      <c r="T110" s="142"/>
      <c r="U110" s="142"/>
      <c r="V110" s="142"/>
      <c r="W110" s="146"/>
      <c r="X110" s="142" t="s">
        <v>888</v>
      </c>
      <c r="Y110" s="142"/>
      <c r="Z110" s="142"/>
      <c r="AA110" s="142"/>
      <c r="AB110" s="1"/>
    </row>
    <row r="111" spans="1:28" ht="56.25" x14ac:dyDescent="0.3">
      <c r="A111" s="360"/>
      <c r="B111" s="166" t="s">
        <v>889</v>
      </c>
      <c r="C111" s="167" t="s">
        <v>482</v>
      </c>
      <c r="D111" s="168">
        <v>40878</v>
      </c>
      <c r="E111" s="168">
        <v>40878</v>
      </c>
      <c r="F111" s="167" t="s">
        <v>419</v>
      </c>
      <c r="G111" s="169" t="s">
        <v>480</v>
      </c>
      <c r="H111" s="170" t="s">
        <v>234</v>
      </c>
      <c r="I111" s="171"/>
      <c r="J111" s="171"/>
      <c r="K111" s="171"/>
      <c r="L111" s="171"/>
      <c r="M111" s="171" t="s">
        <v>61</v>
      </c>
      <c r="N111" s="172"/>
      <c r="O111" s="173"/>
      <c r="P111" s="173"/>
      <c r="Q111" s="173"/>
      <c r="R111" s="173"/>
      <c r="S111" s="173"/>
      <c r="T111" s="173"/>
      <c r="U111" s="173"/>
      <c r="V111" s="173"/>
      <c r="W111" s="169"/>
      <c r="X111" s="173"/>
      <c r="Y111" s="173"/>
      <c r="Z111" s="173"/>
      <c r="AA111" s="173"/>
      <c r="AB111" s="1"/>
    </row>
    <row r="112" spans="1:28" ht="75" x14ac:dyDescent="0.3">
      <c r="A112" s="360"/>
      <c r="B112" s="135" t="s">
        <v>890</v>
      </c>
      <c r="C112" s="136" t="s">
        <v>484</v>
      </c>
      <c r="D112" s="137">
        <v>40391</v>
      </c>
      <c r="E112" s="137">
        <v>41609</v>
      </c>
      <c r="F112" s="136" t="s">
        <v>182</v>
      </c>
      <c r="G112" s="146" t="s">
        <v>485</v>
      </c>
      <c r="H112" s="151" t="s">
        <v>234</v>
      </c>
      <c r="I112" s="140"/>
      <c r="J112" s="140"/>
      <c r="K112" s="140"/>
      <c r="L112" s="140" t="s">
        <v>61</v>
      </c>
      <c r="M112" s="140"/>
      <c r="N112" s="141"/>
      <c r="O112" s="142" t="s">
        <v>891</v>
      </c>
      <c r="P112" s="142"/>
      <c r="Q112" s="142"/>
      <c r="R112" s="142" t="s">
        <v>776</v>
      </c>
      <c r="S112" s="142"/>
      <c r="T112" s="142"/>
      <c r="U112" s="142"/>
      <c r="V112" s="142"/>
      <c r="W112" s="147">
        <v>42186</v>
      </c>
      <c r="X112" s="142"/>
      <c r="Y112" s="142"/>
      <c r="Z112" s="142"/>
      <c r="AA112" s="142"/>
      <c r="AB112" s="1"/>
    </row>
    <row r="113" spans="1:28" ht="409.5" x14ac:dyDescent="0.3">
      <c r="A113" s="360"/>
      <c r="B113" s="175" t="s">
        <v>892</v>
      </c>
      <c r="C113" s="136" t="s">
        <v>487</v>
      </c>
      <c r="D113" s="137">
        <v>40391</v>
      </c>
      <c r="E113" s="137">
        <v>42339</v>
      </c>
      <c r="F113" s="136" t="s">
        <v>419</v>
      </c>
      <c r="G113" s="146" t="s">
        <v>488</v>
      </c>
      <c r="H113" s="151" t="s">
        <v>234</v>
      </c>
      <c r="I113" s="140"/>
      <c r="J113" s="140"/>
      <c r="K113" s="140"/>
      <c r="L113" s="140" t="s">
        <v>61</v>
      </c>
      <c r="M113" s="140"/>
      <c r="N113" s="141"/>
      <c r="O113" s="176" t="s">
        <v>893</v>
      </c>
      <c r="P113" s="142"/>
      <c r="Q113" s="176" t="s">
        <v>527</v>
      </c>
      <c r="R113" s="142" t="s">
        <v>894</v>
      </c>
      <c r="S113" s="176" t="s">
        <v>895</v>
      </c>
      <c r="T113" s="177"/>
      <c r="U113" s="142"/>
      <c r="V113" s="142"/>
      <c r="W113" s="146"/>
      <c r="X113" s="142"/>
      <c r="Y113" s="142"/>
      <c r="Z113" s="142"/>
      <c r="AA113" s="142"/>
      <c r="AB113" s="1"/>
    </row>
    <row r="114" spans="1:28" ht="150" x14ac:dyDescent="0.3">
      <c r="A114" s="360"/>
      <c r="B114" s="135" t="s">
        <v>896</v>
      </c>
      <c r="C114" s="136" t="s">
        <v>185</v>
      </c>
      <c r="D114" s="137">
        <v>40878</v>
      </c>
      <c r="E114" s="137">
        <v>42339</v>
      </c>
      <c r="F114" s="136" t="s">
        <v>415</v>
      </c>
      <c r="G114" s="146" t="s">
        <v>490</v>
      </c>
      <c r="H114" s="151" t="s">
        <v>234</v>
      </c>
      <c r="I114" s="140"/>
      <c r="J114" s="140"/>
      <c r="K114" s="140"/>
      <c r="L114" s="140" t="s">
        <v>61</v>
      </c>
      <c r="M114" s="140"/>
      <c r="N114" s="141"/>
      <c r="O114" s="142" t="s">
        <v>897</v>
      </c>
      <c r="P114" s="142"/>
      <c r="Q114" s="142"/>
      <c r="R114" s="142" t="s">
        <v>88</v>
      </c>
      <c r="S114" s="142"/>
      <c r="T114" s="142"/>
      <c r="U114" s="142"/>
      <c r="V114" s="142"/>
      <c r="W114" s="146"/>
      <c r="X114" s="142"/>
      <c r="Y114" s="142"/>
      <c r="Z114" s="142" t="s">
        <v>898</v>
      </c>
      <c r="AA114" s="142"/>
      <c r="AB114" s="1"/>
    </row>
    <row r="115" spans="1:28" ht="112.5" x14ac:dyDescent="0.3">
      <c r="A115" s="360"/>
      <c r="B115" s="135" t="s">
        <v>899</v>
      </c>
      <c r="C115" s="136" t="s">
        <v>492</v>
      </c>
      <c r="D115" s="137">
        <v>40391</v>
      </c>
      <c r="E115" s="137">
        <v>41609</v>
      </c>
      <c r="F115" s="136" t="s">
        <v>182</v>
      </c>
      <c r="G115" s="146" t="s">
        <v>493</v>
      </c>
      <c r="H115" s="151" t="s">
        <v>234</v>
      </c>
      <c r="I115" s="140"/>
      <c r="J115" s="140"/>
      <c r="K115" s="140"/>
      <c r="L115" s="140" t="s">
        <v>61</v>
      </c>
      <c r="M115" s="140"/>
      <c r="N115" s="141"/>
      <c r="O115" s="142" t="s">
        <v>900</v>
      </c>
      <c r="P115" s="142"/>
      <c r="Q115" s="142"/>
      <c r="R115" s="142" t="s">
        <v>776</v>
      </c>
      <c r="S115" s="142"/>
      <c r="T115" s="142"/>
      <c r="U115" s="142"/>
      <c r="V115" s="142"/>
      <c r="W115" s="146"/>
      <c r="X115" s="142"/>
      <c r="Y115" s="142"/>
      <c r="Z115" s="142"/>
      <c r="AA115" s="142"/>
      <c r="AB115" s="1"/>
    </row>
    <row r="116" spans="1:28" ht="75" x14ac:dyDescent="0.3">
      <c r="A116" s="360"/>
      <c r="B116" s="135" t="s">
        <v>901</v>
      </c>
      <c r="C116" s="136" t="s">
        <v>495</v>
      </c>
      <c r="D116" s="137">
        <v>40391</v>
      </c>
      <c r="E116" s="137">
        <v>41609</v>
      </c>
      <c r="F116" s="136" t="s">
        <v>317</v>
      </c>
      <c r="G116" s="146" t="s">
        <v>496</v>
      </c>
      <c r="H116" s="151">
        <v>50000</v>
      </c>
      <c r="I116" s="140"/>
      <c r="J116" s="140"/>
      <c r="K116" s="140" t="s">
        <v>61</v>
      </c>
      <c r="L116" s="140"/>
      <c r="M116" s="140"/>
      <c r="N116" s="141"/>
      <c r="O116" s="142" t="s">
        <v>902</v>
      </c>
      <c r="P116" s="145"/>
      <c r="Q116" s="142" t="s">
        <v>903</v>
      </c>
      <c r="R116" s="142" t="s">
        <v>317</v>
      </c>
      <c r="S116" s="142"/>
      <c r="T116" s="142"/>
      <c r="U116" s="142"/>
      <c r="V116" s="142"/>
      <c r="W116" s="147">
        <v>42156</v>
      </c>
      <c r="X116" s="142"/>
      <c r="Y116" s="142"/>
      <c r="Z116" s="142"/>
      <c r="AA116" s="142"/>
      <c r="AB116" s="1"/>
    </row>
    <row r="117" spans="1:28" ht="93.75" x14ac:dyDescent="0.3">
      <c r="A117" s="360"/>
      <c r="B117" s="156" t="s">
        <v>904</v>
      </c>
      <c r="C117" s="157" t="s">
        <v>498</v>
      </c>
      <c r="D117" s="158">
        <v>40391</v>
      </c>
      <c r="E117" s="158">
        <v>41609</v>
      </c>
      <c r="F117" s="157" t="s">
        <v>317</v>
      </c>
      <c r="G117" s="159" t="s">
        <v>499</v>
      </c>
      <c r="H117" s="160" t="s">
        <v>234</v>
      </c>
      <c r="I117" s="140"/>
      <c r="J117" s="140"/>
      <c r="K117" s="140"/>
      <c r="L117" s="140"/>
      <c r="M117" s="140" t="s">
        <v>61</v>
      </c>
      <c r="N117" s="141"/>
      <c r="O117" s="142" t="s">
        <v>905</v>
      </c>
      <c r="P117" s="178" t="s">
        <v>906</v>
      </c>
      <c r="Q117" s="142"/>
      <c r="R117" s="142" t="s">
        <v>317</v>
      </c>
      <c r="S117" s="142"/>
      <c r="T117" s="142"/>
      <c r="U117" s="142"/>
      <c r="V117" s="142"/>
      <c r="W117" s="146"/>
      <c r="X117" s="142"/>
      <c r="Y117" s="142"/>
      <c r="Z117" s="142"/>
      <c r="AA117" s="142"/>
      <c r="AB117" s="1"/>
    </row>
    <row r="118" spans="1:28" ht="93.75" x14ac:dyDescent="0.3">
      <c r="A118" s="361"/>
      <c r="B118" s="135" t="s">
        <v>907</v>
      </c>
      <c r="C118" s="136" t="s">
        <v>501</v>
      </c>
      <c r="D118" s="137">
        <v>40909</v>
      </c>
      <c r="E118" s="137">
        <v>42339</v>
      </c>
      <c r="F118" s="136" t="s">
        <v>197</v>
      </c>
      <c r="G118" s="179"/>
      <c r="H118" s="151" t="s">
        <v>234</v>
      </c>
      <c r="I118" s="140"/>
      <c r="J118" s="140" t="s">
        <v>61</v>
      </c>
      <c r="K118" s="140"/>
      <c r="L118" s="140"/>
      <c r="M118" s="140"/>
      <c r="N118" s="141"/>
      <c r="O118" s="142" t="s">
        <v>908</v>
      </c>
      <c r="P118" s="142"/>
      <c r="Q118" s="142"/>
      <c r="R118" s="142"/>
      <c r="S118" s="142"/>
      <c r="T118" s="142"/>
      <c r="U118" s="142"/>
      <c r="V118" s="142"/>
      <c r="W118" s="146"/>
      <c r="X118" s="142"/>
      <c r="Y118" s="142"/>
      <c r="Z118" s="142" t="s">
        <v>909</v>
      </c>
      <c r="AA118" s="142"/>
      <c r="AB118" s="1"/>
    </row>
    <row r="119" spans="1:28" x14ac:dyDescent="0.25">
      <c r="A119" s="1"/>
      <c r="B119" s="1"/>
      <c r="C119" s="1"/>
      <c r="D119" s="1"/>
      <c r="E119" s="1"/>
      <c r="F119" s="1"/>
      <c r="G119" s="1"/>
      <c r="H119" s="1"/>
      <c r="I119" s="17"/>
      <c r="J119" s="17"/>
      <c r="K119" s="17"/>
      <c r="L119" s="17"/>
      <c r="M119" s="17"/>
      <c r="N119" s="17"/>
      <c r="O119" s="1"/>
      <c r="P119" s="1"/>
      <c r="Q119" s="1"/>
      <c r="R119" s="1"/>
      <c r="S119" s="1"/>
      <c r="T119" s="1"/>
      <c r="U119" s="1"/>
      <c r="V119" s="1"/>
      <c r="W119" s="1"/>
      <c r="X119" s="1"/>
      <c r="Y119" s="1"/>
      <c r="Z119" s="1"/>
      <c r="AA119" s="1"/>
      <c r="AB119" s="1"/>
    </row>
    <row r="120" spans="1:28" x14ac:dyDescent="0.25">
      <c r="A120" s="1"/>
      <c r="B120" s="1"/>
      <c r="C120" s="1"/>
      <c r="D120" s="1"/>
      <c r="E120" s="1"/>
      <c r="F120" s="1"/>
      <c r="G120" s="1"/>
      <c r="H120" s="1"/>
      <c r="I120" s="17"/>
      <c r="J120" s="17"/>
      <c r="K120" s="17"/>
      <c r="L120" s="17"/>
      <c r="M120" s="17"/>
      <c r="N120" s="17"/>
      <c r="O120" s="1"/>
      <c r="P120" s="1"/>
      <c r="Q120" s="1"/>
      <c r="R120" s="1"/>
      <c r="S120" s="1"/>
      <c r="T120" s="1"/>
      <c r="U120" s="1"/>
      <c r="V120" s="1"/>
      <c r="W120" s="1"/>
      <c r="X120" s="1"/>
      <c r="Y120" s="1"/>
      <c r="Z120" s="1"/>
      <c r="AA120" s="1"/>
      <c r="AB120" s="1"/>
    </row>
    <row r="121" spans="1:28" x14ac:dyDescent="0.25">
      <c r="A121" s="1"/>
      <c r="B121" s="1"/>
      <c r="C121" s="1"/>
      <c r="D121" s="1"/>
      <c r="E121" s="1"/>
      <c r="F121" s="1"/>
      <c r="G121" s="1"/>
      <c r="H121" s="1"/>
      <c r="I121" s="17"/>
      <c r="J121" s="17"/>
      <c r="K121" s="17"/>
      <c r="L121" s="17"/>
      <c r="M121" s="17"/>
      <c r="N121" s="17"/>
      <c r="O121" s="1"/>
      <c r="P121" s="1"/>
      <c r="Q121" s="1"/>
      <c r="R121" s="1"/>
      <c r="S121" s="1"/>
      <c r="T121" s="1"/>
      <c r="U121" s="1"/>
      <c r="V121" s="1"/>
      <c r="W121" s="1"/>
      <c r="X121" s="1"/>
      <c r="Y121" s="1"/>
      <c r="Z121" s="1"/>
      <c r="AA121" s="1"/>
      <c r="AB121" s="1"/>
    </row>
    <row r="122" spans="1:28" x14ac:dyDescent="0.25">
      <c r="A122" s="1"/>
      <c r="B122" s="1"/>
      <c r="C122" s="1"/>
      <c r="D122" s="1"/>
      <c r="E122" s="1"/>
      <c r="F122" s="1"/>
      <c r="G122" s="1"/>
      <c r="H122" s="1"/>
      <c r="I122" s="17"/>
      <c r="J122" s="17"/>
      <c r="K122" s="17"/>
      <c r="L122" s="17"/>
      <c r="M122" s="17"/>
      <c r="N122" s="17"/>
      <c r="O122" s="1"/>
      <c r="P122" s="1"/>
      <c r="Q122" s="1"/>
      <c r="R122" s="1"/>
      <c r="S122" s="1"/>
      <c r="T122" s="1"/>
      <c r="U122" s="1"/>
      <c r="V122" s="1"/>
      <c r="W122" s="1"/>
      <c r="X122" s="1"/>
      <c r="Y122" s="1"/>
      <c r="Z122" s="1"/>
      <c r="AA122" s="1"/>
      <c r="AB122" s="1"/>
    </row>
    <row r="123" spans="1:28" ht="15.75" thickBot="1" x14ac:dyDescent="0.3">
      <c r="A123" s="1"/>
      <c r="B123" s="1"/>
      <c r="C123" s="1"/>
      <c r="D123" s="1"/>
      <c r="E123" s="1"/>
      <c r="F123" s="1"/>
      <c r="G123" s="1"/>
      <c r="H123" s="1"/>
      <c r="I123" s="17"/>
      <c r="J123" s="17"/>
      <c r="K123" s="17"/>
      <c r="L123" s="17"/>
      <c r="M123" s="17"/>
      <c r="N123" s="17"/>
      <c r="O123" s="1"/>
      <c r="P123" s="1"/>
      <c r="Q123" s="1"/>
      <c r="R123" s="1"/>
      <c r="S123" s="1"/>
      <c r="T123" s="1"/>
      <c r="U123" s="1"/>
      <c r="V123" s="1"/>
      <c r="W123" s="1"/>
      <c r="X123" s="1"/>
      <c r="Y123" s="1"/>
      <c r="Z123" s="1"/>
      <c r="AA123" s="1"/>
      <c r="AB123" s="1"/>
    </row>
    <row r="124" spans="1:28" ht="35.25" thickTop="1" thickBot="1" x14ac:dyDescent="0.3">
      <c r="A124" s="80" t="s">
        <v>54</v>
      </c>
      <c r="B124" s="53">
        <f>COUNTA(B129:B138,B141:B150,B153:B162,B165:B174)</f>
        <v>3</v>
      </c>
      <c r="C124" s="1"/>
      <c r="D124" s="1"/>
      <c r="E124" s="1"/>
      <c r="F124" s="1"/>
      <c r="G124" s="1"/>
      <c r="H124" s="1"/>
      <c r="I124" s="17"/>
      <c r="J124" s="17"/>
      <c r="K124" s="17"/>
      <c r="L124" s="17"/>
      <c r="M124" s="17"/>
      <c r="N124" s="17"/>
      <c r="O124" s="1"/>
      <c r="P124" s="1"/>
      <c r="Q124" s="1"/>
      <c r="R124" s="1"/>
      <c r="S124" s="1"/>
      <c r="T124" s="1"/>
      <c r="U124" s="1"/>
      <c r="V124" s="1"/>
      <c r="W124" s="1"/>
      <c r="X124" s="1"/>
      <c r="Y124" s="1"/>
      <c r="Z124" s="1"/>
      <c r="AA124" s="1"/>
      <c r="AB124" s="1"/>
    </row>
    <row r="125" spans="1:28" ht="15.75" thickTop="1" x14ac:dyDescent="0.25">
      <c r="A125" s="1"/>
      <c r="B125" s="1"/>
      <c r="C125" s="1"/>
      <c r="D125" s="1"/>
      <c r="E125" s="1"/>
      <c r="F125" s="1"/>
      <c r="G125" s="1"/>
      <c r="H125" s="1"/>
      <c r="I125" s="17"/>
      <c r="J125" s="17"/>
      <c r="K125" s="17"/>
      <c r="L125" s="17"/>
      <c r="M125" s="17"/>
      <c r="N125" s="17"/>
      <c r="O125" s="1"/>
      <c r="P125" s="1"/>
      <c r="Q125" s="1"/>
      <c r="R125" s="1"/>
      <c r="S125" s="1"/>
      <c r="T125" s="1"/>
      <c r="U125" s="1"/>
      <c r="V125" s="1"/>
      <c r="W125" s="1"/>
      <c r="X125" s="1"/>
      <c r="Y125" s="1"/>
      <c r="Z125" s="1"/>
      <c r="AA125" s="1"/>
      <c r="AB125" s="1"/>
    </row>
    <row r="126" spans="1:28" x14ac:dyDescent="0.25">
      <c r="A126" s="1"/>
      <c r="B126" s="1"/>
      <c r="C126" s="1"/>
      <c r="D126" s="1"/>
      <c r="E126" s="1"/>
      <c r="F126" s="1"/>
      <c r="G126" s="1"/>
      <c r="H126" s="1"/>
      <c r="I126" s="17"/>
      <c r="J126" s="17"/>
      <c r="K126" s="17"/>
      <c r="L126" s="17"/>
      <c r="M126" s="17"/>
      <c r="N126" s="17"/>
      <c r="O126" s="1"/>
      <c r="P126" s="1"/>
      <c r="Q126" s="1"/>
      <c r="R126" s="1"/>
      <c r="S126" s="1"/>
      <c r="T126" s="1"/>
      <c r="U126" s="1"/>
      <c r="V126" s="1"/>
      <c r="W126" s="1"/>
      <c r="X126" s="1"/>
      <c r="Y126" s="1"/>
      <c r="Z126" s="1"/>
      <c r="AA126" s="1"/>
      <c r="AB126" s="1"/>
    </row>
    <row r="127" spans="1:28" ht="15.75" thickBot="1" x14ac:dyDescent="0.3">
      <c r="A127" s="1"/>
      <c r="B127" s="1"/>
      <c r="C127" s="1"/>
      <c r="D127" s="1"/>
      <c r="E127" s="1"/>
      <c r="F127" s="1"/>
      <c r="G127" s="1"/>
      <c r="H127" s="1"/>
      <c r="I127" s="17"/>
      <c r="J127" s="17"/>
      <c r="K127" s="17"/>
      <c r="L127" s="17"/>
      <c r="M127" s="17"/>
      <c r="N127" s="17"/>
      <c r="O127" s="1"/>
      <c r="P127" s="1"/>
      <c r="Q127" s="1"/>
      <c r="R127" s="1"/>
      <c r="S127" s="1"/>
      <c r="T127" s="1"/>
      <c r="U127" s="1"/>
      <c r="V127" s="1"/>
      <c r="W127" s="1"/>
      <c r="X127" s="1"/>
      <c r="Y127" s="1"/>
      <c r="Z127" s="1"/>
      <c r="AA127" s="1"/>
      <c r="AB127" s="1"/>
    </row>
    <row r="128" spans="1:28" ht="17.25" thickTop="1" thickBot="1" x14ac:dyDescent="0.3">
      <c r="A128" s="80" t="s">
        <v>57</v>
      </c>
      <c r="B128" s="80" t="s">
        <v>56</v>
      </c>
      <c r="C128" s="81" t="s">
        <v>5</v>
      </c>
      <c r="D128" s="81" t="s">
        <v>9</v>
      </c>
      <c r="E128" s="81" t="s">
        <v>10</v>
      </c>
      <c r="F128" s="81" t="s">
        <v>7</v>
      </c>
      <c r="G128" s="81" t="s">
        <v>6</v>
      </c>
      <c r="H128" s="81" t="s">
        <v>8</v>
      </c>
      <c r="I128" s="185" t="s">
        <v>71</v>
      </c>
      <c r="J128" s="17"/>
      <c r="K128" s="17"/>
      <c r="L128" s="17"/>
      <c r="M128" s="17"/>
      <c r="N128" s="17"/>
      <c r="O128" s="1"/>
      <c r="P128" s="1"/>
      <c r="Q128" s="1"/>
      <c r="R128" s="1"/>
      <c r="S128" s="1"/>
      <c r="T128" s="1"/>
      <c r="U128" s="1"/>
      <c r="V128" s="1"/>
      <c r="W128" s="1"/>
      <c r="X128" s="1"/>
      <c r="Y128" s="1"/>
      <c r="Z128" s="1"/>
      <c r="AA128" s="1"/>
      <c r="AB128" s="1"/>
    </row>
    <row r="129" spans="1:28" ht="75.75" thickTop="1" x14ac:dyDescent="0.3">
      <c r="A129" s="180" t="s">
        <v>131</v>
      </c>
      <c r="B129" s="181" t="s">
        <v>910</v>
      </c>
      <c r="C129" s="181" t="s">
        <v>911</v>
      </c>
      <c r="D129" s="182">
        <v>41456</v>
      </c>
      <c r="E129" s="182">
        <v>42186</v>
      </c>
      <c r="F129" s="183" t="s">
        <v>912</v>
      </c>
      <c r="G129" s="183" t="s">
        <v>776</v>
      </c>
      <c r="H129" s="181" t="s">
        <v>913</v>
      </c>
      <c r="I129" s="181"/>
      <c r="J129" s="17"/>
      <c r="K129" s="17"/>
      <c r="L129" s="17"/>
      <c r="M129" s="17"/>
      <c r="N129" s="17"/>
      <c r="O129" s="1"/>
      <c r="P129" s="1"/>
      <c r="Q129" s="1"/>
      <c r="R129" s="1"/>
      <c r="S129" s="1"/>
      <c r="T129" s="1"/>
      <c r="U129" s="1"/>
      <c r="V129" s="1"/>
      <c r="W129" s="1"/>
      <c r="X129" s="1"/>
      <c r="Y129" s="1"/>
      <c r="Z129" s="1"/>
      <c r="AA129" s="1"/>
      <c r="AB129" s="1"/>
    </row>
    <row r="130" spans="1:28" ht="75" x14ac:dyDescent="0.3">
      <c r="A130" s="184"/>
      <c r="B130" s="181" t="s">
        <v>914</v>
      </c>
      <c r="C130" s="181" t="s">
        <v>911</v>
      </c>
      <c r="D130" s="182">
        <v>41456</v>
      </c>
      <c r="E130" s="182">
        <v>42186</v>
      </c>
      <c r="F130" s="183" t="s">
        <v>912</v>
      </c>
      <c r="G130" s="183" t="s">
        <v>776</v>
      </c>
      <c r="H130" s="181" t="s">
        <v>915</v>
      </c>
      <c r="I130" s="181"/>
      <c r="J130" s="17"/>
      <c r="K130" s="17"/>
      <c r="L130" s="17"/>
      <c r="M130" s="17"/>
      <c r="N130" s="17"/>
      <c r="O130" s="1"/>
      <c r="P130" s="1"/>
      <c r="Q130" s="1"/>
      <c r="R130" s="1"/>
      <c r="S130" s="1"/>
      <c r="T130" s="1"/>
      <c r="U130" s="1"/>
      <c r="V130" s="1"/>
      <c r="W130" s="1"/>
      <c r="X130" s="1"/>
      <c r="Y130" s="1"/>
      <c r="Z130" s="1"/>
      <c r="AA130" s="1"/>
      <c r="AB130" s="1"/>
    </row>
    <row r="131" spans="1:28" hidden="1" x14ac:dyDescent="0.25">
      <c r="A131" s="64"/>
      <c r="B131" s="52"/>
      <c r="C131" s="52"/>
      <c r="D131" s="52"/>
      <c r="E131" s="52"/>
      <c r="F131" s="52"/>
      <c r="G131" s="52"/>
      <c r="H131" s="52"/>
      <c r="I131" s="186"/>
      <c r="J131" s="17"/>
      <c r="K131" s="17"/>
      <c r="L131" s="17"/>
      <c r="M131" s="17"/>
      <c r="N131" s="17"/>
      <c r="O131" s="1"/>
      <c r="P131" s="1"/>
      <c r="Q131" s="1"/>
      <c r="R131" s="1"/>
      <c r="S131" s="1"/>
      <c r="T131" s="1"/>
      <c r="U131" s="1"/>
      <c r="V131" s="1"/>
      <c r="W131" s="1"/>
      <c r="X131" s="1"/>
      <c r="Y131" s="1"/>
      <c r="Z131" s="1"/>
      <c r="AA131" s="1"/>
      <c r="AB131" s="1"/>
    </row>
    <row r="132" spans="1:28" hidden="1" x14ac:dyDescent="0.25">
      <c r="A132" s="64"/>
      <c r="B132" s="52"/>
      <c r="C132" s="52"/>
      <c r="D132" s="52"/>
      <c r="E132" s="52"/>
      <c r="F132" s="52"/>
      <c r="G132" s="52"/>
      <c r="H132" s="52"/>
      <c r="I132" s="186"/>
      <c r="J132" s="17"/>
      <c r="K132" s="17"/>
      <c r="L132" s="17"/>
      <c r="M132" s="17"/>
      <c r="N132" s="17"/>
      <c r="O132" s="1"/>
      <c r="P132" s="1"/>
      <c r="Q132" s="1"/>
      <c r="R132" s="1"/>
      <c r="S132" s="1"/>
      <c r="T132" s="1"/>
      <c r="U132" s="1"/>
      <c r="V132" s="1"/>
      <c r="W132" s="1"/>
      <c r="X132" s="1"/>
      <c r="Y132" s="1"/>
      <c r="Z132" s="1"/>
      <c r="AA132" s="1"/>
      <c r="AB132" s="1"/>
    </row>
    <row r="133" spans="1:28" hidden="1" x14ac:dyDescent="0.25">
      <c r="A133" s="64"/>
      <c r="B133" s="52"/>
      <c r="C133" s="52"/>
      <c r="D133" s="52"/>
      <c r="E133" s="52"/>
      <c r="F133" s="52"/>
      <c r="G133" s="52"/>
      <c r="H133" s="52"/>
      <c r="I133" s="186"/>
      <c r="J133" s="17"/>
      <c r="K133" s="17"/>
      <c r="L133" s="17"/>
      <c r="M133" s="17"/>
      <c r="N133" s="17"/>
      <c r="O133" s="1"/>
      <c r="P133" s="1"/>
      <c r="Q133" s="1"/>
      <c r="R133" s="1"/>
      <c r="S133" s="1"/>
      <c r="T133" s="1"/>
      <c r="U133" s="1"/>
      <c r="V133" s="1"/>
      <c r="W133" s="1"/>
      <c r="X133" s="1"/>
      <c r="Y133" s="1"/>
      <c r="Z133" s="1"/>
      <c r="AA133" s="1"/>
      <c r="AB133" s="1"/>
    </row>
    <row r="134" spans="1:28" hidden="1" x14ac:dyDescent="0.25">
      <c r="A134" s="64"/>
      <c r="B134" s="52"/>
      <c r="C134" s="52"/>
      <c r="D134" s="52"/>
      <c r="E134" s="52"/>
      <c r="F134" s="52"/>
      <c r="G134" s="52"/>
      <c r="H134" s="52"/>
      <c r="I134" s="186"/>
      <c r="J134" s="17"/>
      <c r="K134" s="17"/>
      <c r="L134" s="17"/>
      <c r="M134" s="17"/>
      <c r="N134" s="17"/>
      <c r="O134" s="1"/>
      <c r="P134" s="1"/>
      <c r="Q134" s="1"/>
      <c r="R134" s="1"/>
      <c r="S134" s="1"/>
      <c r="T134" s="1"/>
      <c r="U134" s="1"/>
      <c r="V134" s="1"/>
      <c r="W134" s="1"/>
      <c r="X134" s="1"/>
      <c r="Y134" s="1"/>
      <c r="Z134" s="1"/>
      <c r="AA134" s="1"/>
      <c r="AB134" s="1"/>
    </row>
    <row r="135" spans="1:28" hidden="1" x14ac:dyDescent="0.25">
      <c r="A135" s="64"/>
      <c r="B135" s="52"/>
      <c r="C135" s="52"/>
      <c r="D135" s="52"/>
      <c r="E135" s="52"/>
      <c r="F135" s="52"/>
      <c r="G135" s="52"/>
      <c r="H135" s="52"/>
      <c r="I135" s="186"/>
      <c r="J135" s="17"/>
      <c r="K135" s="17"/>
      <c r="L135" s="17"/>
      <c r="M135" s="17"/>
      <c r="N135" s="17"/>
      <c r="O135" s="1"/>
      <c r="P135" s="1"/>
      <c r="Q135" s="1"/>
      <c r="R135" s="1"/>
      <c r="S135" s="1"/>
      <c r="T135" s="1"/>
      <c r="U135" s="1"/>
      <c r="V135" s="1"/>
      <c r="W135" s="1"/>
      <c r="X135" s="1"/>
      <c r="Y135" s="1"/>
      <c r="Z135" s="1"/>
      <c r="AA135" s="1"/>
      <c r="AB135" s="1"/>
    </row>
    <row r="136" spans="1:28" hidden="1" x14ac:dyDescent="0.25">
      <c r="A136" s="64"/>
      <c r="B136" s="52"/>
      <c r="C136" s="52"/>
      <c r="D136" s="52"/>
      <c r="E136" s="52"/>
      <c r="F136" s="52"/>
      <c r="G136" s="52"/>
      <c r="H136" s="52"/>
      <c r="I136" s="186"/>
      <c r="J136" s="17"/>
      <c r="K136" s="17"/>
      <c r="L136" s="17"/>
      <c r="M136" s="17"/>
      <c r="N136" s="17"/>
      <c r="O136" s="1"/>
      <c r="P136" s="1"/>
      <c r="Q136" s="1"/>
      <c r="R136" s="1"/>
      <c r="S136" s="1"/>
      <c r="T136" s="1"/>
      <c r="U136" s="1"/>
      <c r="V136" s="1"/>
      <c r="W136" s="1"/>
      <c r="X136" s="1"/>
      <c r="Y136" s="1"/>
      <c r="Z136" s="1"/>
      <c r="AA136" s="1"/>
      <c r="AB136" s="1"/>
    </row>
    <row r="137" spans="1:28" hidden="1" x14ac:dyDescent="0.25">
      <c r="A137" s="64"/>
      <c r="B137" s="52"/>
      <c r="C137" s="52"/>
      <c r="D137" s="52"/>
      <c r="E137" s="52"/>
      <c r="F137" s="52"/>
      <c r="G137" s="52"/>
      <c r="H137" s="52"/>
      <c r="I137" s="186"/>
      <c r="J137" s="17"/>
      <c r="K137" s="17"/>
      <c r="L137" s="17"/>
      <c r="M137" s="17"/>
      <c r="N137" s="17"/>
      <c r="O137" s="1"/>
      <c r="P137" s="1"/>
      <c r="Q137" s="1"/>
      <c r="R137" s="1"/>
      <c r="S137" s="1"/>
      <c r="T137" s="1"/>
      <c r="U137" s="1"/>
      <c r="V137" s="1"/>
      <c r="W137" s="1"/>
      <c r="X137" s="1"/>
      <c r="Y137" s="1"/>
      <c r="Z137" s="1"/>
      <c r="AA137" s="1"/>
      <c r="AB137" s="1"/>
    </row>
    <row r="138" spans="1:28" hidden="1" x14ac:dyDescent="0.25">
      <c r="A138" s="65"/>
      <c r="B138" s="52"/>
      <c r="C138" s="52"/>
      <c r="D138" s="52"/>
      <c r="E138" s="52"/>
      <c r="F138" s="52"/>
      <c r="G138" s="52"/>
      <c r="H138" s="52"/>
      <c r="I138" s="186"/>
      <c r="J138" s="17"/>
      <c r="K138" s="17"/>
      <c r="L138" s="17"/>
      <c r="M138" s="17"/>
      <c r="N138" s="17"/>
      <c r="O138" s="1"/>
      <c r="P138" s="1"/>
      <c r="Q138" s="1"/>
      <c r="R138" s="1"/>
      <c r="S138" s="1"/>
      <c r="T138" s="1"/>
      <c r="U138" s="1"/>
      <c r="V138" s="1"/>
      <c r="W138" s="1"/>
      <c r="X138" s="1"/>
      <c r="Y138" s="1"/>
      <c r="Z138" s="1"/>
      <c r="AA138" s="1"/>
      <c r="AB138" s="1"/>
    </row>
    <row r="139" spans="1:28" ht="15.75" thickBot="1" x14ac:dyDescent="0.3">
      <c r="A139" s="1"/>
      <c r="B139" s="1"/>
      <c r="C139" s="1"/>
      <c r="D139" s="1"/>
      <c r="E139" s="1"/>
      <c r="F139" s="1"/>
      <c r="G139" s="1"/>
      <c r="H139" s="1"/>
      <c r="I139" s="17"/>
      <c r="J139" s="17"/>
      <c r="K139" s="17"/>
      <c r="L139" s="17"/>
      <c r="M139" s="17"/>
      <c r="N139" s="17"/>
      <c r="O139" s="1"/>
      <c r="P139" s="1"/>
      <c r="Q139" s="1"/>
      <c r="R139" s="1"/>
      <c r="S139" s="1"/>
      <c r="T139" s="1"/>
      <c r="U139" s="1"/>
      <c r="V139" s="1"/>
      <c r="W139" s="1"/>
      <c r="X139" s="1"/>
      <c r="Y139" s="1"/>
      <c r="Z139" s="1"/>
      <c r="AA139" s="1"/>
      <c r="AB139" s="1"/>
    </row>
    <row r="140" spans="1:28" ht="17.25" thickTop="1" thickBot="1" x14ac:dyDescent="0.3">
      <c r="A140" s="80" t="s">
        <v>57</v>
      </c>
      <c r="B140" s="80" t="s">
        <v>56</v>
      </c>
      <c r="C140" s="80" t="s">
        <v>5</v>
      </c>
      <c r="D140" s="80" t="s">
        <v>9</v>
      </c>
      <c r="E140" s="80" t="s">
        <v>10</v>
      </c>
      <c r="F140" s="80" t="s">
        <v>7</v>
      </c>
      <c r="G140" s="80" t="s">
        <v>6</v>
      </c>
      <c r="H140" s="80" t="s">
        <v>8</v>
      </c>
      <c r="I140" s="185" t="s">
        <v>71</v>
      </c>
      <c r="J140" s="17"/>
      <c r="K140" s="17"/>
      <c r="L140" s="17"/>
      <c r="M140" s="17"/>
      <c r="N140" s="17"/>
      <c r="O140" s="1"/>
      <c r="P140" s="1"/>
      <c r="Q140" s="1"/>
      <c r="R140" s="1"/>
      <c r="S140" s="1"/>
      <c r="T140" s="1"/>
      <c r="U140" s="1"/>
      <c r="V140" s="1"/>
      <c r="W140" s="1"/>
      <c r="X140" s="1"/>
      <c r="Y140" s="1"/>
      <c r="Z140" s="1"/>
      <c r="AA140" s="1"/>
      <c r="AB140" s="1"/>
    </row>
    <row r="141" spans="1:28" ht="113.25" thickTop="1" x14ac:dyDescent="0.3">
      <c r="A141" s="180" t="s">
        <v>413</v>
      </c>
      <c r="B141" s="181" t="s">
        <v>916</v>
      </c>
      <c r="C141" s="181" t="s">
        <v>917</v>
      </c>
      <c r="D141" s="182">
        <v>41487</v>
      </c>
      <c r="E141" s="182">
        <v>41883</v>
      </c>
      <c r="F141" s="181" t="s">
        <v>918</v>
      </c>
      <c r="G141" s="181" t="s">
        <v>776</v>
      </c>
      <c r="H141" s="181" t="s">
        <v>919</v>
      </c>
      <c r="I141" s="181"/>
      <c r="J141" s="17"/>
      <c r="K141" s="17"/>
      <c r="L141" s="17"/>
      <c r="M141" s="17"/>
      <c r="N141" s="17"/>
      <c r="O141" s="1"/>
      <c r="P141" s="1"/>
      <c r="Q141" s="1"/>
      <c r="R141" s="1"/>
      <c r="S141" s="1"/>
      <c r="T141" s="1"/>
      <c r="U141" s="1"/>
      <c r="V141" s="1"/>
      <c r="W141" s="1"/>
      <c r="X141" s="1"/>
      <c r="Y141" s="1"/>
      <c r="Z141" s="1"/>
      <c r="AA141" s="1"/>
      <c r="AB141" s="1"/>
    </row>
    <row r="142" spans="1:28" ht="18.75" hidden="1" x14ac:dyDescent="0.3">
      <c r="A142" s="64"/>
      <c r="B142" s="52"/>
      <c r="C142" s="52"/>
      <c r="D142" s="52"/>
      <c r="E142" s="52"/>
      <c r="F142" s="52"/>
      <c r="G142" s="52"/>
      <c r="H142" s="52"/>
      <c r="I142" s="181"/>
      <c r="J142" s="17"/>
      <c r="K142" s="17"/>
      <c r="L142" s="17"/>
      <c r="M142" s="17"/>
      <c r="N142" s="17"/>
      <c r="O142" s="1"/>
      <c r="P142" s="1"/>
      <c r="Q142" s="1"/>
      <c r="R142" s="1"/>
      <c r="S142" s="1"/>
      <c r="T142" s="1"/>
      <c r="U142" s="1"/>
      <c r="V142" s="1"/>
      <c r="W142" s="1"/>
      <c r="X142" s="1"/>
      <c r="Y142" s="1"/>
      <c r="Z142" s="1"/>
      <c r="AA142" s="1"/>
      <c r="AB142" s="1"/>
    </row>
    <row r="143" spans="1:28" hidden="1" x14ac:dyDescent="0.25">
      <c r="A143" s="64"/>
      <c r="B143" s="52"/>
      <c r="C143" s="52"/>
      <c r="D143" s="52"/>
      <c r="E143" s="52"/>
      <c r="F143" s="52"/>
      <c r="G143" s="52"/>
      <c r="H143" s="52"/>
      <c r="I143" s="186"/>
      <c r="J143" s="17"/>
      <c r="K143" s="17"/>
      <c r="L143" s="17"/>
      <c r="M143" s="17"/>
      <c r="N143" s="17"/>
      <c r="O143" s="1"/>
      <c r="P143" s="1"/>
      <c r="Q143" s="1"/>
      <c r="R143" s="1"/>
      <c r="S143" s="1"/>
      <c r="T143" s="1"/>
      <c r="U143" s="1"/>
      <c r="V143" s="1"/>
      <c r="W143" s="1"/>
      <c r="X143" s="1"/>
      <c r="Y143" s="1"/>
      <c r="Z143" s="1"/>
      <c r="AA143" s="1"/>
      <c r="AB143" s="1"/>
    </row>
    <row r="144" spans="1:28" hidden="1" x14ac:dyDescent="0.25">
      <c r="A144" s="64"/>
      <c r="B144" s="52"/>
      <c r="C144" s="52"/>
      <c r="D144" s="52"/>
      <c r="E144" s="52"/>
      <c r="F144" s="52"/>
      <c r="G144" s="52"/>
      <c r="H144" s="52"/>
      <c r="I144" s="186"/>
      <c r="J144" s="17"/>
      <c r="K144" s="17"/>
      <c r="L144" s="17"/>
      <c r="M144" s="17"/>
      <c r="N144" s="17"/>
      <c r="O144" s="1"/>
      <c r="P144" s="1"/>
      <c r="Q144" s="1"/>
      <c r="R144" s="1"/>
      <c r="S144" s="1"/>
      <c r="T144" s="1"/>
      <c r="U144" s="1"/>
      <c r="V144" s="1"/>
      <c r="W144" s="1"/>
      <c r="X144" s="1"/>
      <c r="Y144" s="1"/>
      <c r="Z144" s="1"/>
      <c r="AA144" s="1"/>
      <c r="AB144" s="1"/>
    </row>
    <row r="145" spans="1:28" hidden="1" x14ac:dyDescent="0.25">
      <c r="A145" s="64"/>
      <c r="B145" s="52"/>
      <c r="C145" s="52"/>
      <c r="D145" s="52"/>
      <c r="E145" s="52"/>
      <c r="F145" s="52"/>
      <c r="G145" s="52"/>
      <c r="H145" s="52"/>
      <c r="I145" s="186"/>
      <c r="J145" s="17"/>
      <c r="K145" s="17"/>
      <c r="L145" s="17"/>
      <c r="M145" s="17"/>
      <c r="N145" s="17"/>
      <c r="O145" s="1"/>
      <c r="P145" s="1"/>
      <c r="Q145" s="1"/>
      <c r="R145" s="1"/>
      <c r="S145" s="1"/>
      <c r="T145" s="1"/>
      <c r="U145" s="1"/>
      <c r="V145" s="1"/>
      <c r="W145" s="1"/>
      <c r="X145" s="1"/>
      <c r="Y145" s="1"/>
      <c r="Z145" s="1"/>
      <c r="AA145" s="1"/>
      <c r="AB145" s="1"/>
    </row>
    <row r="146" spans="1:28" hidden="1" x14ac:dyDescent="0.25">
      <c r="A146" s="64"/>
      <c r="B146" s="52"/>
      <c r="C146" s="52"/>
      <c r="D146" s="52"/>
      <c r="E146" s="52"/>
      <c r="F146" s="52"/>
      <c r="G146" s="52"/>
      <c r="H146" s="52"/>
      <c r="I146" s="186"/>
      <c r="J146" s="17"/>
      <c r="K146" s="17"/>
      <c r="L146" s="17"/>
      <c r="M146" s="17"/>
      <c r="N146" s="17"/>
      <c r="O146" s="1"/>
      <c r="P146" s="1"/>
      <c r="Q146" s="1"/>
      <c r="R146" s="1"/>
      <c r="S146" s="1"/>
      <c r="T146" s="1"/>
      <c r="U146" s="1"/>
      <c r="V146" s="1"/>
      <c r="W146" s="1"/>
      <c r="X146" s="1"/>
      <c r="Y146" s="1"/>
      <c r="Z146" s="1"/>
      <c r="AA146" s="1"/>
      <c r="AB146" s="1"/>
    </row>
    <row r="147" spans="1:28" hidden="1" x14ac:dyDescent="0.25">
      <c r="A147" s="64"/>
      <c r="B147" s="52"/>
      <c r="C147" s="52"/>
      <c r="D147" s="52"/>
      <c r="E147" s="52"/>
      <c r="F147" s="52"/>
      <c r="G147" s="52"/>
      <c r="H147" s="52"/>
      <c r="I147" s="186"/>
      <c r="J147" s="17"/>
      <c r="K147" s="17"/>
      <c r="L147" s="17"/>
      <c r="M147" s="17"/>
      <c r="N147" s="17"/>
      <c r="O147" s="1"/>
      <c r="P147" s="1"/>
      <c r="Q147" s="1"/>
      <c r="R147" s="1"/>
      <c r="S147" s="1"/>
      <c r="T147" s="1"/>
      <c r="U147" s="1"/>
      <c r="V147" s="1"/>
      <c r="W147" s="1"/>
      <c r="X147" s="1"/>
      <c r="Y147" s="1"/>
      <c r="Z147" s="1"/>
      <c r="AA147" s="1"/>
      <c r="AB147" s="1"/>
    </row>
    <row r="148" spans="1:28" hidden="1" x14ac:dyDescent="0.25">
      <c r="A148" s="64"/>
      <c r="B148" s="52"/>
      <c r="C148" s="52"/>
      <c r="D148" s="52"/>
      <c r="E148" s="52"/>
      <c r="F148" s="52"/>
      <c r="G148" s="52"/>
      <c r="H148" s="52"/>
      <c r="I148" s="186"/>
      <c r="J148" s="17"/>
      <c r="K148" s="17"/>
      <c r="L148" s="17"/>
      <c r="M148" s="17"/>
      <c r="N148" s="17"/>
      <c r="O148" s="1"/>
      <c r="P148" s="1"/>
      <c r="Q148" s="1"/>
      <c r="R148" s="1"/>
      <c r="S148" s="1"/>
      <c r="T148" s="1"/>
      <c r="U148" s="1"/>
      <c r="V148" s="1"/>
      <c r="W148" s="1"/>
      <c r="X148" s="1"/>
      <c r="Y148" s="1"/>
      <c r="Z148" s="1"/>
      <c r="AA148" s="1"/>
      <c r="AB148" s="1"/>
    </row>
    <row r="149" spans="1:28" hidden="1" x14ac:dyDescent="0.25">
      <c r="A149" s="64"/>
      <c r="B149" s="52"/>
      <c r="C149" s="52"/>
      <c r="D149" s="52"/>
      <c r="E149" s="52"/>
      <c r="F149" s="52"/>
      <c r="G149" s="52"/>
      <c r="H149" s="52"/>
      <c r="I149" s="186"/>
      <c r="J149" s="17"/>
      <c r="K149" s="17"/>
      <c r="L149" s="17"/>
      <c r="M149" s="17"/>
      <c r="N149" s="17"/>
      <c r="O149" s="1"/>
      <c r="P149" s="1"/>
      <c r="Q149" s="1"/>
      <c r="R149" s="1"/>
      <c r="S149" s="1"/>
      <c r="T149" s="1"/>
      <c r="U149" s="1"/>
      <c r="V149" s="1"/>
      <c r="W149" s="1"/>
      <c r="X149" s="1"/>
      <c r="Y149" s="1"/>
      <c r="Z149" s="1"/>
      <c r="AA149" s="1"/>
      <c r="AB149" s="1"/>
    </row>
    <row r="150" spans="1:28" hidden="1" x14ac:dyDescent="0.25">
      <c r="A150" s="65"/>
      <c r="B150" s="52"/>
      <c r="C150" s="52"/>
      <c r="D150" s="52"/>
      <c r="E150" s="52"/>
      <c r="F150" s="52"/>
      <c r="G150" s="52"/>
      <c r="H150" s="52"/>
      <c r="I150" s="186"/>
      <c r="J150" s="17"/>
      <c r="K150" s="17"/>
      <c r="L150" s="17"/>
      <c r="M150" s="17"/>
      <c r="N150" s="17"/>
      <c r="O150" s="1"/>
      <c r="P150" s="1"/>
      <c r="Q150" s="1"/>
      <c r="R150" s="1"/>
      <c r="S150" s="1"/>
      <c r="T150" s="1"/>
      <c r="U150" s="1"/>
      <c r="V150" s="1"/>
      <c r="W150" s="1"/>
      <c r="X150" s="1"/>
      <c r="Y150" s="1"/>
      <c r="Z150" s="1"/>
      <c r="AA150" s="1"/>
      <c r="AB150" s="1"/>
    </row>
    <row r="151" spans="1:28" hidden="1" x14ac:dyDescent="0.25">
      <c r="A151" s="1"/>
      <c r="B151" s="1"/>
      <c r="C151" s="1"/>
      <c r="D151" s="1"/>
      <c r="E151" s="1"/>
      <c r="F151" s="1"/>
      <c r="G151" s="1"/>
      <c r="H151" s="1"/>
      <c r="I151" s="17"/>
      <c r="J151" s="17"/>
      <c r="K151" s="17"/>
      <c r="L151" s="17"/>
      <c r="M151" s="17"/>
      <c r="N151" s="17"/>
      <c r="O151" s="1"/>
      <c r="P151" s="1"/>
      <c r="Q151" s="1"/>
      <c r="R151" s="1"/>
      <c r="S151" s="1"/>
      <c r="T151" s="1"/>
      <c r="U151" s="1"/>
      <c r="V151" s="1"/>
      <c r="W151" s="1"/>
      <c r="X151" s="1"/>
      <c r="Y151" s="1"/>
      <c r="Z151" s="1"/>
      <c r="AA151" s="1"/>
      <c r="AB151" s="1"/>
    </row>
    <row r="152" spans="1:28" ht="17.25" hidden="1" thickTop="1" thickBot="1" x14ac:dyDescent="0.3">
      <c r="A152" s="80" t="s">
        <v>57</v>
      </c>
      <c r="B152" s="80" t="s">
        <v>56</v>
      </c>
      <c r="C152" s="80" t="s">
        <v>5</v>
      </c>
      <c r="D152" s="80" t="s">
        <v>9</v>
      </c>
      <c r="E152" s="80" t="s">
        <v>10</v>
      </c>
      <c r="F152" s="80" t="s">
        <v>7</v>
      </c>
      <c r="G152" s="80" t="s">
        <v>6</v>
      </c>
      <c r="H152" s="80" t="s">
        <v>8</v>
      </c>
      <c r="I152" s="185" t="s">
        <v>71</v>
      </c>
      <c r="J152" s="17"/>
      <c r="K152" s="17"/>
      <c r="L152" s="17"/>
      <c r="M152" s="17"/>
      <c r="N152" s="17"/>
      <c r="O152" s="1"/>
      <c r="P152" s="1"/>
      <c r="Q152" s="1"/>
      <c r="R152" s="1"/>
      <c r="S152" s="1"/>
      <c r="T152" s="1"/>
      <c r="U152" s="1"/>
      <c r="V152" s="1"/>
      <c r="W152" s="1"/>
      <c r="X152" s="1"/>
      <c r="Y152" s="1"/>
      <c r="Z152" s="1"/>
      <c r="AA152" s="1"/>
      <c r="AB152" s="1"/>
    </row>
    <row r="153" spans="1:28" ht="19.5" hidden="1" thickTop="1" x14ac:dyDescent="0.3">
      <c r="A153" s="66" t="s">
        <v>55</v>
      </c>
      <c r="B153" s="52"/>
      <c r="C153" s="52"/>
      <c r="D153" s="52"/>
      <c r="E153" s="52"/>
      <c r="F153" s="52"/>
      <c r="G153" s="52"/>
      <c r="H153" s="52"/>
      <c r="I153" s="181"/>
      <c r="J153" s="17"/>
      <c r="K153" s="17"/>
      <c r="L153" s="17"/>
      <c r="M153" s="17"/>
      <c r="N153" s="17"/>
      <c r="O153" s="1"/>
      <c r="P153" s="1"/>
      <c r="Q153" s="1"/>
      <c r="R153" s="1"/>
      <c r="S153" s="1"/>
      <c r="T153" s="1"/>
      <c r="U153" s="1"/>
      <c r="V153" s="1"/>
      <c r="W153" s="1"/>
      <c r="X153" s="1"/>
      <c r="Y153" s="1"/>
      <c r="Z153" s="1"/>
      <c r="AA153" s="1"/>
      <c r="AB153" s="1"/>
    </row>
    <row r="154" spans="1:28" ht="18.75" hidden="1" x14ac:dyDescent="0.3">
      <c r="A154" s="64"/>
      <c r="B154" s="52"/>
      <c r="C154" s="52"/>
      <c r="D154" s="52"/>
      <c r="E154" s="52"/>
      <c r="F154" s="52"/>
      <c r="G154" s="52"/>
      <c r="H154" s="52"/>
      <c r="I154" s="181"/>
      <c r="J154" s="17"/>
      <c r="K154" s="17"/>
      <c r="L154" s="17"/>
      <c r="M154" s="17"/>
      <c r="N154" s="17"/>
      <c r="O154" s="1"/>
      <c r="P154" s="1"/>
      <c r="Q154" s="1"/>
      <c r="R154" s="1"/>
      <c r="S154" s="1"/>
      <c r="T154" s="1"/>
      <c r="U154" s="1"/>
      <c r="V154" s="1"/>
      <c r="W154" s="1"/>
      <c r="X154" s="1"/>
      <c r="Y154" s="1"/>
      <c r="Z154" s="1"/>
      <c r="AA154" s="1"/>
      <c r="AB154" s="1"/>
    </row>
    <row r="155" spans="1:28" hidden="1" x14ac:dyDescent="0.25">
      <c r="A155" s="64"/>
      <c r="B155" s="52"/>
      <c r="C155" s="52"/>
      <c r="D155" s="52"/>
      <c r="E155" s="52"/>
      <c r="F155" s="52"/>
      <c r="G155" s="52"/>
      <c r="H155" s="52"/>
      <c r="I155" s="186"/>
      <c r="J155" s="17"/>
      <c r="K155" s="17"/>
      <c r="L155" s="17"/>
      <c r="M155" s="17"/>
      <c r="N155" s="17"/>
      <c r="O155" s="1"/>
      <c r="P155" s="1"/>
      <c r="Q155" s="1"/>
      <c r="R155" s="1"/>
      <c r="S155" s="1"/>
      <c r="T155" s="1"/>
      <c r="U155" s="1"/>
      <c r="V155" s="1"/>
      <c r="W155" s="1"/>
      <c r="X155" s="1"/>
      <c r="Y155" s="1"/>
      <c r="Z155" s="1"/>
      <c r="AA155" s="1"/>
      <c r="AB155" s="1"/>
    </row>
    <row r="156" spans="1:28" hidden="1" x14ac:dyDescent="0.25">
      <c r="A156" s="64"/>
      <c r="B156" s="52"/>
      <c r="C156" s="52"/>
      <c r="D156" s="52"/>
      <c r="E156" s="52"/>
      <c r="F156" s="52"/>
      <c r="G156" s="52"/>
      <c r="H156" s="52"/>
      <c r="I156" s="186"/>
      <c r="J156" s="17"/>
      <c r="K156" s="17"/>
      <c r="L156" s="17"/>
      <c r="M156" s="17"/>
      <c r="N156" s="17"/>
      <c r="O156" s="1"/>
      <c r="P156" s="1"/>
      <c r="Q156" s="1"/>
      <c r="R156" s="1"/>
      <c r="S156" s="1"/>
      <c r="T156" s="1"/>
      <c r="U156" s="1"/>
      <c r="V156" s="1"/>
      <c r="W156" s="1"/>
      <c r="X156" s="1"/>
      <c r="Y156" s="1"/>
      <c r="Z156" s="1"/>
      <c r="AA156" s="1"/>
      <c r="AB156" s="1"/>
    </row>
    <row r="157" spans="1:28" hidden="1" x14ac:dyDescent="0.25">
      <c r="A157" s="64"/>
      <c r="B157" s="52"/>
      <c r="C157" s="52"/>
      <c r="D157" s="52"/>
      <c r="E157" s="52"/>
      <c r="F157" s="52"/>
      <c r="G157" s="52"/>
      <c r="H157" s="52"/>
      <c r="I157" s="186"/>
      <c r="J157" s="17"/>
      <c r="K157" s="17"/>
      <c r="L157" s="17"/>
      <c r="M157" s="17"/>
      <c r="N157" s="17"/>
      <c r="O157" s="1"/>
      <c r="P157" s="1"/>
      <c r="Q157" s="1"/>
      <c r="R157" s="1"/>
      <c r="S157" s="1"/>
      <c r="T157" s="1"/>
      <c r="U157" s="1"/>
      <c r="V157" s="1"/>
      <c r="W157" s="1"/>
      <c r="X157" s="1"/>
      <c r="Y157" s="1"/>
      <c r="Z157" s="1"/>
      <c r="AA157" s="1"/>
      <c r="AB157" s="1"/>
    </row>
    <row r="158" spans="1:28" hidden="1" x14ac:dyDescent="0.25">
      <c r="A158" s="64"/>
      <c r="B158" s="52"/>
      <c r="C158" s="52"/>
      <c r="D158" s="52"/>
      <c r="E158" s="52"/>
      <c r="F158" s="52"/>
      <c r="G158" s="52"/>
      <c r="H158" s="52"/>
      <c r="I158" s="186"/>
      <c r="J158" s="17"/>
      <c r="K158" s="17"/>
      <c r="L158" s="17"/>
      <c r="M158" s="17"/>
      <c r="N158" s="17"/>
      <c r="O158" s="1"/>
      <c r="P158" s="1"/>
      <c r="Q158" s="1"/>
      <c r="R158" s="1"/>
      <c r="S158" s="1"/>
      <c r="T158" s="1"/>
      <c r="U158" s="1"/>
      <c r="V158" s="1"/>
      <c r="W158" s="1"/>
      <c r="X158" s="1"/>
      <c r="Y158" s="1"/>
      <c r="Z158" s="1"/>
      <c r="AA158" s="1"/>
      <c r="AB158" s="1"/>
    </row>
    <row r="159" spans="1:28" hidden="1" x14ac:dyDescent="0.25">
      <c r="A159" s="64"/>
      <c r="B159" s="52"/>
      <c r="C159" s="52"/>
      <c r="D159" s="52"/>
      <c r="E159" s="52"/>
      <c r="F159" s="52"/>
      <c r="G159" s="52"/>
      <c r="H159" s="52"/>
      <c r="I159" s="186"/>
      <c r="J159" s="17"/>
      <c r="K159" s="17"/>
      <c r="L159" s="17"/>
      <c r="M159" s="17"/>
      <c r="N159" s="17"/>
      <c r="O159" s="1"/>
      <c r="P159" s="1"/>
      <c r="Q159" s="1"/>
      <c r="R159" s="1"/>
      <c r="S159" s="1"/>
      <c r="T159" s="1"/>
      <c r="U159" s="1"/>
      <c r="V159" s="1"/>
      <c r="W159" s="1"/>
      <c r="X159" s="1"/>
      <c r="Y159" s="1"/>
      <c r="Z159" s="1"/>
      <c r="AA159" s="1"/>
      <c r="AB159" s="1"/>
    </row>
    <row r="160" spans="1:28" hidden="1" x14ac:dyDescent="0.25">
      <c r="A160" s="64"/>
      <c r="B160" s="52"/>
      <c r="C160" s="52"/>
      <c r="D160" s="52"/>
      <c r="E160" s="52"/>
      <c r="F160" s="52"/>
      <c r="G160" s="52"/>
      <c r="H160" s="52"/>
      <c r="I160" s="186"/>
      <c r="J160" s="17"/>
      <c r="K160" s="17"/>
      <c r="L160" s="17"/>
      <c r="M160" s="17"/>
      <c r="N160" s="17"/>
      <c r="O160" s="1"/>
      <c r="P160" s="1"/>
      <c r="Q160" s="1"/>
      <c r="R160" s="1"/>
      <c r="S160" s="1"/>
      <c r="T160" s="1"/>
      <c r="U160" s="1"/>
      <c r="V160" s="1"/>
      <c r="W160" s="1"/>
      <c r="X160" s="1"/>
      <c r="Y160" s="1"/>
      <c r="Z160" s="1"/>
      <c r="AA160" s="1"/>
      <c r="AB160" s="1"/>
    </row>
    <row r="161" spans="1:28" hidden="1" x14ac:dyDescent="0.25">
      <c r="A161" s="64"/>
      <c r="B161" s="52"/>
      <c r="C161" s="52"/>
      <c r="D161" s="52"/>
      <c r="E161" s="52"/>
      <c r="F161" s="52"/>
      <c r="G161" s="52"/>
      <c r="H161" s="52"/>
      <c r="I161" s="186"/>
      <c r="J161" s="17"/>
      <c r="K161" s="17"/>
      <c r="L161" s="17"/>
      <c r="M161" s="17"/>
      <c r="N161" s="17"/>
      <c r="O161" s="1"/>
      <c r="P161" s="1"/>
      <c r="Q161" s="1"/>
      <c r="R161" s="1"/>
      <c r="S161" s="1"/>
      <c r="T161" s="1"/>
      <c r="U161" s="1"/>
      <c r="V161" s="1"/>
      <c r="W161" s="1"/>
      <c r="X161" s="1"/>
      <c r="Y161" s="1"/>
      <c r="Z161" s="1"/>
      <c r="AA161" s="1"/>
      <c r="AB161" s="1"/>
    </row>
    <row r="162" spans="1:28" hidden="1" x14ac:dyDescent="0.25">
      <c r="A162" s="65"/>
      <c r="B162" s="52"/>
      <c r="C162" s="52"/>
      <c r="D162" s="52"/>
      <c r="E162" s="52"/>
      <c r="F162" s="52"/>
      <c r="G162" s="52"/>
      <c r="H162" s="52"/>
      <c r="I162" s="186"/>
      <c r="J162" s="17"/>
      <c r="K162" s="17"/>
      <c r="L162" s="17"/>
      <c r="M162" s="17"/>
      <c r="N162" s="17"/>
      <c r="O162" s="1"/>
      <c r="P162" s="1"/>
      <c r="Q162" s="1"/>
      <c r="R162" s="1"/>
      <c r="S162" s="1"/>
      <c r="T162" s="1"/>
      <c r="U162" s="1"/>
      <c r="V162" s="1"/>
      <c r="W162" s="1"/>
      <c r="X162" s="1"/>
      <c r="Y162" s="1"/>
      <c r="Z162" s="1"/>
      <c r="AA162" s="1"/>
      <c r="AB162" s="1"/>
    </row>
    <row r="163" spans="1:28" hidden="1" x14ac:dyDescent="0.25">
      <c r="A163" s="1"/>
      <c r="B163" s="1"/>
      <c r="C163" s="1"/>
      <c r="D163" s="1"/>
      <c r="E163" s="1"/>
      <c r="F163" s="1"/>
      <c r="G163" s="1"/>
      <c r="H163" s="1"/>
      <c r="I163" s="17"/>
      <c r="J163" s="17"/>
      <c r="K163" s="17"/>
      <c r="L163" s="17"/>
      <c r="M163" s="17"/>
      <c r="N163" s="17"/>
      <c r="O163" s="1"/>
      <c r="P163" s="1"/>
      <c r="Q163" s="1"/>
      <c r="R163" s="1"/>
      <c r="S163" s="1"/>
      <c r="T163" s="1"/>
      <c r="U163" s="1"/>
      <c r="V163" s="1"/>
      <c r="W163" s="1"/>
      <c r="X163" s="1"/>
      <c r="Y163" s="1"/>
      <c r="Z163" s="1"/>
      <c r="AA163" s="1"/>
      <c r="AB163" s="1"/>
    </row>
    <row r="164" spans="1:28" ht="17.25" hidden="1" thickTop="1" thickBot="1" x14ac:dyDescent="0.3">
      <c r="A164" s="80" t="s">
        <v>57</v>
      </c>
      <c r="B164" s="80" t="s">
        <v>56</v>
      </c>
      <c r="C164" s="80" t="s">
        <v>5</v>
      </c>
      <c r="D164" s="80" t="s">
        <v>9</v>
      </c>
      <c r="E164" s="80" t="s">
        <v>10</v>
      </c>
      <c r="F164" s="80" t="s">
        <v>7</v>
      </c>
      <c r="G164" s="80" t="s">
        <v>6</v>
      </c>
      <c r="H164" s="80" t="s">
        <v>8</v>
      </c>
      <c r="I164" s="185" t="s">
        <v>71</v>
      </c>
      <c r="J164" s="17"/>
      <c r="K164" s="17"/>
      <c r="L164" s="17"/>
      <c r="M164" s="17"/>
      <c r="N164" s="17"/>
      <c r="O164" s="1"/>
      <c r="P164" s="1"/>
      <c r="Q164" s="1"/>
      <c r="R164" s="1"/>
      <c r="S164" s="1"/>
      <c r="T164" s="1"/>
      <c r="U164" s="1"/>
      <c r="V164" s="1"/>
      <c r="W164" s="1"/>
      <c r="X164" s="1"/>
      <c r="Y164" s="1"/>
      <c r="Z164" s="1"/>
      <c r="AA164" s="1"/>
      <c r="AB164" s="1"/>
    </row>
    <row r="165" spans="1:28" ht="19.5" hidden="1" thickTop="1" x14ac:dyDescent="0.3">
      <c r="A165" s="66" t="s">
        <v>55</v>
      </c>
      <c r="B165" s="52"/>
      <c r="C165" s="52"/>
      <c r="D165" s="52"/>
      <c r="E165" s="52"/>
      <c r="F165" s="52"/>
      <c r="G165" s="52"/>
      <c r="H165" s="52"/>
      <c r="I165" s="181"/>
      <c r="J165" s="17"/>
      <c r="K165" s="17"/>
      <c r="L165" s="17"/>
      <c r="M165" s="17"/>
      <c r="N165" s="17"/>
      <c r="O165" s="1"/>
      <c r="P165" s="1"/>
      <c r="Q165" s="1"/>
      <c r="R165" s="1"/>
      <c r="S165" s="1"/>
      <c r="T165" s="1"/>
      <c r="U165" s="1"/>
      <c r="V165" s="1"/>
      <c r="W165" s="1"/>
      <c r="X165" s="1"/>
      <c r="Y165" s="1"/>
      <c r="Z165" s="1"/>
      <c r="AA165" s="1"/>
      <c r="AB165" s="1"/>
    </row>
    <row r="166" spans="1:28" ht="18.75" hidden="1" x14ac:dyDescent="0.3">
      <c r="A166" s="64"/>
      <c r="B166" s="52"/>
      <c r="C166" s="52"/>
      <c r="D166" s="52"/>
      <c r="E166" s="52"/>
      <c r="F166" s="52"/>
      <c r="G166" s="52"/>
      <c r="H166" s="52"/>
      <c r="I166" s="181"/>
      <c r="J166" s="17"/>
      <c r="K166" s="17"/>
      <c r="L166" s="17"/>
      <c r="M166" s="17"/>
      <c r="N166" s="17"/>
      <c r="O166" s="1"/>
      <c r="P166" s="1"/>
      <c r="Q166" s="1"/>
      <c r="R166" s="1"/>
      <c r="S166" s="1"/>
      <c r="T166" s="1"/>
      <c r="U166" s="1"/>
      <c r="V166" s="1"/>
      <c r="W166" s="1"/>
      <c r="X166" s="1"/>
      <c r="Y166" s="1"/>
      <c r="Z166" s="1"/>
      <c r="AA166" s="1"/>
      <c r="AB166" s="1"/>
    </row>
    <row r="167" spans="1:28" hidden="1" x14ac:dyDescent="0.25">
      <c r="A167" s="64"/>
      <c r="B167" s="52"/>
      <c r="C167" s="52"/>
      <c r="D167" s="52"/>
      <c r="E167" s="52"/>
      <c r="F167" s="52"/>
      <c r="G167" s="52"/>
      <c r="H167" s="52"/>
      <c r="I167" s="186"/>
      <c r="J167" s="17"/>
      <c r="K167" s="17"/>
      <c r="L167" s="17"/>
      <c r="M167" s="17"/>
      <c r="N167" s="17"/>
      <c r="O167" s="1"/>
      <c r="P167" s="1"/>
      <c r="Q167" s="1"/>
      <c r="R167" s="1"/>
      <c r="S167" s="1"/>
      <c r="T167" s="1"/>
      <c r="U167" s="1"/>
      <c r="V167" s="1"/>
      <c r="W167" s="1"/>
      <c r="X167" s="1"/>
      <c r="Y167" s="1"/>
      <c r="Z167" s="1"/>
      <c r="AA167" s="1"/>
      <c r="AB167" s="1"/>
    </row>
    <row r="168" spans="1:28" hidden="1" x14ac:dyDescent="0.25">
      <c r="A168" s="64"/>
      <c r="B168" s="52"/>
      <c r="C168" s="52"/>
      <c r="D168" s="52"/>
      <c r="E168" s="52"/>
      <c r="F168" s="52"/>
      <c r="G168" s="52"/>
      <c r="H168" s="52"/>
      <c r="I168" s="186"/>
      <c r="J168" s="17"/>
      <c r="K168" s="17"/>
      <c r="L168" s="17"/>
      <c r="M168" s="17"/>
      <c r="N168" s="17"/>
      <c r="O168" s="1"/>
      <c r="P168" s="1"/>
      <c r="Q168" s="1"/>
      <c r="R168" s="1"/>
      <c r="S168" s="1"/>
      <c r="T168" s="1"/>
      <c r="U168" s="1"/>
      <c r="V168" s="1"/>
      <c r="W168" s="1"/>
      <c r="X168" s="1"/>
      <c r="Y168" s="1"/>
      <c r="Z168" s="1"/>
      <c r="AA168" s="1"/>
      <c r="AB168" s="1"/>
    </row>
    <row r="169" spans="1:28" hidden="1" x14ac:dyDescent="0.25">
      <c r="A169" s="64"/>
      <c r="B169" s="52"/>
      <c r="C169" s="52"/>
      <c r="D169" s="52"/>
      <c r="E169" s="52"/>
      <c r="F169" s="52"/>
      <c r="G169" s="52"/>
      <c r="H169" s="52"/>
      <c r="I169" s="186"/>
      <c r="J169" s="17"/>
      <c r="K169" s="17"/>
      <c r="L169" s="17"/>
      <c r="M169" s="17"/>
      <c r="N169" s="17"/>
      <c r="O169" s="1"/>
      <c r="P169" s="1"/>
      <c r="Q169" s="1"/>
      <c r="R169" s="1"/>
      <c r="S169" s="1"/>
      <c r="T169" s="1"/>
      <c r="U169" s="1"/>
      <c r="V169" s="1"/>
      <c r="W169" s="1"/>
      <c r="X169" s="1"/>
      <c r="Y169" s="1"/>
      <c r="Z169" s="1"/>
      <c r="AA169" s="1"/>
      <c r="AB169" s="1"/>
    </row>
    <row r="170" spans="1:28" hidden="1" x14ac:dyDescent="0.25">
      <c r="A170" s="64"/>
      <c r="B170" s="52"/>
      <c r="C170" s="52"/>
      <c r="D170" s="52"/>
      <c r="E170" s="52"/>
      <c r="F170" s="52"/>
      <c r="G170" s="52"/>
      <c r="H170" s="52"/>
      <c r="I170" s="186"/>
      <c r="J170" s="17"/>
      <c r="K170" s="17"/>
      <c r="L170" s="17"/>
      <c r="M170" s="17"/>
      <c r="N170" s="17"/>
      <c r="O170" s="1"/>
      <c r="P170" s="1"/>
      <c r="Q170" s="1"/>
      <c r="R170" s="1"/>
      <c r="S170" s="1"/>
      <c r="T170" s="1"/>
      <c r="U170" s="1"/>
      <c r="V170" s="1"/>
      <c r="W170" s="1"/>
      <c r="X170" s="1"/>
      <c r="Y170" s="1"/>
      <c r="Z170" s="1"/>
      <c r="AA170" s="1"/>
      <c r="AB170" s="1"/>
    </row>
    <row r="171" spans="1:28" hidden="1" x14ac:dyDescent="0.25">
      <c r="A171" s="64"/>
      <c r="B171" s="52"/>
      <c r="C171" s="52"/>
      <c r="D171" s="52"/>
      <c r="E171" s="52"/>
      <c r="F171" s="52"/>
      <c r="G171" s="52"/>
      <c r="H171" s="52"/>
      <c r="I171" s="186"/>
      <c r="J171" s="17"/>
      <c r="K171" s="17"/>
      <c r="L171" s="17"/>
      <c r="M171" s="17"/>
      <c r="N171" s="17"/>
      <c r="O171" s="1"/>
      <c r="P171" s="1"/>
      <c r="Q171" s="1"/>
      <c r="R171" s="1"/>
      <c r="S171" s="1"/>
      <c r="T171" s="1"/>
      <c r="U171" s="1"/>
      <c r="V171" s="1"/>
      <c r="W171" s="1"/>
      <c r="X171" s="1"/>
      <c r="Y171" s="1"/>
      <c r="Z171" s="1"/>
      <c r="AA171" s="1"/>
      <c r="AB171" s="1"/>
    </row>
    <row r="172" spans="1:28" hidden="1" x14ac:dyDescent="0.25">
      <c r="A172" s="64"/>
      <c r="B172" s="52"/>
      <c r="C172" s="52"/>
      <c r="D172" s="52"/>
      <c r="E172" s="52"/>
      <c r="F172" s="52"/>
      <c r="G172" s="52"/>
      <c r="H172" s="52"/>
      <c r="I172" s="186"/>
      <c r="J172" s="17"/>
      <c r="K172" s="17"/>
      <c r="L172" s="17"/>
      <c r="M172" s="17"/>
      <c r="N172" s="17"/>
      <c r="O172" s="1"/>
      <c r="P172" s="1"/>
      <c r="Q172" s="1"/>
      <c r="R172" s="1"/>
      <c r="S172" s="1"/>
      <c r="T172" s="1"/>
      <c r="U172" s="1"/>
      <c r="V172" s="1"/>
      <c r="W172" s="1"/>
      <c r="X172" s="1"/>
      <c r="Y172" s="1"/>
      <c r="Z172" s="1"/>
      <c r="AA172" s="1"/>
      <c r="AB172" s="1"/>
    </row>
    <row r="173" spans="1:28" hidden="1" x14ac:dyDescent="0.25">
      <c r="A173" s="64"/>
      <c r="B173" s="52"/>
      <c r="C173" s="52"/>
      <c r="D173" s="52"/>
      <c r="E173" s="52"/>
      <c r="F173" s="52"/>
      <c r="G173" s="52"/>
      <c r="H173" s="52"/>
      <c r="I173" s="186"/>
      <c r="J173" s="17"/>
      <c r="K173" s="17"/>
      <c r="L173" s="17"/>
      <c r="M173" s="17"/>
      <c r="N173" s="17"/>
      <c r="O173" s="1"/>
      <c r="P173" s="1"/>
      <c r="Q173" s="1"/>
      <c r="R173" s="1"/>
      <c r="S173" s="1"/>
      <c r="T173" s="1"/>
      <c r="U173" s="1"/>
      <c r="V173" s="1"/>
      <c r="W173" s="1"/>
      <c r="X173" s="1"/>
      <c r="Y173" s="1"/>
      <c r="Z173" s="1"/>
      <c r="AA173" s="1"/>
      <c r="AB173" s="1"/>
    </row>
    <row r="174" spans="1:28" hidden="1" x14ac:dyDescent="0.25">
      <c r="A174" s="65"/>
      <c r="B174" s="52"/>
      <c r="C174" s="52"/>
      <c r="D174" s="52"/>
      <c r="E174" s="52"/>
      <c r="F174" s="52"/>
      <c r="G174" s="52"/>
      <c r="H174" s="52"/>
      <c r="I174" s="186"/>
      <c r="J174" s="17"/>
      <c r="K174" s="17"/>
      <c r="L174" s="17"/>
      <c r="M174" s="17"/>
      <c r="N174" s="17"/>
      <c r="O174" s="1"/>
      <c r="P174" s="1"/>
      <c r="Q174" s="1"/>
      <c r="R174" s="1"/>
      <c r="S174" s="1"/>
      <c r="T174" s="1"/>
      <c r="U174" s="1"/>
      <c r="V174" s="1"/>
      <c r="W174" s="1"/>
      <c r="X174" s="1"/>
      <c r="Y174" s="1"/>
      <c r="Z174" s="1"/>
      <c r="AA174" s="1"/>
      <c r="AB174" s="1"/>
    </row>
    <row r="175" spans="1:28" hidden="1" x14ac:dyDescent="0.25">
      <c r="A175" s="1"/>
      <c r="B175" s="1"/>
      <c r="C175" s="1"/>
      <c r="D175" s="1"/>
      <c r="E175" s="1"/>
      <c r="F175" s="1"/>
      <c r="G175" s="1"/>
      <c r="H175" s="1"/>
      <c r="I175" s="17"/>
      <c r="J175" s="17"/>
      <c r="K175" s="17"/>
      <c r="L175" s="17"/>
      <c r="M175" s="17"/>
      <c r="N175" s="17"/>
      <c r="O175" s="1"/>
      <c r="P175" s="1"/>
      <c r="Q175" s="1"/>
      <c r="R175" s="1"/>
      <c r="S175" s="1"/>
      <c r="T175" s="1"/>
      <c r="U175" s="1"/>
      <c r="V175" s="1"/>
      <c r="W175" s="1"/>
      <c r="X175" s="1"/>
      <c r="Y175" s="1"/>
      <c r="Z175" s="1"/>
      <c r="AA175" s="1"/>
      <c r="AB175" s="1"/>
    </row>
    <row r="176" spans="1:28" x14ac:dyDescent="0.25">
      <c r="A176" s="1"/>
      <c r="B176" s="1"/>
      <c r="C176" s="1"/>
      <c r="D176" s="1"/>
      <c r="E176" s="1"/>
      <c r="F176" s="1"/>
      <c r="G176" s="1"/>
      <c r="H176" s="1"/>
      <c r="I176" s="17"/>
      <c r="J176" s="17"/>
      <c r="K176" s="17"/>
      <c r="L176" s="17"/>
      <c r="M176" s="17"/>
      <c r="N176" s="17"/>
      <c r="O176" s="1"/>
      <c r="P176" s="1"/>
      <c r="Q176" s="1"/>
      <c r="R176" s="1"/>
      <c r="S176" s="1"/>
      <c r="T176" s="1"/>
      <c r="U176" s="1"/>
      <c r="V176" s="1"/>
      <c r="W176" s="1"/>
      <c r="X176" s="1"/>
      <c r="Y176" s="1"/>
      <c r="Z176" s="1"/>
      <c r="AA176" s="1"/>
      <c r="AB176" s="1"/>
    </row>
  </sheetData>
  <sheetProtection password="ECFE" sheet="1" objects="1" scenarios="1"/>
  <mergeCells count="10">
    <mergeCell ref="T9:AA9"/>
    <mergeCell ref="A11:A21"/>
    <mergeCell ref="A22:A28"/>
    <mergeCell ref="A29:A33"/>
    <mergeCell ref="A34:A38"/>
    <mergeCell ref="D5:J5"/>
    <mergeCell ref="A39:A82"/>
    <mergeCell ref="A83:A88"/>
    <mergeCell ref="A89:A118"/>
    <mergeCell ref="I9:R9"/>
  </mergeCells>
  <conditionalFormatting sqref="AF7:AF8">
    <cfRule type="cellIs" dxfId="12" priority="359" stopIfTrue="1" operator="equal">
      <formula>$AF$7</formula>
    </cfRule>
  </conditionalFormatting>
  <conditionalFormatting sqref="I11:I118">
    <cfRule type="cellIs" dxfId="11" priority="358" stopIfTrue="1" operator="equal">
      <formula>"x"</formula>
    </cfRule>
  </conditionalFormatting>
  <conditionalFormatting sqref="J11:J118">
    <cfRule type="cellIs" dxfId="10" priority="357" operator="equal">
      <formula>"x"</formula>
    </cfRule>
  </conditionalFormatting>
  <conditionalFormatting sqref="K11:K118">
    <cfRule type="cellIs" dxfId="9" priority="356" operator="equal">
      <formula>"x"</formula>
    </cfRule>
  </conditionalFormatting>
  <conditionalFormatting sqref="L11:L118">
    <cfRule type="cellIs" dxfId="8" priority="355" stopIfTrue="1" operator="equal">
      <formula>"x"</formula>
    </cfRule>
  </conditionalFormatting>
  <conditionalFormatting sqref="M11:M118">
    <cfRule type="cellIs" dxfId="7" priority="354" operator="equal">
      <formula>"x"</formula>
    </cfRule>
  </conditionalFormatting>
  <conditionalFormatting sqref="N11:N118">
    <cfRule type="cellIs" dxfId="6" priority="95" stopIfTrue="1" operator="equal">
      <formula>$AF$8</formula>
    </cfRule>
    <cfRule type="cellIs" dxfId="5" priority="96" stopIfTrue="1" operator="equal">
      <formula>$AF$7</formula>
    </cfRule>
  </conditionalFormatting>
  <dataValidations count="1">
    <dataValidation type="list" allowBlank="1" showInputMessage="1" showErrorMessage="1" sqref="N11:N118">
      <formula1>$AF$7:$AF$8</formula1>
    </dataValidation>
  </dataValidations>
  <pageMargins left="0.511811024" right="0.511811024" top="0.78740157499999996" bottom="0.78740157499999996" header="0.31496062000000002" footer="0.31496062000000002"/>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6"/>
  <dimension ref="A1:U37"/>
  <sheetViews>
    <sheetView showGridLines="0" zoomScale="80" zoomScaleNormal="80" zoomScalePageLayoutView="70" workbookViewId="0">
      <selection activeCell="Z10" sqref="Z10"/>
    </sheetView>
  </sheetViews>
  <sheetFormatPr defaultRowHeight="15" x14ac:dyDescent="0.25"/>
  <cols>
    <col min="1" max="1" width="0.85546875" customWidth="1"/>
    <col min="2" max="2" width="36.7109375" customWidth="1"/>
    <col min="3" max="3" width="14.28515625" customWidth="1"/>
    <col min="5" max="5" width="13.28515625" customWidth="1"/>
    <col min="6" max="6" width="11.85546875" customWidth="1"/>
    <col min="22" max="16384" width="9.140625" style="311"/>
  </cols>
  <sheetData>
    <row r="1" spans="1:21" x14ac:dyDescent="0.25">
      <c r="A1" s="3" t="s">
        <v>0</v>
      </c>
      <c r="B1" s="2"/>
      <c r="C1" s="2"/>
      <c r="D1" s="2"/>
      <c r="E1" s="2"/>
      <c r="F1" s="2"/>
      <c r="G1" s="2"/>
      <c r="H1" s="15"/>
      <c r="I1" s="15"/>
      <c r="J1" s="15"/>
      <c r="K1" s="15"/>
      <c r="L1" s="15"/>
      <c r="M1" s="15"/>
      <c r="N1" s="2"/>
      <c r="O1" s="2"/>
      <c r="P1" s="2"/>
      <c r="Q1" s="2"/>
      <c r="R1" s="2"/>
      <c r="S1" s="2"/>
      <c r="T1" s="2"/>
      <c r="U1" s="2"/>
    </row>
    <row r="2" spans="1:21" ht="4.1500000000000004" customHeight="1" x14ac:dyDescent="0.25">
      <c r="A2" s="4"/>
      <c r="B2" s="4"/>
      <c r="C2" s="4"/>
      <c r="D2" s="4"/>
      <c r="E2" s="4"/>
      <c r="F2" s="4"/>
      <c r="G2" s="4"/>
      <c r="H2" s="16"/>
      <c r="I2" s="16"/>
      <c r="J2" s="16"/>
      <c r="K2" s="16"/>
      <c r="L2" s="16"/>
      <c r="M2" s="16"/>
      <c r="N2" s="4"/>
      <c r="O2" s="4"/>
      <c r="P2" s="4"/>
      <c r="Q2" s="4"/>
      <c r="R2" s="4"/>
      <c r="S2" s="4"/>
      <c r="T2" s="4"/>
      <c r="U2" s="4"/>
    </row>
    <row r="3" spans="1:21" ht="15.75" thickBot="1" x14ac:dyDescent="0.3">
      <c r="A3" s="342" t="str">
        <f>'Monitoria Anual 2'!A3</f>
        <v>PAN PEQUENOS CETÁCEOS</v>
      </c>
      <c r="B3" s="342"/>
      <c r="C3" s="342"/>
      <c r="D3" s="342"/>
      <c r="E3" s="342"/>
      <c r="F3" s="342"/>
      <c r="G3" s="342"/>
      <c r="H3" s="342"/>
      <c r="I3" s="342"/>
      <c r="J3" s="342"/>
      <c r="K3" s="342"/>
      <c r="L3" s="342"/>
      <c r="M3" s="342"/>
      <c r="N3" s="342"/>
      <c r="O3" s="342"/>
      <c r="P3" s="342"/>
      <c r="Q3" s="5"/>
      <c r="R3" s="5"/>
      <c r="S3" s="5"/>
      <c r="T3" s="5"/>
      <c r="U3" s="5"/>
    </row>
    <row r="4" spans="1:21" ht="15.75" thickTop="1" x14ac:dyDescent="0.25">
      <c r="A4" s="1"/>
      <c r="B4" s="1"/>
      <c r="C4" s="1"/>
      <c r="D4" s="1"/>
      <c r="E4" s="1"/>
      <c r="F4" s="1"/>
      <c r="G4" s="1"/>
      <c r="H4" s="17"/>
      <c r="I4" s="17"/>
      <c r="J4" s="17"/>
      <c r="K4" s="17"/>
      <c r="L4" s="17"/>
      <c r="M4" s="17"/>
      <c r="N4" s="1"/>
      <c r="O4" s="1"/>
      <c r="P4" s="1"/>
      <c r="Q4" s="1"/>
      <c r="R4" s="1"/>
      <c r="S4" s="1"/>
      <c r="T4" s="1"/>
      <c r="U4" s="1"/>
    </row>
    <row r="5" spans="1:21" s="312" customFormat="1" ht="25.9" customHeight="1" thickBot="1" x14ac:dyDescent="0.3">
      <c r="A5" s="7" t="s">
        <v>1</v>
      </c>
      <c r="B5" s="7"/>
      <c r="C5" s="369" t="str">
        <f>'Monitoria Anual 2'!D5</f>
        <v>REDUZIR O IMPACTO ANTRÓPICO E AMPLIAR O CONHECIMENTO SOBRE PEQUENOS CETÁCEOS NO BRASIL NOS PRÓXIMOS 5 ANOS</v>
      </c>
      <c r="D5" s="369"/>
      <c r="E5" s="369"/>
      <c r="F5" s="369"/>
      <c r="G5" s="369"/>
      <c r="H5" s="369"/>
      <c r="I5" s="369"/>
      <c r="J5" s="369"/>
      <c r="K5" s="369"/>
      <c r="L5" s="369"/>
      <c r="M5" s="369"/>
      <c r="N5" s="369"/>
      <c r="O5" s="369"/>
      <c r="P5" s="369"/>
      <c r="Q5" s="369"/>
      <c r="R5" s="369"/>
      <c r="S5" s="369"/>
      <c r="T5" s="369"/>
      <c r="U5" s="369"/>
    </row>
    <row r="6" spans="1:21" ht="15.75" thickTop="1" x14ac:dyDescent="0.25">
      <c r="A6" s="1"/>
      <c r="B6" s="1"/>
      <c r="C6" s="1"/>
      <c r="D6" s="1"/>
      <c r="E6" s="1"/>
      <c r="F6" s="1"/>
      <c r="G6" s="1"/>
      <c r="H6" s="17"/>
      <c r="I6" s="17"/>
      <c r="J6" s="17"/>
      <c r="K6" s="17"/>
      <c r="L6" s="17"/>
      <c r="M6" s="17"/>
      <c r="N6" s="1"/>
      <c r="O6" s="1"/>
      <c r="P6" s="1"/>
      <c r="Q6" s="1"/>
      <c r="R6" s="1"/>
      <c r="S6" s="1"/>
      <c r="T6" s="1"/>
      <c r="U6" s="1"/>
    </row>
    <row r="7" spans="1:21" ht="15.75" thickBot="1" x14ac:dyDescent="0.3">
      <c r="A7" s="7" t="s">
        <v>2</v>
      </c>
      <c r="B7" s="7"/>
      <c r="C7" s="333">
        <v>41456</v>
      </c>
      <c r="D7" s="334"/>
      <c r="E7" s="334"/>
      <c r="F7" s="334"/>
      <c r="G7" s="334"/>
      <c r="H7" s="334"/>
      <c r="I7" s="334"/>
      <c r="J7" s="334"/>
      <c r="K7" s="334"/>
      <c r="L7" s="334"/>
      <c r="M7" s="334"/>
      <c r="N7" s="334"/>
      <c r="O7" s="334"/>
      <c r="P7" s="334"/>
      <c r="Q7" s="334"/>
      <c r="R7" s="334"/>
      <c r="S7" s="334"/>
      <c r="T7" s="334"/>
      <c r="U7" s="334"/>
    </row>
    <row r="8" spans="1:21" ht="15.75" thickTop="1" x14ac:dyDescent="0.25"/>
    <row r="9" spans="1:21" ht="18.75" x14ac:dyDescent="0.25">
      <c r="A9" s="50" t="s">
        <v>31</v>
      </c>
      <c r="B9" s="50"/>
      <c r="C9" s="50"/>
      <c r="D9" s="50"/>
      <c r="E9" s="50"/>
      <c r="F9" s="50"/>
      <c r="G9" s="50"/>
      <c r="H9" s="50"/>
      <c r="I9" s="50"/>
      <c r="J9" s="50"/>
      <c r="K9" s="50"/>
      <c r="L9" s="50"/>
      <c r="M9" s="50"/>
      <c r="N9" s="50"/>
      <c r="O9" s="50"/>
      <c r="P9" s="50"/>
      <c r="Q9" s="50"/>
      <c r="R9" s="50"/>
      <c r="S9" s="50"/>
      <c r="T9" s="50"/>
      <c r="U9" s="50"/>
    </row>
    <row r="11" spans="1:21" x14ac:dyDescent="0.25">
      <c r="B11" s="28" t="s">
        <v>42</v>
      </c>
      <c r="C11" s="29"/>
      <c r="D11" s="29"/>
    </row>
    <row r="12" spans="1:21" x14ac:dyDescent="0.25">
      <c r="E12" s="100"/>
      <c r="F12" s="100"/>
    </row>
    <row r="13" spans="1:21" ht="58.5" customHeight="1" thickBot="1" x14ac:dyDescent="0.3">
      <c r="B13" s="344" t="s">
        <v>33</v>
      </c>
      <c r="C13" s="345"/>
      <c r="D13" s="345"/>
      <c r="E13" s="345"/>
      <c r="F13" s="346"/>
    </row>
    <row r="14" spans="1:21" s="312" customFormat="1" ht="31.9" customHeight="1" thickTop="1" thickBot="1" x14ac:dyDescent="0.3">
      <c r="A14" s="69"/>
      <c r="B14" s="70" t="s">
        <v>39</v>
      </c>
      <c r="C14" s="72" t="s">
        <v>70</v>
      </c>
      <c r="D14" s="71" t="s">
        <v>40</v>
      </c>
      <c r="E14" s="72" t="s">
        <v>63</v>
      </c>
      <c r="F14" s="71" t="s">
        <v>40</v>
      </c>
      <c r="G14" s="69"/>
      <c r="H14" s="69"/>
      <c r="I14" s="69"/>
      <c r="J14" s="69"/>
      <c r="K14" s="69"/>
      <c r="L14" s="69"/>
      <c r="M14" s="69"/>
      <c r="N14" s="69"/>
      <c r="O14" s="69"/>
      <c r="P14" s="69"/>
      <c r="Q14" s="69"/>
      <c r="R14" s="69"/>
      <c r="S14" s="69"/>
      <c r="T14" s="69"/>
      <c r="U14" s="69"/>
    </row>
    <row r="15" spans="1:21" ht="16.5" thickTop="1" x14ac:dyDescent="0.25">
      <c r="B15" s="51" t="s">
        <v>34</v>
      </c>
      <c r="C15" s="82"/>
      <c r="D15" s="83"/>
      <c r="E15" s="82">
        <f>COUNTA('Monitoria Anual 3'!N11:N118)</f>
        <v>39</v>
      </c>
      <c r="F15" s="83"/>
    </row>
    <row r="16" spans="1:21" ht="15.75" x14ac:dyDescent="0.25">
      <c r="B16" s="37" t="s">
        <v>46</v>
      </c>
      <c r="C16" s="84">
        <f>COUNTA('Monitoria Anual 3'!I11:I118)</f>
        <v>0</v>
      </c>
      <c r="D16" s="85">
        <f>C16/C22</f>
        <v>0</v>
      </c>
      <c r="E16" s="84">
        <f>C16-0</f>
        <v>0</v>
      </c>
      <c r="F16" s="85">
        <f t="shared" ref="F16:F21" si="0">E16/$E$22</f>
        <v>0</v>
      </c>
    </row>
    <row r="17" spans="2:17" ht="15.75" x14ac:dyDescent="0.25">
      <c r="B17" s="30" t="s">
        <v>35</v>
      </c>
      <c r="C17" s="86">
        <f>COUNTA('Monitoria Anual 3'!J11:J118)</f>
        <v>26</v>
      </c>
      <c r="D17" s="87">
        <f>C17/C22</f>
        <v>0.24074074074074073</v>
      </c>
      <c r="E17" s="86">
        <f>C17-11</f>
        <v>15</v>
      </c>
      <c r="F17" s="85">
        <f t="shared" si="0"/>
        <v>0.20833333333333334</v>
      </c>
    </row>
    <row r="18" spans="2:17" ht="15.75" x14ac:dyDescent="0.25">
      <c r="B18" s="31" t="s">
        <v>36</v>
      </c>
      <c r="C18" s="86">
        <f>COUNTA('Monitoria Anual 3'!K11:K118)</f>
        <v>20</v>
      </c>
      <c r="D18" s="87">
        <f>C18/C22</f>
        <v>0.18518518518518517</v>
      </c>
      <c r="E18" s="86">
        <f>C18-7</f>
        <v>13</v>
      </c>
      <c r="F18" s="85">
        <f t="shared" si="0"/>
        <v>0.18055555555555555</v>
      </c>
    </row>
    <row r="19" spans="2:17" ht="15.75" x14ac:dyDescent="0.25">
      <c r="B19" s="32" t="s">
        <v>37</v>
      </c>
      <c r="C19" s="86">
        <f>COUNTA('Monitoria Anual 3'!L11:L118)</f>
        <v>56</v>
      </c>
      <c r="D19" s="87">
        <f>C19/C22</f>
        <v>0.51851851851851849</v>
      </c>
      <c r="E19" s="86">
        <f>C19-21</f>
        <v>35</v>
      </c>
      <c r="F19" s="85">
        <f t="shared" si="0"/>
        <v>0.4861111111111111</v>
      </c>
    </row>
    <row r="20" spans="2:17" ht="16.5" thickBot="1" x14ac:dyDescent="0.3">
      <c r="B20" s="33" t="s">
        <v>38</v>
      </c>
      <c r="C20" s="86">
        <f>COUNTA('Monitoria Anual 3'!M11:M118)</f>
        <v>6</v>
      </c>
      <c r="D20" s="87">
        <f>C20/C22</f>
        <v>5.5555555555555552E-2</v>
      </c>
      <c r="E20" s="86">
        <f>C20-0</f>
        <v>6</v>
      </c>
      <c r="F20" s="85">
        <f t="shared" si="0"/>
        <v>8.3333333333333329E-2</v>
      </c>
    </row>
    <row r="21" spans="2:17" ht="17.25" thickTop="1" thickBot="1" x14ac:dyDescent="0.3">
      <c r="B21" s="79" t="s">
        <v>58</v>
      </c>
      <c r="C21" s="86"/>
      <c r="D21" s="87"/>
      <c r="E21" s="86">
        <f>'Monitoria Anual 3'!B124</f>
        <v>3</v>
      </c>
      <c r="F21" s="85">
        <f t="shared" si="0"/>
        <v>4.1666666666666664E-2</v>
      </c>
    </row>
    <row r="22" spans="2:17" ht="16.5" thickTop="1" thickBot="1" x14ac:dyDescent="0.3">
      <c r="B22" s="89" t="s">
        <v>41</v>
      </c>
      <c r="C22" s="90">
        <f>C16+C17+C18+C19+C20</f>
        <v>108</v>
      </c>
      <c r="D22" s="91">
        <f>SUM(D15:D21)</f>
        <v>1</v>
      </c>
      <c r="E22" s="90">
        <f>SUM(E16:E21)</f>
        <v>72</v>
      </c>
      <c r="F22" s="88">
        <f>SUM(F16:F21)</f>
        <v>1</v>
      </c>
    </row>
    <row r="23" spans="2:17" ht="16.5" thickTop="1" thickBot="1" x14ac:dyDescent="0.3">
      <c r="B23" s="343" t="s">
        <v>69</v>
      </c>
      <c r="C23" s="343"/>
      <c r="D23" s="343"/>
      <c r="E23" s="94">
        <f>COUNTIF('Monitoria Anual 3'!N11:N118,'Monitoria Anual 3'!AF7)</f>
        <v>29</v>
      </c>
      <c r="F23" s="92"/>
    </row>
    <row r="24" spans="2:17" ht="16.5" thickTop="1" thickBot="1" x14ac:dyDescent="0.3">
      <c r="B24" s="343" t="s">
        <v>68</v>
      </c>
      <c r="C24" s="343"/>
      <c r="D24" s="343"/>
      <c r="E24" s="94">
        <f>COUNTIF('Monitoria Anual 3'!N11:N118,'Monitoria Anual 3'!AF8)</f>
        <v>10</v>
      </c>
      <c r="F24" s="93"/>
    </row>
    <row r="25" spans="2:17" ht="15.75" thickTop="1" x14ac:dyDescent="0.25"/>
    <row r="26" spans="2:17" x14ac:dyDescent="0.25">
      <c r="B26" s="28" t="s">
        <v>43</v>
      </c>
      <c r="C26" s="29"/>
      <c r="D26" s="29"/>
    </row>
    <row r="27" spans="2:17" ht="3" customHeight="1" x14ac:dyDescent="0.25"/>
    <row r="28" spans="2:17" ht="36" customHeight="1" x14ac:dyDescent="0.25">
      <c r="B28" s="49" t="s">
        <v>32</v>
      </c>
      <c r="C28" s="36">
        <f>COUNTA('Monitoria Anual 3'!A11:A118)</f>
        <v>7</v>
      </c>
      <c r="O28" s="301" t="s">
        <v>66</v>
      </c>
      <c r="P28" s="301"/>
      <c r="Q28" s="301" t="s">
        <v>67</v>
      </c>
    </row>
    <row r="29" spans="2:17" ht="6.6" customHeight="1" thickBot="1" x14ac:dyDescent="0.3"/>
    <row r="30" spans="2:17" ht="16.5" thickTop="1" thickBot="1" x14ac:dyDescent="0.3">
      <c r="B30" s="34" t="s">
        <v>44</v>
      </c>
      <c r="C30" s="74" t="s">
        <v>45</v>
      </c>
      <c r="D30" s="38"/>
      <c r="E30" s="39"/>
      <c r="F30" s="40"/>
      <c r="G30" s="41"/>
      <c r="H30" s="42"/>
      <c r="I30" s="43"/>
    </row>
    <row r="31" spans="2:17" ht="15.75" thickTop="1" x14ac:dyDescent="0.25">
      <c r="B31" s="44" t="s">
        <v>47</v>
      </c>
      <c r="C31" s="46">
        <f>COUNTA('Monitoria Anual 3'!B11:B21)</f>
        <v>11</v>
      </c>
      <c r="D31" s="48">
        <f>COUNTA('Monitoria Anual 3'!N11:N21)</f>
        <v>1</v>
      </c>
      <c r="E31" s="48">
        <f>COUNTA('Monitoria Anual 3'!I11:I21)</f>
        <v>0</v>
      </c>
      <c r="F31" s="48">
        <f>COUNTA('Monitoria Anual 3'!J11:J21)</f>
        <v>2</v>
      </c>
      <c r="G31" s="48">
        <f>COUNTA('Monitoria Anual 3'!K11:K21)</f>
        <v>6</v>
      </c>
      <c r="H31" s="48">
        <f>COUNTA('Monitoria Anual 3'!L11:L21)</f>
        <v>3</v>
      </c>
      <c r="I31" s="47">
        <f>COUNTA('Monitoria Anual 3'!M11:M21)</f>
        <v>0</v>
      </c>
    </row>
    <row r="32" spans="2:17" x14ac:dyDescent="0.25">
      <c r="B32" s="45" t="s">
        <v>48</v>
      </c>
      <c r="C32" s="47">
        <f>COUNTA('Monitoria Anual 3'!B22:B28)</f>
        <v>7</v>
      </c>
      <c r="D32" s="47">
        <f>COUNTA('Monitoria Anual 3'!N22:N28)</f>
        <v>2</v>
      </c>
      <c r="E32" s="47">
        <f>COUNTA('Monitoria Anual 3'!I22:I28)</f>
        <v>0</v>
      </c>
      <c r="F32" s="47">
        <f>COUNTA('Monitoria Anual 3'!J22:J28)</f>
        <v>2</v>
      </c>
      <c r="G32" s="47">
        <f>COUNTA('Monitoria Anual 3'!K22:K28)</f>
        <v>5</v>
      </c>
      <c r="H32" s="47">
        <f>COUNTA('Monitoria Anual 3'!L22:L28)</f>
        <v>0</v>
      </c>
      <c r="I32" s="47">
        <f>COUNTA('Monitoria Anual 3'!M22:M28)</f>
        <v>0</v>
      </c>
    </row>
    <row r="33" spans="2:9" x14ac:dyDescent="0.25">
      <c r="B33" s="45" t="s">
        <v>49</v>
      </c>
      <c r="C33" s="47">
        <f>COUNTA('Monitoria Anual 3'!B29:B33)</f>
        <v>5</v>
      </c>
      <c r="D33" s="47">
        <f>COUNTA('Monitoria Anual 3'!N29:N33)</f>
        <v>3</v>
      </c>
      <c r="E33" s="47">
        <f>COUNTA('Monitoria Anual 3'!I29:I33)</f>
        <v>0</v>
      </c>
      <c r="F33" s="47">
        <f>COUNTA('Monitoria Anual 3'!J29:J33)</f>
        <v>1</v>
      </c>
      <c r="G33" s="47">
        <f>COUNTA('Monitoria Anual 3'!K29:K33)</f>
        <v>0</v>
      </c>
      <c r="H33" s="47">
        <f>COUNTA('Monitoria Anual 3'!L29:L33)</f>
        <v>4</v>
      </c>
      <c r="I33" s="47">
        <f>COUNTA('Monitoria Anual 3'!M29:M33)</f>
        <v>0</v>
      </c>
    </row>
    <row r="34" spans="2:9" x14ac:dyDescent="0.25">
      <c r="B34" s="45" t="s">
        <v>50</v>
      </c>
      <c r="C34" s="47">
        <f>COUNTA('Monitoria Anual 3'!B34:B38)</f>
        <v>5</v>
      </c>
      <c r="D34" s="47">
        <f>COUNTA('Monitoria Anual 3'!N34:N38)</f>
        <v>3</v>
      </c>
      <c r="E34" s="47">
        <f>COUNTA('Monitoria Anual 3'!I34:I38)</f>
        <v>0</v>
      </c>
      <c r="F34" s="47">
        <f>COUNTA('Monitoria Anual 3'!J34:J38)</f>
        <v>3</v>
      </c>
      <c r="G34" s="47">
        <f>COUNTA('Monitoria Anual 3'!K34:K38)</f>
        <v>0</v>
      </c>
      <c r="H34" s="47">
        <f>COUNTA('Monitoria Anual 3'!L34:L38)</f>
        <v>2</v>
      </c>
      <c r="I34" s="47">
        <f>COUNTA('Monitoria Anual 3'!M34:M38)</f>
        <v>0</v>
      </c>
    </row>
    <row r="35" spans="2:9" x14ac:dyDescent="0.25">
      <c r="B35" s="45" t="s">
        <v>51</v>
      </c>
      <c r="C35" s="47">
        <f>COUNTA('Monitoria Anual 3'!B39:B82)</f>
        <v>44</v>
      </c>
      <c r="D35" s="47">
        <f>COUNTA('Monitoria Anual 3'!N39:N82)</f>
        <v>21</v>
      </c>
      <c r="E35" s="47">
        <f>COUNTA('Monitoria Anual 3'!I39:I82)</f>
        <v>0</v>
      </c>
      <c r="F35" s="47">
        <f>COUNTA('Monitoria Anual 3'!J39:J82)</f>
        <v>6</v>
      </c>
      <c r="G35" s="47">
        <f>COUNTA('Monitoria Anual 3'!K39:K82)</f>
        <v>5</v>
      </c>
      <c r="H35" s="47">
        <f>COUNTA('Monitoria Anual 3'!L39:L82)</f>
        <v>32</v>
      </c>
      <c r="I35" s="47">
        <f>COUNTA('Monitoria Anual 3'!M39:M82)</f>
        <v>1</v>
      </c>
    </row>
    <row r="36" spans="2:9" x14ac:dyDescent="0.25">
      <c r="B36" s="45" t="s">
        <v>52</v>
      </c>
      <c r="C36" s="47">
        <f>COUNTA('Monitoria Anual 3'!B83:B88)</f>
        <v>6</v>
      </c>
      <c r="D36" s="47">
        <f>COUNTA('Monitoria Anual 3'!N83:N88)</f>
        <v>3</v>
      </c>
      <c r="E36" s="47">
        <f>COUNTA('Monitoria Anual 3'!I83:I88)</f>
        <v>0</v>
      </c>
      <c r="F36" s="47">
        <f>COUNTA('Monitoria Anual 3'!J83:J88)</f>
        <v>2</v>
      </c>
      <c r="G36" s="47">
        <f>COUNTA('Monitoria Anual 3'!K83:K88)</f>
        <v>0</v>
      </c>
      <c r="H36" s="47">
        <f>COUNTA('Monitoria Anual 3'!L83:L88)</f>
        <v>4</v>
      </c>
      <c r="I36" s="47">
        <f>COUNTA('Monitoria Anual 3'!M83:M88)</f>
        <v>0</v>
      </c>
    </row>
    <row r="37" spans="2:9" x14ac:dyDescent="0.25">
      <c r="B37" s="45" t="s">
        <v>53</v>
      </c>
      <c r="C37" s="47">
        <f>COUNTA('Monitoria Anual 3'!B89:B118)</f>
        <v>30</v>
      </c>
      <c r="D37" s="47">
        <f>COUNTA('Monitoria Anual 3'!N89:N118)</f>
        <v>6</v>
      </c>
      <c r="E37" s="47">
        <f>COUNTA('Monitoria Anual 3'!I89:I118)</f>
        <v>0</v>
      </c>
      <c r="F37" s="47">
        <f>COUNTA('Monitoria Anual 3'!J89:J118)</f>
        <v>10</v>
      </c>
      <c r="G37" s="47">
        <f>COUNTA('Monitoria Anual 3'!K89:K118)</f>
        <v>4</v>
      </c>
      <c r="H37" s="47">
        <f>COUNTA('Monitoria Anual 3'!L89:L118)</f>
        <v>11</v>
      </c>
      <c r="I37" s="47">
        <f>COUNTA('Monitoria Anual 3'!M89:M118)</f>
        <v>5</v>
      </c>
    </row>
  </sheetData>
  <sheetProtection password="ECFE" sheet="1" objects="1" scenarios="1"/>
  <mergeCells count="5">
    <mergeCell ref="A3:P3"/>
    <mergeCell ref="B23:D23"/>
    <mergeCell ref="B24:D24"/>
    <mergeCell ref="B13:F13"/>
    <mergeCell ref="C5:U5"/>
  </mergeCells>
  <conditionalFormatting sqref="D31:I37">
    <cfRule type="cellIs" dxfId="4" priority="10" stopIfTrue="1" operator="equal">
      <formula>0</formula>
    </cfRule>
  </conditionalFormatting>
  <pageMargins left="0.511811024" right="0.511811024" top="0.78740157499999996" bottom="0.78740157499999996" header="0.31496062000000002" footer="0.31496062000000002"/>
  <pageSetup scale="95" orientation="portrait" r:id="rId1"/>
  <colBreaks count="1" manualBreakCount="1">
    <brk id="9" max="1048575" man="1"/>
  </col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ilha7"/>
  <dimension ref="A1:W933"/>
  <sheetViews>
    <sheetView showGridLines="0" zoomScale="55" zoomScaleNormal="55" workbookViewId="0">
      <pane xSplit="2" topLeftCell="C1" activePane="topRight" state="frozen"/>
      <selection sqref="A1:XFD1048576"/>
      <selection pane="topRight" activeCell="B3" sqref="B3:M3"/>
    </sheetView>
  </sheetViews>
  <sheetFormatPr defaultColWidth="14.42578125" defaultRowHeight="15" customHeight="1" x14ac:dyDescent="0.25"/>
  <cols>
    <col min="1" max="1" width="72.5703125" style="192" customWidth="1"/>
    <col min="2" max="2" width="7.28515625" style="192" customWidth="1"/>
    <col min="3" max="3" width="66" style="192" customWidth="1"/>
    <col min="4" max="4" width="27.5703125" style="192" customWidth="1"/>
    <col min="5" max="5" width="19.42578125" style="192" customWidth="1"/>
    <col min="6" max="6" width="25.7109375" style="192" customWidth="1"/>
    <col min="7" max="7" width="27.5703125" style="192" customWidth="1"/>
    <col min="8" max="9" width="25.140625" style="192" customWidth="1"/>
    <col min="10" max="10" width="37.7109375" style="192" customWidth="1"/>
    <col min="11" max="12" width="25.140625" style="192" customWidth="1"/>
    <col min="13" max="13" width="27.7109375" style="192" customWidth="1"/>
    <col min="14" max="16" width="25.140625" style="192" customWidth="1"/>
    <col min="17" max="17" width="75.85546875" style="192" customWidth="1"/>
    <col min="18" max="18" width="223.85546875" style="192" customWidth="1"/>
    <col min="19" max="19" width="40" style="192" customWidth="1"/>
    <col min="20" max="20" width="26.7109375" style="192" customWidth="1"/>
    <col min="21" max="21" width="58.140625" style="192" customWidth="1"/>
    <col min="22" max="22" width="2.7109375" style="192" customWidth="1"/>
    <col min="23" max="26" width="8.85546875" style="192" customWidth="1"/>
    <col min="27" max="16384" width="14.42578125" style="192"/>
  </cols>
  <sheetData>
    <row r="1" spans="1:23" ht="33.75" customHeight="1" x14ac:dyDescent="0.25">
      <c r="A1" s="391" t="s">
        <v>1135</v>
      </c>
      <c r="B1" s="392"/>
      <c r="C1" s="392"/>
      <c r="D1" s="392"/>
      <c r="E1" s="392"/>
      <c r="F1" s="392"/>
      <c r="G1" s="392"/>
      <c r="H1" s="392"/>
      <c r="I1" s="392"/>
      <c r="J1" s="392"/>
      <c r="K1" s="392"/>
      <c r="L1" s="392"/>
      <c r="M1" s="392"/>
      <c r="N1" s="203"/>
      <c r="O1" s="203"/>
      <c r="P1" s="203"/>
      <c r="Q1" s="191"/>
      <c r="R1" s="191"/>
      <c r="S1" s="191"/>
      <c r="T1" s="191"/>
      <c r="U1" s="191"/>
      <c r="V1" s="191"/>
      <c r="W1" s="191"/>
    </row>
    <row r="2" spans="1:23" ht="33.75" customHeight="1" thickBot="1" x14ac:dyDescent="0.3">
      <c r="A2" s="393" t="s">
        <v>1201</v>
      </c>
      <c r="B2" s="394"/>
      <c r="C2" s="394"/>
      <c r="D2" s="394"/>
      <c r="E2" s="394"/>
      <c r="F2" s="394"/>
      <c r="G2" s="394"/>
      <c r="H2" s="394"/>
      <c r="I2" s="394"/>
      <c r="J2" s="394"/>
      <c r="K2" s="394"/>
      <c r="L2" s="394"/>
      <c r="M2" s="394"/>
      <c r="N2" s="234"/>
      <c r="O2" s="234"/>
      <c r="P2" s="234"/>
      <c r="Q2" s="234"/>
      <c r="R2" s="234"/>
      <c r="S2" s="234"/>
      <c r="T2" s="235"/>
      <c r="U2" s="235"/>
      <c r="W2" s="191"/>
    </row>
    <row r="3" spans="1:23" ht="45" customHeight="1" thickTop="1" x14ac:dyDescent="0.25">
      <c r="A3" s="194" t="s">
        <v>1136</v>
      </c>
      <c r="B3" s="395" t="s">
        <v>73</v>
      </c>
      <c r="C3" s="396"/>
      <c r="D3" s="396"/>
      <c r="E3" s="396"/>
      <c r="F3" s="396"/>
      <c r="G3" s="390"/>
      <c r="H3" s="195"/>
      <c r="I3" s="195"/>
      <c r="J3" s="195"/>
      <c r="K3" s="195"/>
      <c r="L3" s="195"/>
      <c r="M3" s="195"/>
      <c r="N3" s="195"/>
      <c r="O3" s="195"/>
      <c r="P3" s="195"/>
      <c r="W3" s="191"/>
    </row>
    <row r="4" spans="1:23" ht="27" customHeight="1" thickBot="1" x14ac:dyDescent="0.3">
      <c r="A4" s="194" t="s">
        <v>1137</v>
      </c>
      <c r="B4" s="397" t="s">
        <v>1202</v>
      </c>
      <c r="C4" s="390"/>
      <c r="M4" s="196"/>
      <c r="N4" s="196"/>
      <c r="O4" s="196"/>
      <c r="P4" s="196"/>
      <c r="W4" s="191"/>
    </row>
    <row r="5" spans="1:23" ht="27" customHeight="1" thickBot="1" x14ac:dyDescent="0.3">
      <c r="A5" s="398" t="s">
        <v>11</v>
      </c>
      <c r="B5" s="377"/>
      <c r="C5" s="377"/>
      <c r="D5" s="377"/>
      <c r="E5" s="377"/>
      <c r="F5" s="377"/>
      <c r="G5" s="377"/>
      <c r="H5" s="377"/>
      <c r="I5" s="377"/>
      <c r="J5" s="377"/>
      <c r="K5" s="377"/>
      <c r="L5" s="377"/>
      <c r="M5" s="399"/>
      <c r="N5" s="376" t="s">
        <v>59</v>
      </c>
      <c r="O5" s="377"/>
      <c r="P5" s="377"/>
      <c r="Q5" s="377"/>
      <c r="R5" s="377"/>
      <c r="S5" s="377"/>
      <c r="T5" s="377"/>
      <c r="U5" s="378"/>
      <c r="W5" s="191"/>
    </row>
    <row r="6" spans="1:23" ht="64.5" customHeight="1" x14ac:dyDescent="0.25">
      <c r="A6" s="385" t="s">
        <v>3</v>
      </c>
      <c r="B6" s="387" t="s">
        <v>1138</v>
      </c>
      <c r="C6" s="387" t="s">
        <v>1139</v>
      </c>
      <c r="D6" s="387" t="s">
        <v>1140</v>
      </c>
      <c r="E6" s="388" t="s">
        <v>1141</v>
      </c>
      <c r="F6" s="389" t="s">
        <v>1142</v>
      </c>
      <c r="G6" s="390"/>
      <c r="H6" s="387" t="s">
        <v>1143</v>
      </c>
      <c r="I6" s="387" t="s">
        <v>1144</v>
      </c>
      <c r="J6" s="387" t="s">
        <v>1145</v>
      </c>
      <c r="K6" s="400" t="s">
        <v>1146</v>
      </c>
      <c r="L6" s="401"/>
      <c r="M6" s="387" t="s">
        <v>1147</v>
      </c>
      <c r="N6" s="383" t="s">
        <v>1148</v>
      </c>
      <c r="O6" s="403" t="s">
        <v>1203</v>
      </c>
      <c r="P6" s="404" t="s">
        <v>16</v>
      </c>
      <c r="Q6" s="402" t="s">
        <v>18</v>
      </c>
      <c r="R6" s="402" t="s">
        <v>19</v>
      </c>
      <c r="S6" s="402" t="s">
        <v>20</v>
      </c>
      <c r="T6" s="402" t="s">
        <v>21</v>
      </c>
      <c r="U6" s="402" t="s">
        <v>60</v>
      </c>
      <c r="W6" s="191"/>
    </row>
    <row r="7" spans="1:23" ht="45.75" customHeight="1" thickBot="1" x14ac:dyDescent="0.3">
      <c r="A7" s="386"/>
      <c r="B7" s="384"/>
      <c r="C7" s="384"/>
      <c r="D7" s="384"/>
      <c r="E7" s="384"/>
      <c r="F7" s="197" t="s">
        <v>1149</v>
      </c>
      <c r="G7" s="197" t="s">
        <v>1150</v>
      </c>
      <c r="H7" s="384"/>
      <c r="I7" s="384"/>
      <c r="J7" s="384"/>
      <c r="K7" s="198" t="s">
        <v>1151</v>
      </c>
      <c r="L7" s="198" t="s">
        <v>1152</v>
      </c>
      <c r="M7" s="384"/>
      <c r="N7" s="384"/>
      <c r="O7" s="384"/>
      <c r="P7" s="384"/>
      <c r="Q7" s="384"/>
      <c r="R7" s="384"/>
      <c r="S7" s="384"/>
      <c r="T7" s="384"/>
      <c r="U7" s="384"/>
      <c r="W7" s="191"/>
    </row>
    <row r="8" spans="1:23" ht="315.75" customHeight="1" thickTop="1" x14ac:dyDescent="0.25">
      <c r="A8" s="379" t="s">
        <v>74</v>
      </c>
      <c r="B8" s="199" t="s">
        <v>1153</v>
      </c>
      <c r="C8" s="236" t="s">
        <v>1204</v>
      </c>
      <c r="D8" s="237" t="s">
        <v>1205</v>
      </c>
      <c r="E8" s="238"/>
      <c r="F8" s="239">
        <v>40391</v>
      </c>
      <c r="G8" s="239">
        <v>42186</v>
      </c>
      <c r="H8" s="237" t="s">
        <v>81</v>
      </c>
      <c r="I8" s="240">
        <v>100000</v>
      </c>
      <c r="J8" s="241" t="s">
        <v>1206</v>
      </c>
      <c r="K8" s="238"/>
      <c r="L8" s="238"/>
      <c r="M8" s="238"/>
      <c r="N8" s="200"/>
      <c r="O8" s="200" t="s">
        <v>61</v>
      </c>
      <c r="P8" s="200"/>
      <c r="Q8" s="242" t="s">
        <v>1207</v>
      </c>
      <c r="R8" s="243" t="s">
        <v>1208</v>
      </c>
      <c r="S8" s="243" t="s">
        <v>1209</v>
      </c>
      <c r="T8" s="243" t="s">
        <v>1210</v>
      </c>
      <c r="U8" s="243" t="s">
        <v>1370</v>
      </c>
      <c r="W8" s="191"/>
    </row>
    <row r="9" spans="1:23" ht="135" customHeight="1" x14ac:dyDescent="0.25">
      <c r="A9" s="380"/>
      <c r="B9" s="201" t="s">
        <v>1154</v>
      </c>
      <c r="C9" s="244" t="s">
        <v>1373</v>
      </c>
      <c r="D9" s="237" t="s">
        <v>80</v>
      </c>
      <c r="E9" s="245"/>
      <c r="F9" s="239">
        <v>40391</v>
      </c>
      <c r="G9" s="246">
        <v>42186</v>
      </c>
      <c r="H9" s="237" t="s">
        <v>84</v>
      </c>
      <c r="I9" s="240">
        <v>120000</v>
      </c>
      <c r="J9" s="247" t="s">
        <v>85</v>
      </c>
      <c r="K9" s="245"/>
      <c r="L9" s="245"/>
      <c r="M9" s="245"/>
      <c r="N9" s="200" t="s">
        <v>61</v>
      </c>
      <c r="O9" s="200"/>
      <c r="P9" s="200"/>
      <c r="Q9" s="202"/>
      <c r="R9" s="202"/>
      <c r="S9" s="202"/>
      <c r="T9" s="202"/>
      <c r="U9" s="202"/>
      <c r="W9" s="191"/>
    </row>
    <row r="10" spans="1:23" ht="159" customHeight="1" x14ac:dyDescent="0.25">
      <c r="A10" s="380"/>
      <c r="B10" s="201" t="s">
        <v>1155</v>
      </c>
      <c r="C10" s="244" t="s">
        <v>1374</v>
      </c>
      <c r="D10" s="237" t="s">
        <v>87</v>
      </c>
      <c r="E10" s="245"/>
      <c r="F10" s="239">
        <v>40391</v>
      </c>
      <c r="G10" s="239">
        <v>42339</v>
      </c>
      <c r="H10" s="237" t="s">
        <v>88</v>
      </c>
      <c r="I10" s="240">
        <v>100000</v>
      </c>
      <c r="J10" s="247" t="s">
        <v>89</v>
      </c>
      <c r="K10" s="245"/>
      <c r="L10" s="245"/>
      <c r="M10" s="245"/>
      <c r="N10" s="200"/>
      <c r="O10" s="200" t="s">
        <v>61</v>
      </c>
      <c r="P10" s="200"/>
      <c r="Q10" s="248" t="s">
        <v>1211</v>
      </c>
      <c r="R10" s="202" t="s">
        <v>1212</v>
      </c>
      <c r="S10" s="291" t="s">
        <v>1213</v>
      </c>
      <c r="T10" s="249" t="s">
        <v>1214</v>
      </c>
      <c r="U10" s="250" t="s">
        <v>1215</v>
      </c>
      <c r="W10" s="191"/>
    </row>
    <row r="11" spans="1:23" ht="81" customHeight="1" x14ac:dyDescent="0.25">
      <c r="A11" s="380"/>
      <c r="B11" s="201" t="s">
        <v>1156</v>
      </c>
      <c r="C11" s="244" t="s">
        <v>1375</v>
      </c>
      <c r="D11" s="237" t="s">
        <v>91</v>
      </c>
      <c r="E11" s="245"/>
      <c r="F11" s="239">
        <v>40391</v>
      </c>
      <c r="G11" s="251" t="s">
        <v>575</v>
      </c>
      <c r="H11" s="237" t="s">
        <v>88</v>
      </c>
      <c r="I11" s="240">
        <v>300000</v>
      </c>
      <c r="J11" s="247" t="s">
        <v>93</v>
      </c>
      <c r="K11" s="245"/>
      <c r="L11" s="245"/>
      <c r="M11" s="245"/>
      <c r="N11" s="200"/>
      <c r="O11" s="200" t="s">
        <v>61</v>
      </c>
      <c r="P11" s="200"/>
      <c r="Q11" s="292" t="s">
        <v>1216</v>
      </c>
      <c r="R11" s="252"/>
      <c r="S11" s="202"/>
      <c r="T11" s="249" t="s">
        <v>1214</v>
      </c>
      <c r="U11" s="202"/>
      <c r="W11" s="191"/>
    </row>
    <row r="12" spans="1:23" ht="84.75" customHeight="1" x14ac:dyDescent="0.25">
      <c r="A12" s="380"/>
      <c r="B12" s="201" t="s">
        <v>1157</v>
      </c>
      <c r="C12" s="244" t="s">
        <v>1376</v>
      </c>
      <c r="D12" s="237" t="s">
        <v>95</v>
      </c>
      <c r="E12" s="245"/>
      <c r="F12" s="239">
        <v>40391</v>
      </c>
      <c r="G12" s="251" t="s">
        <v>575</v>
      </c>
      <c r="H12" s="237" t="s">
        <v>88</v>
      </c>
      <c r="I12" s="240">
        <v>100000</v>
      </c>
      <c r="J12" s="247" t="s">
        <v>89</v>
      </c>
      <c r="K12" s="245"/>
      <c r="L12" s="245"/>
      <c r="M12" s="245"/>
      <c r="N12" s="200"/>
      <c r="O12" s="200" t="s">
        <v>61</v>
      </c>
      <c r="P12" s="253"/>
      <c r="Q12" s="293" t="s">
        <v>1217</v>
      </c>
      <c r="R12" s="254"/>
      <c r="S12" s="255"/>
      <c r="T12" s="249" t="s">
        <v>1214</v>
      </c>
      <c r="U12" s="202"/>
      <c r="W12" s="191"/>
    </row>
    <row r="13" spans="1:23" ht="101.25" customHeight="1" x14ac:dyDescent="0.25">
      <c r="A13" s="380"/>
      <c r="B13" s="201" t="s">
        <v>1158</v>
      </c>
      <c r="C13" s="244" t="s">
        <v>1377</v>
      </c>
      <c r="D13" s="237" t="s">
        <v>97</v>
      </c>
      <c r="E13" s="245"/>
      <c r="F13" s="239">
        <v>40391</v>
      </c>
      <c r="G13" s="246">
        <v>41609</v>
      </c>
      <c r="H13" s="237" t="s">
        <v>88</v>
      </c>
      <c r="I13" s="240">
        <v>50000</v>
      </c>
      <c r="J13" s="247" t="s">
        <v>89</v>
      </c>
      <c r="K13" s="245"/>
      <c r="L13" s="245"/>
      <c r="M13" s="245"/>
      <c r="N13" s="200"/>
      <c r="O13" s="200" t="s">
        <v>61</v>
      </c>
      <c r="P13" s="253"/>
      <c r="Q13" s="294" t="s">
        <v>1218</v>
      </c>
      <c r="R13" s="256"/>
      <c r="S13" s="291" t="s">
        <v>1219</v>
      </c>
      <c r="T13" s="249" t="s">
        <v>1214</v>
      </c>
      <c r="U13" s="250" t="s">
        <v>1220</v>
      </c>
      <c r="W13" s="191"/>
    </row>
    <row r="14" spans="1:23" ht="123.75" customHeight="1" x14ac:dyDescent="0.25">
      <c r="A14" s="380"/>
      <c r="B14" s="201" t="s">
        <v>1159</v>
      </c>
      <c r="C14" s="244" t="s">
        <v>1378</v>
      </c>
      <c r="D14" s="237" t="s">
        <v>99</v>
      </c>
      <c r="E14" s="245"/>
      <c r="F14" s="239">
        <v>40391</v>
      </c>
      <c r="G14" s="246">
        <v>41974</v>
      </c>
      <c r="H14" s="237" t="s">
        <v>1221</v>
      </c>
      <c r="I14" s="240">
        <v>100000</v>
      </c>
      <c r="J14" s="247" t="s">
        <v>101</v>
      </c>
      <c r="K14" s="245"/>
      <c r="L14" s="245"/>
      <c r="M14" s="245"/>
      <c r="N14" s="200" t="s">
        <v>61</v>
      </c>
      <c r="O14" s="200"/>
      <c r="P14" s="200"/>
      <c r="Q14" s="257" t="s">
        <v>1222</v>
      </c>
      <c r="R14" s="202" t="s">
        <v>1223</v>
      </c>
      <c r="S14" s="202" t="s">
        <v>1224</v>
      </c>
      <c r="T14" s="258" t="s">
        <v>1225</v>
      </c>
      <c r="U14" s="248" t="s">
        <v>1226</v>
      </c>
      <c r="W14" s="191"/>
    </row>
    <row r="15" spans="1:23" ht="191.25" customHeight="1" x14ac:dyDescent="0.25">
      <c r="A15" s="380"/>
      <c r="B15" s="201" t="s">
        <v>1160</v>
      </c>
      <c r="C15" s="244" t="s">
        <v>1379</v>
      </c>
      <c r="D15" s="259" t="s">
        <v>587</v>
      </c>
      <c r="E15" s="245"/>
      <c r="F15" s="239">
        <v>40391</v>
      </c>
      <c r="G15" s="246">
        <v>41791</v>
      </c>
      <c r="H15" s="237" t="s">
        <v>103</v>
      </c>
      <c r="I15" s="240">
        <v>12000</v>
      </c>
      <c r="J15" s="247" t="s">
        <v>104</v>
      </c>
      <c r="K15" s="245"/>
      <c r="L15" s="245"/>
      <c r="M15" s="245"/>
      <c r="N15" s="260" t="s">
        <v>61</v>
      </c>
      <c r="O15" s="200"/>
      <c r="P15" s="200"/>
      <c r="Q15" s="202"/>
      <c r="R15" s="202"/>
      <c r="S15" s="202"/>
      <c r="T15" s="202"/>
      <c r="U15" s="202" t="s">
        <v>1227</v>
      </c>
      <c r="W15" s="191"/>
    </row>
    <row r="16" spans="1:23" ht="75" customHeight="1" x14ac:dyDescent="0.25">
      <c r="A16" s="380"/>
      <c r="B16" s="201" t="s">
        <v>1161</v>
      </c>
      <c r="C16" s="244" t="s">
        <v>1380</v>
      </c>
      <c r="D16" s="237" t="s">
        <v>91</v>
      </c>
      <c r="E16" s="245"/>
      <c r="F16" s="239">
        <v>40391</v>
      </c>
      <c r="G16" s="246">
        <v>41974</v>
      </c>
      <c r="H16" s="237" t="s">
        <v>109</v>
      </c>
      <c r="I16" s="240">
        <v>100000</v>
      </c>
      <c r="J16" s="247" t="s">
        <v>106</v>
      </c>
      <c r="K16" s="245"/>
      <c r="L16" s="245"/>
      <c r="M16" s="245"/>
      <c r="N16" s="200" t="s">
        <v>61</v>
      </c>
      <c r="O16" s="200"/>
      <c r="P16" s="200"/>
      <c r="Q16" s="202"/>
      <c r="R16" s="202"/>
      <c r="S16" s="202"/>
      <c r="T16" s="202"/>
      <c r="U16" s="202"/>
      <c r="W16" s="191"/>
    </row>
    <row r="17" spans="1:23" ht="87" customHeight="1" x14ac:dyDescent="0.25">
      <c r="A17" s="381"/>
      <c r="B17" s="201" t="s">
        <v>1162</v>
      </c>
      <c r="C17" s="244" t="s">
        <v>1381</v>
      </c>
      <c r="D17" s="237" t="s">
        <v>108</v>
      </c>
      <c r="E17" s="245"/>
      <c r="F17" s="239">
        <v>40391</v>
      </c>
      <c r="G17" s="239">
        <v>42339</v>
      </c>
      <c r="H17" s="237" t="s">
        <v>109</v>
      </c>
      <c r="I17" s="240">
        <v>300000</v>
      </c>
      <c r="J17" s="247" t="s">
        <v>110</v>
      </c>
      <c r="K17" s="245"/>
      <c r="L17" s="245"/>
      <c r="M17" s="245"/>
      <c r="N17" s="200" t="s">
        <v>61</v>
      </c>
      <c r="O17" s="200"/>
      <c r="P17" s="200"/>
      <c r="Q17" s="202"/>
      <c r="R17" s="202"/>
      <c r="S17" s="202"/>
      <c r="T17" s="202"/>
      <c r="U17" s="202"/>
      <c r="W17" s="191"/>
    </row>
    <row r="18" spans="1:23" ht="188.25" customHeight="1" x14ac:dyDescent="0.25">
      <c r="A18" s="382" t="s">
        <v>131</v>
      </c>
      <c r="B18" s="201" t="s">
        <v>1163</v>
      </c>
      <c r="C18" s="261" t="s">
        <v>1382</v>
      </c>
      <c r="D18" s="237" t="s">
        <v>133</v>
      </c>
      <c r="E18" s="245"/>
      <c r="F18" s="239">
        <v>40391</v>
      </c>
      <c r="G18" s="239">
        <v>41821</v>
      </c>
      <c r="H18" s="237" t="s">
        <v>134</v>
      </c>
      <c r="I18" s="262">
        <v>500000</v>
      </c>
      <c r="J18" s="251" t="s">
        <v>135</v>
      </c>
      <c r="K18" s="245"/>
      <c r="L18" s="245"/>
      <c r="M18" s="245"/>
      <c r="N18" s="260"/>
      <c r="O18" s="260" t="s">
        <v>61</v>
      </c>
      <c r="P18" s="200"/>
      <c r="Q18" s="263"/>
      <c r="R18" s="202"/>
      <c r="S18" s="202"/>
      <c r="T18" s="202"/>
      <c r="U18" s="202"/>
      <c r="W18" s="191"/>
    </row>
    <row r="19" spans="1:23" ht="211.5" customHeight="1" x14ac:dyDescent="0.25">
      <c r="A19" s="380"/>
      <c r="B19" s="201" t="s">
        <v>1164</v>
      </c>
      <c r="C19" s="261" t="s">
        <v>1383</v>
      </c>
      <c r="D19" s="237" t="s">
        <v>137</v>
      </c>
      <c r="E19" s="245"/>
      <c r="F19" s="239">
        <v>40391</v>
      </c>
      <c r="G19" s="239">
        <v>41365</v>
      </c>
      <c r="H19" s="237" t="s">
        <v>134</v>
      </c>
      <c r="I19" s="262">
        <v>300000</v>
      </c>
      <c r="J19" s="251" t="s">
        <v>138</v>
      </c>
      <c r="K19" s="245"/>
      <c r="L19" s="245"/>
      <c r="M19" s="245"/>
      <c r="N19" s="200"/>
      <c r="O19" s="200" t="s">
        <v>61</v>
      </c>
      <c r="P19" s="200"/>
      <c r="Q19" s="202"/>
      <c r="R19" s="202"/>
      <c r="S19" s="202"/>
      <c r="T19" s="202"/>
      <c r="U19" s="202"/>
      <c r="W19" s="191"/>
    </row>
    <row r="20" spans="1:23" ht="84.75" customHeight="1" x14ac:dyDescent="0.25">
      <c r="A20" s="380"/>
      <c r="B20" s="201" t="s">
        <v>1165</v>
      </c>
      <c r="C20" s="244" t="s">
        <v>1384</v>
      </c>
      <c r="D20" s="237" t="s">
        <v>137</v>
      </c>
      <c r="E20" s="238"/>
      <c r="F20" s="239">
        <v>40391</v>
      </c>
      <c r="G20" s="239">
        <v>42186</v>
      </c>
      <c r="H20" s="237" t="s">
        <v>134</v>
      </c>
      <c r="I20" s="262">
        <v>100000</v>
      </c>
      <c r="J20" s="251" t="s">
        <v>140</v>
      </c>
      <c r="K20" s="238"/>
      <c r="L20" s="238"/>
      <c r="M20" s="238"/>
      <c r="N20" s="200"/>
      <c r="O20" s="200" t="s">
        <v>61</v>
      </c>
      <c r="P20" s="200"/>
      <c r="Q20" s="260"/>
      <c r="R20" s="200"/>
      <c r="S20" s="200"/>
      <c r="T20" s="200"/>
      <c r="U20" s="257" t="s">
        <v>1228</v>
      </c>
      <c r="W20" s="191"/>
    </row>
    <row r="21" spans="1:23" ht="111" customHeight="1" x14ac:dyDescent="0.25">
      <c r="A21" s="380"/>
      <c r="B21" s="201" t="s">
        <v>1166</v>
      </c>
      <c r="C21" s="244" t="s">
        <v>1385</v>
      </c>
      <c r="D21" s="237" t="s">
        <v>142</v>
      </c>
      <c r="E21" s="238"/>
      <c r="F21" s="239">
        <v>40391</v>
      </c>
      <c r="G21" s="264">
        <v>42186</v>
      </c>
      <c r="H21" s="237" t="s">
        <v>134</v>
      </c>
      <c r="I21" s="262">
        <v>200000</v>
      </c>
      <c r="J21" s="251" t="s">
        <v>143</v>
      </c>
      <c r="K21" s="238"/>
      <c r="L21" s="238"/>
      <c r="M21" s="238"/>
      <c r="N21" s="200"/>
      <c r="O21" s="200" t="s">
        <v>61</v>
      </c>
      <c r="P21" s="200"/>
      <c r="Q21" s="200"/>
      <c r="R21" s="200"/>
      <c r="S21" s="200"/>
      <c r="T21" s="200"/>
      <c r="U21" s="200"/>
      <c r="W21" s="191"/>
    </row>
    <row r="22" spans="1:23" ht="91.5" customHeight="1" x14ac:dyDescent="0.25">
      <c r="A22" s="380"/>
      <c r="B22" s="201" t="s">
        <v>1167</v>
      </c>
      <c r="C22" s="236" t="s">
        <v>613</v>
      </c>
      <c r="D22" s="237" t="s">
        <v>145</v>
      </c>
      <c r="E22" s="238"/>
      <c r="F22" s="239">
        <v>40391</v>
      </c>
      <c r="G22" s="264">
        <v>42186</v>
      </c>
      <c r="H22" s="237" t="s">
        <v>146</v>
      </c>
      <c r="I22" s="262">
        <v>200000</v>
      </c>
      <c r="J22" s="251" t="s">
        <v>147</v>
      </c>
      <c r="K22" s="238"/>
      <c r="L22" s="238"/>
      <c r="M22" s="238"/>
      <c r="N22" s="200"/>
      <c r="O22" s="200" t="s">
        <v>61</v>
      </c>
      <c r="P22" s="200"/>
      <c r="Q22" s="257" t="s">
        <v>1229</v>
      </c>
      <c r="R22" s="200"/>
      <c r="S22" s="200"/>
      <c r="T22" s="260" t="s">
        <v>1230</v>
      </c>
      <c r="U22" s="200"/>
      <c r="W22" s="191"/>
    </row>
    <row r="23" spans="1:23" ht="68.25" customHeight="1" x14ac:dyDescent="0.25">
      <c r="A23" s="380"/>
      <c r="B23" s="201" t="s">
        <v>1168</v>
      </c>
      <c r="C23" s="295" t="s">
        <v>910</v>
      </c>
      <c r="D23" s="295" t="s">
        <v>911</v>
      </c>
      <c r="E23" s="238"/>
      <c r="F23" s="296">
        <v>41456</v>
      </c>
      <c r="G23" s="296">
        <v>42186</v>
      </c>
      <c r="H23" s="297" t="s">
        <v>776</v>
      </c>
      <c r="I23" s="297" t="s">
        <v>912</v>
      </c>
      <c r="J23" s="295"/>
      <c r="K23" s="238"/>
      <c r="L23" s="238"/>
      <c r="M23" s="238"/>
      <c r="N23" s="200"/>
      <c r="O23" s="200" t="s">
        <v>61</v>
      </c>
      <c r="P23" s="200"/>
      <c r="Q23" s="260" t="s">
        <v>1231</v>
      </c>
      <c r="R23" s="200"/>
      <c r="S23" s="200"/>
      <c r="T23" s="260" t="s">
        <v>1232</v>
      </c>
      <c r="U23" s="200"/>
      <c r="W23" s="191"/>
    </row>
    <row r="24" spans="1:23" ht="79.5" customHeight="1" x14ac:dyDescent="0.25">
      <c r="A24" s="381"/>
      <c r="B24" s="201" t="s">
        <v>1169</v>
      </c>
      <c r="C24" s="295" t="s">
        <v>914</v>
      </c>
      <c r="D24" s="295" t="s">
        <v>911</v>
      </c>
      <c r="E24" s="238"/>
      <c r="F24" s="296">
        <v>41456</v>
      </c>
      <c r="G24" s="296">
        <v>42186</v>
      </c>
      <c r="H24" s="297" t="s">
        <v>776</v>
      </c>
      <c r="I24" s="297" t="s">
        <v>912</v>
      </c>
      <c r="J24" s="295"/>
      <c r="K24" s="238"/>
      <c r="L24" s="238"/>
      <c r="M24" s="238"/>
      <c r="N24" s="200"/>
      <c r="O24" s="200" t="s">
        <v>61</v>
      </c>
      <c r="P24" s="200"/>
      <c r="Q24" s="265" t="s">
        <v>1233</v>
      </c>
      <c r="R24" s="200"/>
      <c r="S24" s="200"/>
      <c r="T24" s="257" t="s">
        <v>1234</v>
      </c>
      <c r="U24" s="200"/>
      <c r="W24" s="191"/>
    </row>
    <row r="25" spans="1:23" ht="396" customHeight="1" x14ac:dyDescent="0.25">
      <c r="A25" s="382" t="s">
        <v>170</v>
      </c>
      <c r="B25" s="201" t="s">
        <v>1170</v>
      </c>
      <c r="C25" s="236" t="s">
        <v>1386</v>
      </c>
      <c r="D25" s="259" t="s">
        <v>627</v>
      </c>
      <c r="E25" s="238"/>
      <c r="F25" s="239">
        <v>40391</v>
      </c>
      <c r="G25" s="264">
        <v>42186</v>
      </c>
      <c r="H25" s="237" t="s">
        <v>182</v>
      </c>
      <c r="I25" s="266">
        <v>100000</v>
      </c>
      <c r="J25" s="237" t="s">
        <v>183</v>
      </c>
      <c r="K25" s="238"/>
      <c r="L25" s="238"/>
      <c r="M25" s="238"/>
      <c r="N25" s="200"/>
      <c r="O25" s="200" t="s">
        <v>61</v>
      </c>
      <c r="P25" s="200"/>
      <c r="Q25" s="243" t="s">
        <v>1235</v>
      </c>
      <c r="R25" s="267" t="s">
        <v>1236</v>
      </c>
      <c r="S25" s="268" t="s">
        <v>1237</v>
      </c>
      <c r="T25" s="258" t="s">
        <v>1238</v>
      </c>
      <c r="U25" s="258" t="s">
        <v>1239</v>
      </c>
      <c r="W25" s="191"/>
    </row>
    <row r="26" spans="1:23" ht="108.75" customHeight="1" x14ac:dyDescent="0.25">
      <c r="A26" s="381"/>
      <c r="B26" s="201" t="s">
        <v>1171</v>
      </c>
      <c r="C26" s="244" t="s">
        <v>1387</v>
      </c>
      <c r="D26" s="237" t="s">
        <v>185</v>
      </c>
      <c r="E26" s="238"/>
      <c r="F26" s="239">
        <v>40391</v>
      </c>
      <c r="G26" s="264">
        <v>41609</v>
      </c>
      <c r="H26" s="237" t="s">
        <v>638</v>
      </c>
      <c r="I26" s="262">
        <v>10000</v>
      </c>
      <c r="J26" s="251" t="s">
        <v>186</v>
      </c>
      <c r="K26" s="238"/>
      <c r="L26" s="238"/>
      <c r="M26" s="238"/>
      <c r="N26" s="200"/>
      <c r="O26" s="200"/>
      <c r="P26" s="260" t="s">
        <v>61</v>
      </c>
      <c r="Q26" s="243" t="s">
        <v>1240</v>
      </c>
      <c r="R26" s="291" t="s">
        <v>1241</v>
      </c>
      <c r="S26" s="298" t="s">
        <v>1242</v>
      </c>
      <c r="T26" s="269" t="s">
        <v>1214</v>
      </c>
      <c r="U26" s="200"/>
      <c r="W26" s="191"/>
    </row>
    <row r="27" spans="1:23" ht="216.75" customHeight="1" x14ac:dyDescent="0.25">
      <c r="A27" s="382" t="s">
        <v>192</v>
      </c>
      <c r="B27" s="201" t="s">
        <v>1172</v>
      </c>
      <c r="C27" s="261" t="s">
        <v>1388</v>
      </c>
      <c r="D27" s="237" t="s">
        <v>194</v>
      </c>
      <c r="E27" s="245"/>
      <c r="F27" s="239">
        <v>40391</v>
      </c>
      <c r="G27" s="246">
        <v>41974</v>
      </c>
      <c r="H27" s="237" t="s">
        <v>197</v>
      </c>
      <c r="I27" s="262">
        <v>50000</v>
      </c>
      <c r="J27" s="251" t="s">
        <v>198</v>
      </c>
      <c r="K27" s="245"/>
      <c r="L27" s="245"/>
      <c r="M27" s="245"/>
      <c r="N27" s="200"/>
      <c r="O27" s="200" t="s">
        <v>61</v>
      </c>
      <c r="P27" s="200"/>
      <c r="Q27" s="248" t="s">
        <v>1243</v>
      </c>
      <c r="R27" s="202" t="s">
        <v>1244</v>
      </c>
      <c r="S27" s="270" t="s">
        <v>1245</v>
      </c>
      <c r="T27" s="202" t="s">
        <v>1246</v>
      </c>
      <c r="U27" s="270" t="s">
        <v>1247</v>
      </c>
      <c r="W27" s="191"/>
    </row>
    <row r="28" spans="1:23" ht="409.6" customHeight="1" x14ac:dyDescent="0.25">
      <c r="A28" s="381"/>
      <c r="B28" s="201" t="s">
        <v>1173</v>
      </c>
      <c r="C28" s="271" t="s">
        <v>1389</v>
      </c>
      <c r="D28" s="272" t="s">
        <v>1248</v>
      </c>
      <c r="E28" s="245"/>
      <c r="F28" s="239">
        <v>40391</v>
      </c>
      <c r="G28" s="246">
        <v>42186</v>
      </c>
      <c r="H28" s="261" t="s">
        <v>648</v>
      </c>
      <c r="I28" s="266">
        <v>10000</v>
      </c>
      <c r="J28" s="237" t="s">
        <v>205</v>
      </c>
      <c r="K28" s="245"/>
      <c r="L28" s="245"/>
      <c r="M28" s="245"/>
      <c r="N28" s="200" t="s">
        <v>61</v>
      </c>
      <c r="O28" s="200"/>
      <c r="P28" s="200"/>
      <c r="Q28" s="248" t="s">
        <v>1249</v>
      </c>
      <c r="R28" s="248"/>
      <c r="S28" s="248" t="s">
        <v>1250</v>
      </c>
      <c r="T28" s="248" t="s">
        <v>1251</v>
      </c>
      <c r="U28" s="248" t="s">
        <v>1252</v>
      </c>
      <c r="W28" s="191"/>
    </row>
    <row r="29" spans="1:23" ht="327" customHeight="1" x14ac:dyDescent="0.25">
      <c r="A29" s="370" t="s">
        <v>657</v>
      </c>
      <c r="B29" s="201" t="s">
        <v>1174</v>
      </c>
      <c r="C29" s="273" t="s">
        <v>1390</v>
      </c>
      <c r="D29" s="272" t="s">
        <v>222</v>
      </c>
      <c r="E29" s="274"/>
      <c r="F29" s="275">
        <v>40391</v>
      </c>
      <c r="G29" s="275">
        <v>41609</v>
      </c>
      <c r="H29" s="272" t="s">
        <v>178</v>
      </c>
      <c r="I29" s="276">
        <v>50000</v>
      </c>
      <c r="J29" s="272" t="s">
        <v>223</v>
      </c>
      <c r="K29" s="245"/>
      <c r="L29" s="245"/>
      <c r="M29" s="245"/>
      <c r="N29" s="200"/>
      <c r="O29" s="200"/>
      <c r="P29" s="200" t="s">
        <v>61</v>
      </c>
      <c r="Q29" s="248" t="s">
        <v>1253</v>
      </c>
      <c r="R29" s="250"/>
      <c r="S29" s="202"/>
      <c r="T29" s="248" t="s">
        <v>1254</v>
      </c>
      <c r="U29" s="248" t="s">
        <v>1255</v>
      </c>
      <c r="W29" s="191"/>
    </row>
    <row r="30" spans="1:23" ht="409.6" customHeight="1" x14ac:dyDescent="0.25">
      <c r="A30" s="371"/>
      <c r="B30" s="201" t="s">
        <v>1175</v>
      </c>
      <c r="C30" s="261" t="s">
        <v>1391</v>
      </c>
      <c r="D30" s="237" t="s">
        <v>222</v>
      </c>
      <c r="E30" s="245"/>
      <c r="F30" s="239">
        <v>40391</v>
      </c>
      <c r="G30" s="239">
        <v>41609</v>
      </c>
      <c r="H30" s="261" t="s">
        <v>666</v>
      </c>
      <c r="I30" s="262">
        <v>30000</v>
      </c>
      <c r="J30" s="251" t="s">
        <v>225</v>
      </c>
      <c r="K30" s="245"/>
      <c r="L30" s="245"/>
      <c r="M30" s="245"/>
      <c r="N30" s="200"/>
      <c r="O30" s="200" t="s">
        <v>61</v>
      </c>
      <c r="P30" s="200"/>
      <c r="Q30" s="202"/>
      <c r="R30" s="248"/>
      <c r="S30" s="202"/>
      <c r="T30" s="270" t="s">
        <v>1256</v>
      </c>
      <c r="U30" s="248" t="s">
        <v>1257</v>
      </c>
      <c r="W30" s="191"/>
    </row>
    <row r="31" spans="1:23" ht="183" customHeight="1" x14ac:dyDescent="0.25">
      <c r="A31" s="371"/>
      <c r="B31" s="201" t="s">
        <v>1176</v>
      </c>
      <c r="C31" s="244" t="s">
        <v>1392</v>
      </c>
      <c r="D31" s="237" t="s">
        <v>237</v>
      </c>
      <c r="E31" s="245"/>
      <c r="F31" s="239">
        <v>40391</v>
      </c>
      <c r="G31" s="239">
        <v>41609</v>
      </c>
      <c r="H31" s="237" t="s">
        <v>235</v>
      </c>
      <c r="I31" s="262" t="s">
        <v>234</v>
      </c>
      <c r="J31" s="251" t="s">
        <v>238</v>
      </c>
      <c r="K31" s="245"/>
      <c r="L31" s="245"/>
      <c r="M31" s="245"/>
      <c r="N31" s="200"/>
      <c r="O31" s="200" t="s">
        <v>61</v>
      </c>
      <c r="P31" s="200"/>
      <c r="Q31" s="248" t="s">
        <v>1258</v>
      </c>
      <c r="R31" s="202"/>
      <c r="S31" s="202"/>
      <c r="T31" s="263" t="s">
        <v>1230</v>
      </c>
      <c r="U31" s="202"/>
      <c r="W31" s="191"/>
    </row>
    <row r="32" spans="1:23" ht="303" customHeight="1" x14ac:dyDescent="0.25">
      <c r="A32" s="371"/>
      <c r="B32" s="201" t="s">
        <v>1177</v>
      </c>
      <c r="C32" s="244" t="s">
        <v>1393</v>
      </c>
      <c r="D32" s="237" t="s">
        <v>237</v>
      </c>
      <c r="E32" s="245"/>
      <c r="F32" s="239">
        <v>40391</v>
      </c>
      <c r="G32" s="239">
        <v>41609</v>
      </c>
      <c r="H32" s="237" t="s">
        <v>240</v>
      </c>
      <c r="I32" s="262">
        <v>105000</v>
      </c>
      <c r="J32" s="251" t="s">
        <v>241</v>
      </c>
      <c r="K32" s="245"/>
      <c r="L32" s="245"/>
      <c r="M32" s="245"/>
      <c r="N32" s="200"/>
      <c r="O32" s="200" t="s">
        <v>61</v>
      </c>
      <c r="P32" s="200"/>
      <c r="Q32" s="202"/>
      <c r="R32" s="202"/>
      <c r="S32" s="202"/>
      <c r="T32" s="202"/>
      <c r="U32" s="202"/>
      <c r="W32" s="191"/>
    </row>
    <row r="33" spans="1:23" ht="186" customHeight="1" x14ac:dyDescent="0.25">
      <c r="A33" s="371"/>
      <c r="B33" s="201" t="s">
        <v>1178</v>
      </c>
      <c r="C33" s="244" t="s">
        <v>1394</v>
      </c>
      <c r="D33" s="237" t="s">
        <v>245</v>
      </c>
      <c r="E33" s="245"/>
      <c r="F33" s="239">
        <v>40391</v>
      </c>
      <c r="G33" s="239">
        <v>41609</v>
      </c>
      <c r="H33" s="237" t="s">
        <v>197</v>
      </c>
      <c r="I33" s="262">
        <v>100000</v>
      </c>
      <c r="J33" s="251" t="s">
        <v>246</v>
      </c>
      <c r="K33" s="245"/>
      <c r="L33" s="245"/>
      <c r="M33" s="245"/>
      <c r="N33" s="200"/>
      <c r="O33" s="200"/>
      <c r="P33" s="200" t="s">
        <v>61</v>
      </c>
      <c r="Q33" s="270" t="s">
        <v>1259</v>
      </c>
      <c r="R33" s="202" t="s">
        <v>1260</v>
      </c>
      <c r="S33" s="202" t="s">
        <v>1261</v>
      </c>
      <c r="T33" s="202" t="s">
        <v>1262</v>
      </c>
      <c r="U33" s="270" t="s">
        <v>1263</v>
      </c>
      <c r="W33" s="191"/>
    </row>
    <row r="34" spans="1:23" ht="322.5" customHeight="1" x14ac:dyDescent="0.25">
      <c r="A34" s="371"/>
      <c r="B34" s="201" t="s">
        <v>1179</v>
      </c>
      <c r="C34" s="244" t="s">
        <v>1395</v>
      </c>
      <c r="D34" s="237" t="s">
        <v>248</v>
      </c>
      <c r="E34" s="245"/>
      <c r="F34" s="239">
        <v>40391</v>
      </c>
      <c r="G34" s="239">
        <v>41244</v>
      </c>
      <c r="H34" s="237" t="s">
        <v>240</v>
      </c>
      <c r="I34" s="262">
        <v>25000</v>
      </c>
      <c r="J34" s="251" t="s">
        <v>249</v>
      </c>
      <c r="K34" s="245"/>
      <c r="L34" s="245"/>
      <c r="M34" s="245"/>
      <c r="N34" s="200"/>
      <c r="O34" s="200" t="s">
        <v>61</v>
      </c>
      <c r="P34" s="200"/>
      <c r="Q34" s="248" t="s">
        <v>1264</v>
      </c>
      <c r="S34" s="202" t="s">
        <v>1265</v>
      </c>
      <c r="T34" s="202" t="s">
        <v>805</v>
      </c>
      <c r="U34" s="202"/>
      <c r="W34" s="191"/>
    </row>
    <row r="35" spans="1:23" ht="234" customHeight="1" x14ac:dyDescent="0.25">
      <c r="A35" s="371"/>
      <c r="B35" s="201" t="s">
        <v>1180</v>
      </c>
      <c r="C35" s="244" t="s">
        <v>1396</v>
      </c>
      <c r="D35" s="237" t="s">
        <v>251</v>
      </c>
      <c r="E35" s="245"/>
      <c r="F35" s="239">
        <v>40391</v>
      </c>
      <c r="G35" s="239">
        <v>41609</v>
      </c>
      <c r="H35" s="237" t="s">
        <v>103</v>
      </c>
      <c r="I35" s="262">
        <v>15000</v>
      </c>
      <c r="J35" s="251" t="s">
        <v>252</v>
      </c>
      <c r="K35" s="245"/>
      <c r="L35" s="245"/>
      <c r="M35" s="245"/>
      <c r="N35" s="200"/>
      <c r="O35" s="200" t="s">
        <v>61</v>
      </c>
      <c r="P35" s="200"/>
      <c r="Q35" s="202"/>
      <c r="R35" s="202"/>
      <c r="S35" s="202"/>
      <c r="T35" s="202"/>
      <c r="U35" s="202"/>
      <c r="W35" s="191"/>
    </row>
    <row r="36" spans="1:23" ht="165.75" customHeight="1" x14ac:dyDescent="0.25">
      <c r="A36" s="371"/>
      <c r="B36" s="201" t="s">
        <v>1181</v>
      </c>
      <c r="C36" s="244" t="s">
        <v>1397</v>
      </c>
      <c r="D36" s="237" t="s">
        <v>251</v>
      </c>
      <c r="E36" s="245"/>
      <c r="F36" s="239">
        <v>40391</v>
      </c>
      <c r="G36" s="239">
        <v>42339</v>
      </c>
      <c r="H36" s="237" t="s">
        <v>84</v>
      </c>
      <c r="I36" s="262">
        <v>50000</v>
      </c>
      <c r="J36" s="251" t="s">
        <v>698</v>
      </c>
      <c r="K36" s="245"/>
      <c r="L36" s="245"/>
      <c r="M36" s="245"/>
      <c r="N36" s="200" t="s">
        <v>61</v>
      </c>
      <c r="O36" s="200"/>
      <c r="P36" s="200"/>
      <c r="Q36" s="202"/>
      <c r="R36" s="202"/>
      <c r="S36" s="202"/>
      <c r="T36" s="202"/>
      <c r="U36" s="202"/>
      <c r="W36" s="191"/>
    </row>
    <row r="37" spans="1:23" ht="108" customHeight="1" x14ac:dyDescent="0.25">
      <c r="A37" s="371"/>
      <c r="B37" s="201" t="s">
        <v>1182</v>
      </c>
      <c r="C37" s="244" t="s">
        <v>1398</v>
      </c>
      <c r="D37" s="237" t="s">
        <v>245</v>
      </c>
      <c r="E37" s="245"/>
      <c r="F37" s="239">
        <v>40391</v>
      </c>
      <c r="G37" s="239">
        <v>41609</v>
      </c>
      <c r="H37" s="237" t="s">
        <v>100</v>
      </c>
      <c r="I37" s="262">
        <v>100000</v>
      </c>
      <c r="J37" s="251" t="s">
        <v>256</v>
      </c>
      <c r="K37" s="245"/>
      <c r="L37" s="245"/>
      <c r="M37" s="245"/>
      <c r="N37" s="200"/>
      <c r="O37" s="200"/>
      <c r="P37" s="200" t="s">
        <v>61</v>
      </c>
      <c r="Q37" s="202"/>
      <c r="R37" s="202"/>
      <c r="S37" s="202"/>
      <c r="T37" s="202"/>
      <c r="U37" s="202"/>
      <c r="W37" s="191"/>
    </row>
    <row r="38" spans="1:23" ht="55.5" customHeight="1" x14ac:dyDescent="0.25">
      <c r="A38" s="371"/>
      <c r="B38" s="201" t="s">
        <v>1183</v>
      </c>
      <c r="C38" s="244" t="s">
        <v>1399</v>
      </c>
      <c r="D38" s="237" t="s">
        <v>245</v>
      </c>
      <c r="E38" s="245"/>
      <c r="F38" s="239">
        <v>40391</v>
      </c>
      <c r="G38" s="239">
        <v>41609</v>
      </c>
      <c r="H38" s="237" t="s">
        <v>178</v>
      </c>
      <c r="I38" s="262">
        <v>20000</v>
      </c>
      <c r="J38" s="251" t="s">
        <v>258</v>
      </c>
      <c r="K38" s="245"/>
      <c r="L38" s="245"/>
      <c r="M38" s="245"/>
      <c r="N38" s="200" t="s">
        <v>61</v>
      </c>
      <c r="O38" s="200"/>
      <c r="P38" s="200"/>
      <c r="Q38" s="202"/>
      <c r="R38" s="202"/>
      <c r="S38" s="202"/>
      <c r="T38" s="202"/>
      <c r="U38" s="202"/>
      <c r="W38" s="191"/>
    </row>
    <row r="39" spans="1:23" ht="56.25" customHeight="1" x14ac:dyDescent="0.25">
      <c r="A39" s="371"/>
      <c r="B39" s="201" t="s">
        <v>1266</v>
      </c>
      <c r="C39" s="261" t="s">
        <v>1400</v>
      </c>
      <c r="D39" s="237" t="s">
        <v>251</v>
      </c>
      <c r="E39" s="245"/>
      <c r="F39" s="239">
        <v>40391</v>
      </c>
      <c r="G39" s="239">
        <v>41974</v>
      </c>
      <c r="H39" s="237" t="s">
        <v>88</v>
      </c>
      <c r="I39" s="262">
        <v>100000</v>
      </c>
      <c r="J39" s="251" t="s">
        <v>262</v>
      </c>
      <c r="K39" s="245"/>
      <c r="L39" s="245"/>
      <c r="M39" s="245"/>
      <c r="N39" s="200"/>
      <c r="O39" s="200" t="s">
        <v>61</v>
      </c>
      <c r="P39" s="200"/>
      <c r="Q39" s="263" t="s">
        <v>1267</v>
      </c>
      <c r="R39" s="202"/>
      <c r="S39" s="202"/>
      <c r="T39" s="263" t="s">
        <v>1230</v>
      </c>
      <c r="U39" s="202"/>
      <c r="W39" s="191"/>
    </row>
    <row r="40" spans="1:23" ht="246" customHeight="1" x14ac:dyDescent="0.25">
      <c r="A40" s="371"/>
      <c r="B40" s="201" t="s">
        <v>1268</v>
      </c>
      <c r="C40" s="244" t="s">
        <v>1401</v>
      </c>
      <c r="D40" s="237" t="s">
        <v>264</v>
      </c>
      <c r="E40" s="245"/>
      <c r="F40" s="239">
        <v>40391</v>
      </c>
      <c r="G40" s="239">
        <v>41244</v>
      </c>
      <c r="H40" s="237" t="s">
        <v>103</v>
      </c>
      <c r="I40" s="262" t="s">
        <v>234</v>
      </c>
      <c r="J40" s="251" t="s">
        <v>265</v>
      </c>
      <c r="K40" s="245"/>
      <c r="L40" s="245"/>
      <c r="M40" s="245"/>
      <c r="N40" s="200"/>
      <c r="O40" s="200" t="s">
        <v>61</v>
      </c>
      <c r="P40" s="200"/>
      <c r="Q40" s="270" t="s">
        <v>1269</v>
      </c>
      <c r="R40" s="270" t="s">
        <v>1270</v>
      </c>
      <c r="S40" s="202"/>
      <c r="T40" s="202" t="s">
        <v>805</v>
      </c>
      <c r="U40" s="263" t="s">
        <v>1271</v>
      </c>
      <c r="W40" s="191"/>
    </row>
    <row r="41" spans="1:23" ht="84.75" customHeight="1" x14ac:dyDescent="0.25">
      <c r="A41" s="371"/>
      <c r="B41" s="201" t="s">
        <v>1272</v>
      </c>
      <c r="C41" s="244" t="s">
        <v>1402</v>
      </c>
      <c r="D41" s="237" t="s">
        <v>267</v>
      </c>
      <c r="E41" s="245"/>
      <c r="F41" s="239">
        <v>40391</v>
      </c>
      <c r="G41" s="239">
        <v>41974</v>
      </c>
      <c r="H41" s="237" t="s">
        <v>269</v>
      </c>
      <c r="I41" s="266" t="s">
        <v>268</v>
      </c>
      <c r="J41" s="237" t="s">
        <v>270</v>
      </c>
      <c r="K41" s="245"/>
      <c r="L41" s="245"/>
      <c r="M41" s="245"/>
      <c r="N41" s="200"/>
      <c r="O41" s="200" t="s">
        <v>61</v>
      </c>
      <c r="P41" s="200"/>
      <c r="Q41" s="248" t="s">
        <v>1273</v>
      </c>
      <c r="R41" s="270" t="s">
        <v>1274</v>
      </c>
      <c r="S41" s="270" t="s">
        <v>1275</v>
      </c>
      <c r="T41" s="202" t="s">
        <v>1276</v>
      </c>
      <c r="U41" s="248" t="s">
        <v>1277</v>
      </c>
      <c r="W41" s="191"/>
    </row>
    <row r="42" spans="1:23" ht="71.25" customHeight="1" x14ac:dyDescent="0.25">
      <c r="A42" s="371"/>
      <c r="B42" s="201" t="s">
        <v>1278</v>
      </c>
      <c r="C42" s="244" t="s">
        <v>1403</v>
      </c>
      <c r="D42" s="237" t="s">
        <v>267</v>
      </c>
      <c r="E42" s="245"/>
      <c r="F42" s="239">
        <v>40391</v>
      </c>
      <c r="G42" s="239">
        <v>41974</v>
      </c>
      <c r="H42" s="237" t="s">
        <v>88</v>
      </c>
      <c r="I42" s="262">
        <v>100000</v>
      </c>
      <c r="J42" s="251" t="s">
        <v>272</v>
      </c>
      <c r="K42" s="245"/>
      <c r="L42" s="245"/>
      <c r="M42" s="245"/>
      <c r="N42" s="200"/>
      <c r="O42" s="200" t="s">
        <v>61</v>
      </c>
      <c r="P42" s="200"/>
      <c r="Q42" s="263" t="s">
        <v>1279</v>
      </c>
      <c r="R42" s="202"/>
      <c r="S42" s="202"/>
      <c r="T42" s="263" t="s">
        <v>1230</v>
      </c>
      <c r="U42" s="202"/>
      <c r="W42" s="191"/>
    </row>
    <row r="43" spans="1:23" ht="409.6" customHeight="1" x14ac:dyDescent="0.25">
      <c r="A43" s="371"/>
      <c r="B43" s="201" t="s">
        <v>1280</v>
      </c>
      <c r="C43" s="261" t="s">
        <v>1404</v>
      </c>
      <c r="D43" s="237" t="s">
        <v>267</v>
      </c>
      <c r="E43" s="245"/>
      <c r="F43" s="239">
        <v>40391</v>
      </c>
      <c r="G43" s="239">
        <v>41974</v>
      </c>
      <c r="H43" s="237" t="s">
        <v>182</v>
      </c>
      <c r="I43" s="262">
        <v>100000</v>
      </c>
      <c r="J43" s="251" t="s">
        <v>280</v>
      </c>
      <c r="K43" s="245"/>
      <c r="L43" s="245"/>
      <c r="M43" s="245"/>
      <c r="N43" s="200"/>
      <c r="O43" s="200" t="s">
        <v>61</v>
      </c>
      <c r="P43" s="200"/>
      <c r="Q43" s="250" t="s">
        <v>1281</v>
      </c>
      <c r="R43" s="248" t="s">
        <v>1282</v>
      </c>
      <c r="S43" s="202" t="s">
        <v>1223</v>
      </c>
      <c r="T43" s="248" t="s">
        <v>1283</v>
      </c>
      <c r="U43" s="248" t="s">
        <v>1284</v>
      </c>
      <c r="W43" s="191"/>
    </row>
    <row r="44" spans="1:23" ht="57" customHeight="1" x14ac:dyDescent="0.25">
      <c r="A44" s="371"/>
      <c r="B44" s="201" t="s">
        <v>1285</v>
      </c>
      <c r="C44" s="261" t="s">
        <v>1406</v>
      </c>
      <c r="D44" s="237" t="s">
        <v>282</v>
      </c>
      <c r="E44" s="245"/>
      <c r="F44" s="239">
        <v>40391</v>
      </c>
      <c r="G44" s="239">
        <v>41974</v>
      </c>
      <c r="H44" s="237" t="s">
        <v>88</v>
      </c>
      <c r="I44" s="262">
        <v>100000</v>
      </c>
      <c r="J44" s="251" t="s">
        <v>89</v>
      </c>
      <c r="K44" s="245"/>
      <c r="L44" s="245"/>
      <c r="M44" s="245"/>
      <c r="N44" s="200"/>
      <c r="O44" s="200" t="s">
        <v>61</v>
      </c>
      <c r="P44" s="200"/>
      <c r="Q44" s="202"/>
      <c r="R44" s="202"/>
      <c r="S44" s="202"/>
      <c r="T44" s="202"/>
      <c r="U44" s="202"/>
      <c r="W44" s="191"/>
    </row>
    <row r="45" spans="1:23" ht="231" customHeight="1" x14ac:dyDescent="0.25">
      <c r="A45" s="371"/>
      <c r="B45" s="201" t="s">
        <v>1286</v>
      </c>
      <c r="C45" s="261" t="s">
        <v>1405</v>
      </c>
      <c r="D45" s="237" t="s">
        <v>297</v>
      </c>
      <c r="E45" s="245"/>
      <c r="F45" s="239">
        <v>40391</v>
      </c>
      <c r="G45" s="239">
        <v>42339</v>
      </c>
      <c r="H45" s="237" t="s">
        <v>182</v>
      </c>
      <c r="I45" s="262">
        <v>100000</v>
      </c>
      <c r="J45" s="251" t="s">
        <v>298</v>
      </c>
      <c r="K45" s="245"/>
      <c r="L45" s="245"/>
      <c r="M45" s="245"/>
      <c r="N45" s="200"/>
      <c r="O45" s="200" t="s">
        <v>61</v>
      </c>
      <c r="P45" s="200"/>
      <c r="Q45" s="250" t="s">
        <v>1287</v>
      </c>
      <c r="R45" s="250" t="s">
        <v>1288</v>
      </c>
      <c r="S45" s="263" t="s">
        <v>1289</v>
      </c>
      <c r="T45" s="243" t="s">
        <v>1290</v>
      </c>
      <c r="U45" s="250" t="s">
        <v>1291</v>
      </c>
      <c r="W45" s="191"/>
    </row>
    <row r="46" spans="1:23" ht="289.5" customHeight="1" x14ac:dyDescent="0.25">
      <c r="A46" s="371"/>
      <c r="B46" s="201" t="s">
        <v>1292</v>
      </c>
      <c r="C46" s="244" t="s">
        <v>1407</v>
      </c>
      <c r="D46" s="261" t="s">
        <v>752</v>
      </c>
      <c r="E46" s="245"/>
      <c r="F46" s="239">
        <v>40391</v>
      </c>
      <c r="G46" s="239">
        <v>41609</v>
      </c>
      <c r="H46" s="237" t="s">
        <v>230</v>
      </c>
      <c r="I46" s="262">
        <v>100000</v>
      </c>
      <c r="J46" s="251" t="s">
        <v>301</v>
      </c>
      <c r="K46" s="245"/>
      <c r="L46" s="245"/>
      <c r="M46" s="245"/>
      <c r="N46" s="200"/>
      <c r="O46" s="200"/>
      <c r="P46" s="200" t="s">
        <v>61</v>
      </c>
      <c r="Q46" s="248" t="s">
        <v>1293</v>
      </c>
      <c r="R46" s="248" t="s">
        <v>1294</v>
      </c>
      <c r="S46" s="248" t="s">
        <v>1295</v>
      </c>
      <c r="T46" s="243" t="s">
        <v>1296</v>
      </c>
      <c r="U46" s="250" t="s">
        <v>1297</v>
      </c>
      <c r="W46" s="191"/>
    </row>
    <row r="47" spans="1:23" ht="188.25" customHeight="1" x14ac:dyDescent="0.25">
      <c r="A47" s="371"/>
      <c r="B47" s="201" t="s">
        <v>1298</v>
      </c>
      <c r="C47" s="244" t="s">
        <v>1408</v>
      </c>
      <c r="D47" s="237" t="s">
        <v>303</v>
      </c>
      <c r="E47" s="245"/>
      <c r="F47" s="239">
        <v>40391</v>
      </c>
      <c r="G47" s="239">
        <v>42339</v>
      </c>
      <c r="H47" s="261" t="s">
        <v>756</v>
      </c>
      <c r="I47" s="262">
        <v>100000</v>
      </c>
      <c r="J47" s="251" t="s">
        <v>305</v>
      </c>
      <c r="K47" s="245"/>
      <c r="L47" s="245"/>
      <c r="M47" s="245"/>
      <c r="N47" s="200"/>
      <c r="O47" s="200" t="s">
        <v>61</v>
      </c>
      <c r="P47" s="200"/>
      <c r="Q47" s="250" t="s">
        <v>1299</v>
      </c>
      <c r="R47" s="202"/>
      <c r="S47" s="202" t="s">
        <v>1300</v>
      </c>
      <c r="T47" s="250" t="s">
        <v>1301</v>
      </c>
      <c r="U47" s="250" t="s">
        <v>1302</v>
      </c>
      <c r="W47" s="191"/>
    </row>
    <row r="48" spans="1:23" ht="244.5" customHeight="1" x14ac:dyDescent="0.25">
      <c r="A48" s="371"/>
      <c r="B48" s="201" t="s">
        <v>1303</v>
      </c>
      <c r="C48" s="261" t="s">
        <v>1371</v>
      </c>
      <c r="D48" s="237" t="s">
        <v>237</v>
      </c>
      <c r="E48" s="245"/>
      <c r="F48" s="239">
        <v>40391</v>
      </c>
      <c r="G48" s="239">
        <v>42339</v>
      </c>
      <c r="H48" s="261" t="s">
        <v>756</v>
      </c>
      <c r="I48" s="262">
        <v>100000</v>
      </c>
      <c r="J48" s="251" t="s">
        <v>307</v>
      </c>
      <c r="K48" s="245"/>
      <c r="L48" s="245"/>
      <c r="M48" s="245"/>
      <c r="N48" s="200"/>
      <c r="O48" s="200" t="s">
        <v>61</v>
      </c>
      <c r="P48" s="200"/>
      <c r="Q48" s="277" t="s">
        <v>1304</v>
      </c>
      <c r="R48" s="202" t="s">
        <v>1305</v>
      </c>
      <c r="S48" s="202"/>
      <c r="T48" s="250" t="s">
        <v>1254</v>
      </c>
      <c r="U48" s="202"/>
      <c r="W48" s="191"/>
    </row>
    <row r="49" spans="1:23" ht="48" customHeight="1" x14ac:dyDescent="0.25">
      <c r="A49" s="371"/>
      <c r="B49" s="201" t="s">
        <v>1306</v>
      </c>
      <c r="C49" s="244" t="s">
        <v>1372</v>
      </c>
      <c r="D49" s="237" t="s">
        <v>309</v>
      </c>
      <c r="E49" s="245"/>
      <c r="F49" s="239">
        <v>40391</v>
      </c>
      <c r="G49" s="239">
        <v>42339</v>
      </c>
      <c r="H49" s="237" t="s">
        <v>84</v>
      </c>
      <c r="I49" s="262">
        <v>50000</v>
      </c>
      <c r="J49" s="251" t="s">
        <v>310</v>
      </c>
      <c r="K49" s="245"/>
      <c r="L49" s="245"/>
      <c r="M49" s="245"/>
      <c r="N49" s="200"/>
      <c r="O49" s="200" t="s">
        <v>61</v>
      </c>
      <c r="P49" s="200"/>
      <c r="Q49" s="202" t="s">
        <v>1307</v>
      </c>
      <c r="R49" s="202"/>
      <c r="S49" s="202"/>
      <c r="T49" s="202" t="s">
        <v>1230</v>
      </c>
      <c r="U49" s="202"/>
      <c r="W49" s="191"/>
    </row>
    <row r="50" spans="1:23" ht="409.6" customHeight="1" x14ac:dyDescent="0.25">
      <c r="A50" s="371"/>
      <c r="B50" s="201" t="s">
        <v>1308</v>
      </c>
      <c r="C50" s="261" t="s">
        <v>1409</v>
      </c>
      <c r="D50" s="237" t="s">
        <v>316</v>
      </c>
      <c r="E50" s="245"/>
      <c r="F50" s="239">
        <v>40391</v>
      </c>
      <c r="G50" s="239">
        <v>42339</v>
      </c>
      <c r="H50" s="261" t="s">
        <v>776</v>
      </c>
      <c r="I50" s="262">
        <v>100000</v>
      </c>
      <c r="J50" s="251" t="s">
        <v>772</v>
      </c>
      <c r="K50" s="245"/>
      <c r="L50" s="245"/>
      <c r="M50" s="245"/>
      <c r="N50" s="200"/>
      <c r="O50" s="200"/>
      <c r="P50" s="260" t="s">
        <v>61</v>
      </c>
      <c r="Q50" s="248" t="s">
        <v>1309</v>
      </c>
      <c r="R50" s="250" t="s">
        <v>1310</v>
      </c>
      <c r="S50" s="248" t="s">
        <v>1311</v>
      </c>
      <c r="T50" s="250" t="s">
        <v>1312</v>
      </c>
      <c r="U50" s="250" t="s">
        <v>1313</v>
      </c>
      <c r="W50" s="191"/>
    </row>
    <row r="51" spans="1:23" ht="113.25" customHeight="1" x14ac:dyDescent="0.25">
      <c r="A51" s="372"/>
      <c r="B51" s="201" t="s">
        <v>1314</v>
      </c>
      <c r="C51" s="244" t="s">
        <v>1410</v>
      </c>
      <c r="D51" s="237" t="s">
        <v>316</v>
      </c>
      <c r="E51" s="245"/>
      <c r="F51" s="239">
        <v>40391</v>
      </c>
      <c r="G51" s="239">
        <v>42339</v>
      </c>
      <c r="H51" s="237" t="s">
        <v>146</v>
      </c>
      <c r="I51" s="262">
        <v>100000</v>
      </c>
      <c r="J51" s="251" t="s">
        <v>328</v>
      </c>
      <c r="K51" s="245"/>
      <c r="L51" s="245"/>
      <c r="M51" s="245"/>
      <c r="N51" s="200"/>
      <c r="O51" s="200" t="s">
        <v>61</v>
      </c>
      <c r="P51" s="200"/>
      <c r="Q51" s="202"/>
      <c r="R51" s="202"/>
      <c r="S51" s="202"/>
      <c r="T51" s="202"/>
      <c r="U51" s="202"/>
      <c r="W51" s="191"/>
    </row>
    <row r="52" spans="1:23" ht="105.75" customHeight="1" x14ac:dyDescent="0.25">
      <c r="A52" s="299" t="s">
        <v>390</v>
      </c>
      <c r="B52" s="201" t="s">
        <v>1184</v>
      </c>
      <c r="C52" s="244" t="s">
        <v>1411</v>
      </c>
      <c r="D52" s="237" t="s">
        <v>392</v>
      </c>
      <c r="E52" s="245"/>
      <c r="F52" s="239">
        <v>40391</v>
      </c>
      <c r="G52" s="239" t="s">
        <v>575</v>
      </c>
      <c r="H52" s="244" t="s">
        <v>776</v>
      </c>
      <c r="I52" s="266">
        <v>150000</v>
      </c>
      <c r="J52" s="237" t="s">
        <v>393</v>
      </c>
      <c r="K52" s="245"/>
      <c r="L52" s="245"/>
      <c r="M52" s="245"/>
      <c r="N52" s="200"/>
      <c r="O52" s="200" t="s">
        <v>61</v>
      </c>
      <c r="P52" s="200"/>
      <c r="Q52" s="202"/>
      <c r="R52" s="202"/>
      <c r="S52" s="202"/>
      <c r="T52" s="202"/>
      <c r="U52" s="202"/>
      <c r="W52" s="191"/>
    </row>
    <row r="53" spans="1:23" ht="360.75" customHeight="1" x14ac:dyDescent="0.25">
      <c r="A53" s="300"/>
      <c r="B53" s="201" t="s">
        <v>1185</v>
      </c>
      <c r="C53" s="261" t="s">
        <v>1412</v>
      </c>
      <c r="D53" s="261" t="s">
        <v>799</v>
      </c>
      <c r="E53" s="245"/>
      <c r="F53" s="239">
        <v>40391</v>
      </c>
      <c r="G53" s="251" t="s">
        <v>575</v>
      </c>
      <c r="H53" s="261" t="s">
        <v>800</v>
      </c>
      <c r="I53" s="262">
        <v>100000</v>
      </c>
      <c r="J53" s="251" t="s">
        <v>396</v>
      </c>
      <c r="K53" s="245"/>
      <c r="L53" s="245"/>
      <c r="M53" s="245"/>
      <c r="N53" s="200"/>
      <c r="O53" s="200" t="s">
        <v>61</v>
      </c>
      <c r="P53" s="200"/>
      <c r="Q53" s="277" t="s">
        <v>1315</v>
      </c>
      <c r="R53" s="277" t="s">
        <v>1316</v>
      </c>
      <c r="S53" s="248" t="s">
        <v>1317</v>
      </c>
      <c r="T53" s="278" t="s">
        <v>1318</v>
      </c>
      <c r="U53" s="250" t="s">
        <v>1319</v>
      </c>
      <c r="W53" s="191"/>
    </row>
    <row r="54" spans="1:23" ht="90.75" customHeight="1" x14ac:dyDescent="0.25">
      <c r="A54" s="300"/>
      <c r="B54" s="201" t="s">
        <v>1186</v>
      </c>
      <c r="C54" s="244" t="s">
        <v>1413</v>
      </c>
      <c r="D54" s="261" t="s">
        <v>807</v>
      </c>
      <c r="E54" s="245"/>
      <c r="F54" s="239">
        <v>41275</v>
      </c>
      <c r="G54" s="239">
        <v>42339</v>
      </c>
      <c r="H54" s="237" t="s">
        <v>230</v>
      </c>
      <c r="I54" s="262">
        <v>70000</v>
      </c>
      <c r="J54" s="251" t="s">
        <v>401</v>
      </c>
      <c r="K54" s="245"/>
      <c r="L54" s="245"/>
      <c r="M54" s="245"/>
      <c r="N54" s="200" t="s">
        <v>61</v>
      </c>
      <c r="O54" s="200"/>
      <c r="P54" s="200"/>
      <c r="Q54" s="202"/>
      <c r="R54" s="202"/>
      <c r="S54" s="202" t="s">
        <v>1320</v>
      </c>
      <c r="T54" s="202" t="s">
        <v>805</v>
      </c>
      <c r="U54" s="248" t="s">
        <v>1321</v>
      </c>
      <c r="W54" s="191"/>
    </row>
    <row r="55" spans="1:23" ht="106.5" customHeight="1" x14ac:dyDescent="0.25">
      <c r="A55" s="373" t="s">
        <v>413</v>
      </c>
      <c r="B55" s="201" t="s">
        <v>1187</v>
      </c>
      <c r="C55" s="261" t="s">
        <v>1414</v>
      </c>
      <c r="D55" s="261" t="s">
        <v>821</v>
      </c>
      <c r="E55" s="245"/>
      <c r="F55" s="239">
        <v>40391</v>
      </c>
      <c r="G55" s="246">
        <v>42186</v>
      </c>
      <c r="H55" s="237" t="s">
        <v>419</v>
      </c>
      <c r="I55" s="262" t="s">
        <v>234</v>
      </c>
      <c r="J55" s="251" t="s">
        <v>420</v>
      </c>
      <c r="K55" s="245"/>
      <c r="L55" s="245"/>
      <c r="M55" s="245"/>
      <c r="N55" s="200" t="s">
        <v>61</v>
      </c>
      <c r="O55" s="200"/>
      <c r="P55" s="200"/>
      <c r="Q55" s="202"/>
      <c r="R55" s="202"/>
      <c r="S55" s="202"/>
      <c r="T55" s="279"/>
      <c r="U55" s="248" t="s">
        <v>1322</v>
      </c>
      <c r="W55" s="191"/>
    </row>
    <row r="56" spans="1:23" ht="72" customHeight="1" x14ac:dyDescent="0.25">
      <c r="A56" s="374"/>
      <c r="B56" s="201" t="s">
        <v>1188</v>
      </c>
      <c r="C56" s="244" t="s">
        <v>1415</v>
      </c>
      <c r="D56" s="237" t="s">
        <v>185</v>
      </c>
      <c r="E56" s="245"/>
      <c r="F56" s="239">
        <v>40878</v>
      </c>
      <c r="G56" s="246">
        <v>41821</v>
      </c>
      <c r="H56" s="272" t="s">
        <v>419</v>
      </c>
      <c r="I56" s="262" t="s">
        <v>234</v>
      </c>
      <c r="J56" s="251" t="s">
        <v>422</v>
      </c>
      <c r="K56" s="245"/>
      <c r="L56" s="245"/>
      <c r="M56" s="245"/>
      <c r="N56" s="200" t="s">
        <v>61</v>
      </c>
      <c r="O56" s="200"/>
      <c r="P56" s="200"/>
      <c r="Q56" s="202"/>
      <c r="R56" s="202"/>
      <c r="S56" s="202"/>
      <c r="T56" s="202"/>
      <c r="U56" s="202"/>
      <c r="W56" s="191"/>
    </row>
    <row r="57" spans="1:23" ht="78.75" customHeight="1" x14ac:dyDescent="0.25">
      <c r="A57" s="374"/>
      <c r="B57" s="201" t="s">
        <v>1189</v>
      </c>
      <c r="C57" s="244" t="s">
        <v>1416</v>
      </c>
      <c r="D57" s="237" t="s">
        <v>424</v>
      </c>
      <c r="E57" s="245"/>
      <c r="F57" s="239">
        <v>40878</v>
      </c>
      <c r="G57" s="239">
        <v>42339</v>
      </c>
      <c r="H57" s="244" t="s">
        <v>88</v>
      </c>
      <c r="I57" s="262" t="s">
        <v>234</v>
      </c>
      <c r="J57" s="251" t="s">
        <v>425</v>
      </c>
      <c r="K57" s="245"/>
      <c r="L57" s="245"/>
      <c r="M57" s="245"/>
      <c r="N57" s="200"/>
      <c r="O57" s="200"/>
      <c r="P57" s="200" t="s">
        <v>61</v>
      </c>
      <c r="Q57" s="263" t="s">
        <v>1323</v>
      </c>
      <c r="R57" s="202"/>
      <c r="S57" s="202"/>
      <c r="T57" s="202"/>
      <c r="U57" s="248" t="s">
        <v>1324</v>
      </c>
      <c r="W57" s="191"/>
    </row>
    <row r="58" spans="1:23" ht="58.5" customHeight="1" x14ac:dyDescent="0.25">
      <c r="A58" s="374"/>
      <c r="B58" s="201" t="s">
        <v>1190</v>
      </c>
      <c r="C58" s="244" t="s">
        <v>1130</v>
      </c>
      <c r="D58" s="237" t="s">
        <v>430</v>
      </c>
      <c r="E58" s="245"/>
      <c r="F58" s="239">
        <v>40391</v>
      </c>
      <c r="G58" s="239">
        <v>42339</v>
      </c>
      <c r="H58" s="261" t="s">
        <v>833</v>
      </c>
      <c r="I58" s="262">
        <v>80000</v>
      </c>
      <c r="J58" s="251" t="s">
        <v>431</v>
      </c>
      <c r="K58" s="245"/>
      <c r="L58" s="245"/>
      <c r="M58" s="245"/>
      <c r="N58" s="200"/>
      <c r="O58" s="200" t="s">
        <v>61</v>
      </c>
      <c r="P58" s="200"/>
      <c r="Q58" s="248" t="s">
        <v>1325</v>
      </c>
      <c r="R58" s="202"/>
      <c r="S58" s="202"/>
      <c r="T58" s="263" t="s">
        <v>1230</v>
      </c>
      <c r="U58" s="202"/>
      <c r="W58" s="191"/>
    </row>
    <row r="59" spans="1:23" ht="387" customHeight="1" x14ac:dyDescent="0.25">
      <c r="A59" s="374"/>
      <c r="B59" s="201" t="s">
        <v>1191</v>
      </c>
      <c r="C59" s="244" t="s">
        <v>1417</v>
      </c>
      <c r="D59" s="237" t="s">
        <v>433</v>
      </c>
      <c r="E59" s="245"/>
      <c r="F59" s="239">
        <v>40391</v>
      </c>
      <c r="G59" s="239">
        <v>42339</v>
      </c>
      <c r="H59" s="237" t="s">
        <v>539</v>
      </c>
      <c r="I59" s="262" t="s">
        <v>234</v>
      </c>
      <c r="J59" s="251" t="s">
        <v>836</v>
      </c>
      <c r="K59" s="245"/>
      <c r="L59" s="245"/>
      <c r="M59" s="245"/>
      <c r="N59" s="200"/>
      <c r="O59" s="260" t="s">
        <v>61</v>
      </c>
      <c r="P59" s="260"/>
      <c r="Q59" s="250" t="s">
        <v>1326</v>
      </c>
      <c r="R59" s="248" t="s">
        <v>1327</v>
      </c>
      <c r="S59" s="202"/>
      <c r="T59" s="249" t="s">
        <v>1328</v>
      </c>
      <c r="U59" s="202"/>
      <c r="W59" s="191"/>
    </row>
    <row r="60" spans="1:23" ht="73.5" customHeight="1" x14ac:dyDescent="0.25">
      <c r="A60" s="374"/>
      <c r="B60" s="201" t="s">
        <v>1192</v>
      </c>
      <c r="C60" s="273" t="s">
        <v>1418</v>
      </c>
      <c r="D60" s="272" t="s">
        <v>436</v>
      </c>
      <c r="E60" s="274"/>
      <c r="F60" s="275">
        <v>40391</v>
      </c>
      <c r="G60" s="275">
        <v>40513</v>
      </c>
      <c r="H60" s="272" t="s">
        <v>427</v>
      </c>
      <c r="I60" s="276" t="s">
        <v>234</v>
      </c>
      <c r="J60" s="272" t="s">
        <v>437</v>
      </c>
      <c r="K60" s="245"/>
      <c r="L60" s="245"/>
      <c r="M60" s="245"/>
      <c r="N60" s="200"/>
      <c r="O60" s="200"/>
      <c r="P60" s="200" t="s">
        <v>61</v>
      </c>
      <c r="Q60" s="263" t="s">
        <v>1329</v>
      </c>
      <c r="R60" s="263" t="s">
        <v>1330</v>
      </c>
      <c r="S60" s="202"/>
      <c r="T60" s="202" t="s">
        <v>1331</v>
      </c>
      <c r="U60" s="202"/>
      <c r="W60" s="191"/>
    </row>
    <row r="61" spans="1:23" ht="99" customHeight="1" x14ac:dyDescent="0.25">
      <c r="A61" s="374"/>
      <c r="B61" s="201" t="s">
        <v>1193</v>
      </c>
      <c r="C61" s="273" t="s">
        <v>1419</v>
      </c>
      <c r="D61" s="272" t="s">
        <v>439</v>
      </c>
      <c r="E61" s="274"/>
      <c r="F61" s="275">
        <v>40878</v>
      </c>
      <c r="G61" s="275">
        <v>42339</v>
      </c>
      <c r="H61" s="272" t="s">
        <v>427</v>
      </c>
      <c r="I61" s="276" t="s">
        <v>234</v>
      </c>
      <c r="J61" s="272" t="s">
        <v>440</v>
      </c>
      <c r="K61" s="245"/>
      <c r="L61" s="245"/>
      <c r="M61" s="245"/>
      <c r="N61" s="200"/>
      <c r="O61" s="200"/>
      <c r="P61" s="200" t="s">
        <v>61</v>
      </c>
      <c r="Q61" s="202" t="s">
        <v>1332</v>
      </c>
      <c r="R61" s="263" t="s">
        <v>1333</v>
      </c>
      <c r="S61" s="202"/>
      <c r="T61" s="202" t="s">
        <v>1331</v>
      </c>
      <c r="U61" s="202"/>
      <c r="W61" s="191"/>
    </row>
    <row r="62" spans="1:23" ht="67.5" customHeight="1" x14ac:dyDescent="0.25">
      <c r="A62" s="374"/>
      <c r="B62" s="201" t="s">
        <v>1194</v>
      </c>
      <c r="C62" s="261" t="s">
        <v>1420</v>
      </c>
      <c r="D62" s="261" t="s">
        <v>847</v>
      </c>
      <c r="E62" s="245"/>
      <c r="F62" s="239">
        <v>40391</v>
      </c>
      <c r="G62" s="239">
        <v>42217</v>
      </c>
      <c r="H62" s="237" t="s">
        <v>427</v>
      </c>
      <c r="I62" s="262" t="s">
        <v>234</v>
      </c>
      <c r="J62" s="251" t="s">
        <v>443</v>
      </c>
      <c r="K62" s="245"/>
      <c r="L62" s="245"/>
      <c r="M62" s="245"/>
      <c r="N62" s="200"/>
      <c r="O62" s="200"/>
      <c r="P62" s="260" t="s">
        <v>61</v>
      </c>
      <c r="Q62" s="248" t="s">
        <v>1334</v>
      </c>
      <c r="R62" s="263" t="s">
        <v>1335</v>
      </c>
      <c r="S62" s="202"/>
      <c r="T62" s="202" t="s">
        <v>1331</v>
      </c>
      <c r="U62" s="263" t="s">
        <v>1336</v>
      </c>
      <c r="W62" s="191"/>
    </row>
    <row r="63" spans="1:23" ht="78" customHeight="1" x14ac:dyDescent="0.25">
      <c r="A63" s="374"/>
      <c r="B63" s="201" t="s">
        <v>1195</v>
      </c>
      <c r="C63" s="261" t="s">
        <v>1421</v>
      </c>
      <c r="D63" s="237" t="s">
        <v>852</v>
      </c>
      <c r="E63" s="245"/>
      <c r="F63" s="239">
        <v>40391</v>
      </c>
      <c r="G63" s="239">
        <v>42217</v>
      </c>
      <c r="H63" s="237" t="s">
        <v>427</v>
      </c>
      <c r="I63" s="262" t="s">
        <v>234</v>
      </c>
      <c r="J63" s="251" t="s">
        <v>446</v>
      </c>
      <c r="K63" s="245"/>
      <c r="L63" s="245"/>
      <c r="M63" s="245"/>
      <c r="N63" s="200"/>
      <c r="O63" s="200"/>
      <c r="P63" s="260" t="s">
        <v>61</v>
      </c>
      <c r="Q63" s="202" t="s">
        <v>1337</v>
      </c>
      <c r="R63" s="263" t="s">
        <v>1338</v>
      </c>
      <c r="S63" s="202"/>
      <c r="T63" s="202" t="s">
        <v>1331</v>
      </c>
      <c r="U63" s="263" t="s">
        <v>1336</v>
      </c>
      <c r="W63" s="191"/>
    </row>
    <row r="64" spans="1:23" ht="60" customHeight="1" x14ac:dyDescent="0.25">
      <c r="A64" s="374"/>
      <c r="B64" s="201" t="s">
        <v>1196</v>
      </c>
      <c r="C64" s="273" t="s">
        <v>1422</v>
      </c>
      <c r="D64" s="272" t="s">
        <v>448</v>
      </c>
      <c r="E64" s="274"/>
      <c r="F64" s="275">
        <v>40391</v>
      </c>
      <c r="G64" s="275">
        <v>40513</v>
      </c>
      <c r="H64" s="272" t="s">
        <v>449</v>
      </c>
      <c r="I64" s="276" t="s">
        <v>234</v>
      </c>
      <c r="J64" s="272" t="s">
        <v>450</v>
      </c>
      <c r="K64" s="245"/>
      <c r="L64" s="245"/>
      <c r="M64" s="245"/>
      <c r="N64" s="200"/>
      <c r="O64" s="200"/>
      <c r="P64" s="200" t="s">
        <v>61</v>
      </c>
      <c r="Q64" s="280"/>
      <c r="R64" s="202"/>
      <c r="S64" s="202"/>
      <c r="T64" s="202"/>
      <c r="U64" s="202"/>
      <c r="W64" s="191"/>
    </row>
    <row r="65" spans="1:23" ht="84.75" customHeight="1" x14ac:dyDescent="0.25">
      <c r="A65" s="374"/>
      <c r="B65" s="201" t="s">
        <v>1197</v>
      </c>
      <c r="C65" s="261" t="s">
        <v>1423</v>
      </c>
      <c r="D65" s="237" t="s">
        <v>456</v>
      </c>
      <c r="E65" s="245"/>
      <c r="F65" s="239">
        <v>40391</v>
      </c>
      <c r="G65" s="246">
        <v>42339</v>
      </c>
      <c r="H65" s="237" t="s">
        <v>453</v>
      </c>
      <c r="I65" s="262" t="s">
        <v>234</v>
      </c>
      <c r="J65" s="251" t="s">
        <v>457</v>
      </c>
      <c r="K65" s="245"/>
      <c r="L65" s="245"/>
      <c r="M65" s="245"/>
      <c r="N65" s="200"/>
      <c r="O65" s="260" t="s">
        <v>61</v>
      </c>
      <c r="P65" s="200"/>
      <c r="Q65" s="248" t="s">
        <v>1339</v>
      </c>
      <c r="R65" s="202"/>
      <c r="S65" s="202"/>
      <c r="T65" s="202" t="s">
        <v>1331</v>
      </c>
      <c r="U65" s="202" t="s">
        <v>1340</v>
      </c>
      <c r="W65" s="191"/>
    </row>
    <row r="66" spans="1:23" ht="69" customHeight="1" x14ac:dyDescent="0.25">
      <c r="A66" s="374"/>
      <c r="B66" s="201" t="s">
        <v>1198</v>
      </c>
      <c r="C66" s="261" t="s">
        <v>1424</v>
      </c>
      <c r="D66" s="237" t="s">
        <v>459</v>
      </c>
      <c r="E66" s="245"/>
      <c r="F66" s="239">
        <v>40878</v>
      </c>
      <c r="G66" s="246">
        <v>42186</v>
      </c>
      <c r="H66" s="237" t="s">
        <v>317</v>
      </c>
      <c r="I66" s="262" t="s">
        <v>234</v>
      </c>
      <c r="J66" s="251" t="s">
        <v>460</v>
      </c>
      <c r="K66" s="245"/>
      <c r="L66" s="245"/>
      <c r="M66" s="245"/>
      <c r="N66" s="200"/>
      <c r="O66" s="200"/>
      <c r="P66" s="200" t="s">
        <v>61</v>
      </c>
      <c r="Q66" s="202"/>
      <c r="R66" s="202"/>
      <c r="S66" s="202"/>
      <c r="T66" s="202"/>
      <c r="U66" s="202"/>
      <c r="W66" s="191"/>
    </row>
    <row r="67" spans="1:23" ht="126.75" customHeight="1" x14ac:dyDescent="0.25">
      <c r="A67" s="374"/>
      <c r="B67" s="201" t="s">
        <v>1341</v>
      </c>
      <c r="C67" s="244" t="s">
        <v>1425</v>
      </c>
      <c r="D67" s="237" t="s">
        <v>467</v>
      </c>
      <c r="E67" s="245"/>
      <c r="F67" s="239">
        <v>40391</v>
      </c>
      <c r="G67" s="239">
        <v>42339</v>
      </c>
      <c r="H67" s="237" t="s">
        <v>182</v>
      </c>
      <c r="I67" s="262" t="s">
        <v>234</v>
      </c>
      <c r="J67" s="251" t="s">
        <v>468</v>
      </c>
      <c r="K67" s="245"/>
      <c r="L67" s="245"/>
      <c r="M67" s="245"/>
      <c r="N67" s="200"/>
      <c r="O67" s="200" t="s">
        <v>61</v>
      </c>
      <c r="P67" s="200"/>
      <c r="Q67" s="248" t="s">
        <v>1342</v>
      </c>
      <c r="R67" s="202"/>
      <c r="S67" s="270" t="s">
        <v>1343</v>
      </c>
      <c r="T67" s="270" t="s">
        <v>1256</v>
      </c>
      <c r="U67" s="248" t="s">
        <v>1344</v>
      </c>
      <c r="W67" s="191"/>
    </row>
    <row r="68" spans="1:23" ht="53.25" customHeight="1" x14ac:dyDescent="0.25">
      <c r="A68" s="374"/>
      <c r="B68" s="201" t="s">
        <v>1345</v>
      </c>
      <c r="C68" s="261" t="s">
        <v>546</v>
      </c>
      <c r="D68" s="237" t="s">
        <v>470</v>
      </c>
      <c r="E68" s="245"/>
      <c r="F68" s="239">
        <v>40391</v>
      </c>
      <c r="G68" s="246">
        <v>41974</v>
      </c>
      <c r="H68" s="237" t="s">
        <v>149</v>
      </c>
      <c r="I68" s="262">
        <v>50000</v>
      </c>
      <c r="J68" s="251" t="s">
        <v>471</v>
      </c>
      <c r="K68" s="245"/>
      <c r="L68" s="245"/>
      <c r="M68" s="245"/>
      <c r="N68" s="200"/>
      <c r="O68" s="200" t="s">
        <v>61</v>
      </c>
      <c r="P68" s="200"/>
      <c r="Q68" s="202"/>
      <c r="R68" s="202"/>
      <c r="S68" s="202"/>
      <c r="T68" s="202"/>
      <c r="U68" s="202"/>
      <c r="W68" s="191"/>
    </row>
    <row r="69" spans="1:23" ht="54.75" customHeight="1" x14ac:dyDescent="0.25">
      <c r="A69" s="374"/>
      <c r="B69" s="201" t="s">
        <v>1346</v>
      </c>
      <c r="C69" s="261" t="s">
        <v>547</v>
      </c>
      <c r="D69" s="237" t="s">
        <v>470</v>
      </c>
      <c r="E69" s="245"/>
      <c r="F69" s="239">
        <v>40391</v>
      </c>
      <c r="G69" s="246">
        <v>41974</v>
      </c>
      <c r="H69" s="237" t="s">
        <v>149</v>
      </c>
      <c r="I69" s="262">
        <v>50000</v>
      </c>
      <c r="J69" s="251" t="s">
        <v>471</v>
      </c>
      <c r="K69" s="245"/>
      <c r="L69" s="245"/>
      <c r="M69" s="245"/>
      <c r="N69" s="200" t="s">
        <v>61</v>
      </c>
      <c r="O69" s="200"/>
      <c r="P69" s="200"/>
      <c r="Q69" s="202"/>
      <c r="R69" s="202"/>
      <c r="S69" s="202"/>
      <c r="T69" s="202"/>
      <c r="U69" s="202"/>
      <c r="W69" s="191"/>
    </row>
    <row r="70" spans="1:23" ht="104.25" customHeight="1" x14ac:dyDescent="0.25">
      <c r="A70" s="374"/>
      <c r="B70" s="201" t="s">
        <v>1347</v>
      </c>
      <c r="C70" s="261" t="s">
        <v>1426</v>
      </c>
      <c r="D70" s="237" t="s">
        <v>185</v>
      </c>
      <c r="E70" s="245"/>
      <c r="F70" s="239">
        <v>40391</v>
      </c>
      <c r="G70" s="246">
        <v>42339</v>
      </c>
      <c r="H70" s="237" t="s">
        <v>427</v>
      </c>
      <c r="I70" s="262" t="s">
        <v>234</v>
      </c>
      <c r="J70" s="251" t="s">
        <v>474</v>
      </c>
      <c r="K70" s="245"/>
      <c r="L70" s="245"/>
      <c r="M70" s="245"/>
      <c r="N70" s="260" t="s">
        <v>61</v>
      </c>
      <c r="O70" s="260"/>
      <c r="P70" s="200"/>
      <c r="Q70" s="248" t="s">
        <v>1348</v>
      </c>
      <c r="R70" s="202"/>
      <c r="S70" s="202"/>
      <c r="T70" s="202" t="s">
        <v>1331</v>
      </c>
      <c r="U70" s="202"/>
      <c r="W70" s="191"/>
    </row>
    <row r="71" spans="1:23" ht="51" customHeight="1" x14ac:dyDescent="0.25">
      <c r="A71" s="374"/>
      <c r="B71" s="201" t="s">
        <v>1349</v>
      </c>
      <c r="C71" s="273" t="s">
        <v>1132</v>
      </c>
      <c r="D71" s="272" t="s">
        <v>482</v>
      </c>
      <c r="E71" s="274"/>
      <c r="F71" s="275">
        <v>40878</v>
      </c>
      <c r="G71" s="275">
        <v>40878</v>
      </c>
      <c r="H71" s="272" t="s">
        <v>419</v>
      </c>
      <c r="I71" s="276" t="s">
        <v>234</v>
      </c>
      <c r="J71" s="272" t="s">
        <v>480</v>
      </c>
      <c r="K71" s="245"/>
      <c r="L71" s="245"/>
      <c r="M71" s="245"/>
      <c r="N71" s="200"/>
      <c r="O71" s="200"/>
      <c r="P71" s="200" t="s">
        <v>61</v>
      </c>
      <c r="Q71" s="202"/>
      <c r="R71" s="202"/>
      <c r="S71" s="202"/>
      <c r="T71" s="202"/>
      <c r="U71" s="202"/>
      <c r="W71" s="191"/>
    </row>
    <row r="72" spans="1:23" ht="98.25" customHeight="1" x14ac:dyDescent="0.25">
      <c r="A72" s="374"/>
      <c r="B72" s="201" t="s">
        <v>1350</v>
      </c>
      <c r="C72" s="244" t="s">
        <v>1133</v>
      </c>
      <c r="D72" s="237" t="s">
        <v>484</v>
      </c>
      <c r="E72" s="245"/>
      <c r="F72" s="239">
        <v>40391</v>
      </c>
      <c r="G72" s="246">
        <v>42186</v>
      </c>
      <c r="H72" s="237" t="s">
        <v>182</v>
      </c>
      <c r="I72" s="262" t="s">
        <v>234</v>
      </c>
      <c r="J72" s="251" t="s">
        <v>485</v>
      </c>
      <c r="K72" s="245"/>
      <c r="L72" s="245"/>
      <c r="M72" s="245"/>
      <c r="N72" s="200"/>
      <c r="O72" s="200" t="s">
        <v>61</v>
      </c>
      <c r="P72" s="200"/>
      <c r="Q72" s="270" t="s">
        <v>1351</v>
      </c>
      <c r="R72" s="202" t="s">
        <v>1352</v>
      </c>
      <c r="S72" s="270" t="s">
        <v>1343</v>
      </c>
      <c r="T72" s="270" t="s">
        <v>1256</v>
      </c>
      <c r="U72" s="248" t="s">
        <v>1353</v>
      </c>
      <c r="W72" s="191"/>
    </row>
    <row r="73" spans="1:23" ht="318" customHeight="1" x14ac:dyDescent="0.25">
      <c r="A73" s="374"/>
      <c r="B73" s="201" t="s">
        <v>1354</v>
      </c>
      <c r="C73" s="244" t="s">
        <v>1427</v>
      </c>
      <c r="D73" s="237" t="s">
        <v>487</v>
      </c>
      <c r="E73" s="245"/>
      <c r="F73" s="239">
        <v>40391</v>
      </c>
      <c r="G73" s="239">
        <v>42339</v>
      </c>
      <c r="H73" s="237" t="s">
        <v>419</v>
      </c>
      <c r="I73" s="262" t="s">
        <v>234</v>
      </c>
      <c r="J73" s="251" t="s">
        <v>488</v>
      </c>
      <c r="K73" s="245"/>
      <c r="L73" s="245"/>
      <c r="M73" s="245"/>
      <c r="N73" s="200"/>
      <c r="O73" s="200" t="s">
        <v>61</v>
      </c>
      <c r="P73" s="200"/>
      <c r="Q73" s="202"/>
      <c r="R73" s="202"/>
      <c r="S73" s="202"/>
      <c r="T73" s="202"/>
      <c r="U73" s="202"/>
      <c r="W73" s="191"/>
    </row>
    <row r="74" spans="1:23" ht="85.5" customHeight="1" x14ac:dyDescent="0.25">
      <c r="A74" s="374"/>
      <c r="B74" s="201" t="s">
        <v>1355</v>
      </c>
      <c r="C74" s="244" t="s">
        <v>1428</v>
      </c>
      <c r="D74" s="237" t="s">
        <v>185</v>
      </c>
      <c r="E74" s="245"/>
      <c r="F74" s="239">
        <v>40878</v>
      </c>
      <c r="G74" s="239">
        <v>42339</v>
      </c>
      <c r="H74" s="237" t="s">
        <v>415</v>
      </c>
      <c r="I74" s="262" t="s">
        <v>234</v>
      </c>
      <c r="J74" s="251" t="s">
        <v>490</v>
      </c>
      <c r="K74" s="245"/>
      <c r="L74" s="245"/>
      <c r="M74" s="245"/>
      <c r="N74" s="200"/>
      <c r="O74" s="200" t="s">
        <v>61</v>
      </c>
      <c r="P74" s="200"/>
      <c r="Q74" s="202"/>
      <c r="R74" s="202"/>
      <c r="S74" s="202"/>
      <c r="T74" s="202"/>
      <c r="U74" s="202"/>
      <c r="W74" s="191"/>
    </row>
    <row r="75" spans="1:23" ht="102.75" customHeight="1" x14ac:dyDescent="0.25">
      <c r="A75" s="374"/>
      <c r="B75" s="201" t="s">
        <v>1356</v>
      </c>
      <c r="C75" s="244" t="s">
        <v>1429</v>
      </c>
      <c r="D75" s="237" t="s">
        <v>492</v>
      </c>
      <c r="E75" s="245"/>
      <c r="F75" s="239">
        <v>40391</v>
      </c>
      <c r="G75" s="239">
        <v>41609</v>
      </c>
      <c r="H75" s="237" t="s">
        <v>182</v>
      </c>
      <c r="I75" s="262" t="s">
        <v>234</v>
      </c>
      <c r="J75" s="251" t="s">
        <v>493</v>
      </c>
      <c r="K75" s="245"/>
      <c r="L75" s="245"/>
      <c r="M75" s="245"/>
      <c r="N75" s="200"/>
      <c r="O75" s="200" t="s">
        <v>61</v>
      </c>
      <c r="P75" s="200"/>
      <c r="Q75" s="270" t="s">
        <v>1357</v>
      </c>
      <c r="R75" s="202" t="s">
        <v>1358</v>
      </c>
      <c r="S75" s="248" t="s">
        <v>1359</v>
      </c>
      <c r="T75" s="270" t="s">
        <v>1256</v>
      </c>
      <c r="U75" s="248" t="s">
        <v>1360</v>
      </c>
      <c r="W75" s="191"/>
    </row>
    <row r="76" spans="1:23" ht="67.5" customHeight="1" x14ac:dyDescent="0.25">
      <c r="A76" s="374"/>
      <c r="B76" s="201" t="s">
        <v>1361</v>
      </c>
      <c r="C76" s="244" t="s">
        <v>1430</v>
      </c>
      <c r="D76" s="237" t="s">
        <v>495</v>
      </c>
      <c r="E76" s="245"/>
      <c r="F76" s="239">
        <v>40391</v>
      </c>
      <c r="G76" s="246">
        <v>42156</v>
      </c>
      <c r="H76" s="237" t="s">
        <v>317</v>
      </c>
      <c r="I76" s="262">
        <v>50000</v>
      </c>
      <c r="J76" s="251" t="s">
        <v>496</v>
      </c>
      <c r="K76" s="245"/>
      <c r="L76" s="245"/>
      <c r="M76" s="245"/>
      <c r="N76" s="200"/>
      <c r="O76" s="200" t="s">
        <v>61</v>
      </c>
      <c r="P76" s="200"/>
      <c r="Q76" s="202"/>
      <c r="R76" s="202"/>
      <c r="S76" s="202"/>
      <c r="T76" s="202"/>
      <c r="U76" s="202"/>
      <c r="W76" s="191"/>
    </row>
    <row r="77" spans="1:23" ht="57.75" customHeight="1" x14ac:dyDescent="0.25">
      <c r="A77" s="374"/>
      <c r="B77" s="201" t="s">
        <v>1362</v>
      </c>
      <c r="C77" s="273" t="s">
        <v>1431</v>
      </c>
      <c r="D77" s="272" t="s">
        <v>498</v>
      </c>
      <c r="E77" s="274"/>
      <c r="F77" s="275">
        <v>40391</v>
      </c>
      <c r="G77" s="275">
        <v>41609</v>
      </c>
      <c r="H77" s="272" t="s">
        <v>317</v>
      </c>
      <c r="I77" s="276" t="s">
        <v>234</v>
      </c>
      <c r="J77" s="272" t="s">
        <v>499</v>
      </c>
      <c r="K77" s="245"/>
      <c r="L77" s="245"/>
      <c r="M77" s="245"/>
      <c r="N77" s="200"/>
      <c r="O77" s="200" t="s">
        <v>61</v>
      </c>
      <c r="P77" s="200"/>
      <c r="Q77" s="202"/>
      <c r="R77" s="202"/>
      <c r="S77" s="202"/>
      <c r="T77" s="202"/>
      <c r="U77" s="202"/>
      <c r="W77" s="191"/>
    </row>
    <row r="78" spans="1:23" ht="53.25" customHeight="1" x14ac:dyDescent="0.25">
      <c r="A78" s="374"/>
      <c r="B78" s="201" t="s">
        <v>1363</v>
      </c>
      <c r="C78" s="244" t="s">
        <v>1432</v>
      </c>
      <c r="D78" s="237" t="s">
        <v>501</v>
      </c>
      <c r="E78" s="245"/>
      <c r="F78" s="239">
        <v>40909</v>
      </c>
      <c r="G78" s="239">
        <v>42339</v>
      </c>
      <c r="H78" s="237" t="s">
        <v>197</v>
      </c>
      <c r="I78" s="262" t="s">
        <v>234</v>
      </c>
      <c r="J78" s="281"/>
      <c r="K78" s="245"/>
      <c r="L78" s="245"/>
      <c r="M78" s="245"/>
      <c r="N78" s="260" t="s">
        <v>61</v>
      </c>
      <c r="O78" s="200"/>
      <c r="P78" s="200"/>
      <c r="Q78" s="248" t="s">
        <v>1364</v>
      </c>
      <c r="R78" s="202"/>
      <c r="S78" s="202" t="s">
        <v>1365</v>
      </c>
      <c r="T78" s="270" t="s">
        <v>1366</v>
      </c>
      <c r="U78" s="270" t="s">
        <v>1367</v>
      </c>
      <c r="W78" s="191"/>
    </row>
    <row r="79" spans="1:23" ht="53.25" customHeight="1" x14ac:dyDescent="0.25">
      <c r="A79" s="375"/>
      <c r="B79" s="201" t="s">
        <v>1433</v>
      </c>
      <c r="C79" s="295" t="s">
        <v>916</v>
      </c>
      <c r="D79" s="295" t="s">
        <v>917</v>
      </c>
      <c r="E79" s="245"/>
      <c r="F79" s="296">
        <v>41487</v>
      </c>
      <c r="G79" s="296">
        <v>41883</v>
      </c>
      <c r="H79" s="295" t="s">
        <v>776</v>
      </c>
      <c r="I79" s="295" t="s">
        <v>918</v>
      </c>
      <c r="J79" s="295" t="s">
        <v>919</v>
      </c>
      <c r="K79" s="245"/>
      <c r="L79" s="245"/>
      <c r="M79" s="245"/>
      <c r="N79" s="200" t="s">
        <v>61</v>
      </c>
      <c r="O79" s="200"/>
      <c r="P79" s="200"/>
      <c r="Q79" s="202"/>
      <c r="R79" s="202"/>
      <c r="S79" s="202"/>
      <c r="T79" s="202"/>
      <c r="U79" s="202"/>
      <c r="W79" s="191"/>
    </row>
    <row r="80" spans="1:23" x14ac:dyDescent="0.25">
      <c r="N80" s="196"/>
      <c r="O80" s="196"/>
      <c r="P80" s="196"/>
      <c r="W80" s="191"/>
    </row>
    <row r="81" spans="1:23" x14ac:dyDescent="0.25">
      <c r="A81" s="191"/>
      <c r="B81" s="191"/>
      <c r="C81" s="191"/>
      <c r="D81" s="191"/>
      <c r="E81" s="191"/>
      <c r="F81" s="191"/>
      <c r="G81" s="191"/>
      <c r="H81" s="191"/>
      <c r="I81" s="191"/>
      <c r="J81" s="191"/>
      <c r="K81" s="191"/>
      <c r="L81" s="191"/>
      <c r="M81" s="191"/>
      <c r="N81" s="203"/>
      <c r="O81" s="203"/>
      <c r="P81" s="203"/>
      <c r="Q81" s="191"/>
      <c r="R81" s="191"/>
      <c r="S81" s="191"/>
      <c r="T81" s="191"/>
      <c r="U81" s="191"/>
      <c r="V81" s="191"/>
      <c r="W81" s="191"/>
    </row>
    <row r="82" spans="1:23" x14ac:dyDescent="0.25">
      <c r="A82" s="203"/>
      <c r="B82" s="203"/>
      <c r="C82" s="203"/>
      <c r="D82" s="191"/>
      <c r="E82" s="191"/>
      <c r="F82" s="191"/>
      <c r="G82" s="191"/>
      <c r="H82" s="191"/>
      <c r="I82" s="191"/>
      <c r="J82" s="191"/>
      <c r="K82" s="191"/>
      <c r="L82" s="191"/>
      <c r="M82" s="191"/>
      <c r="N82" s="191"/>
      <c r="O82" s="191"/>
      <c r="P82" s="191"/>
      <c r="Q82" s="191"/>
      <c r="R82" s="191"/>
      <c r="S82" s="191"/>
      <c r="T82" s="191"/>
      <c r="U82" s="191"/>
      <c r="V82" s="191"/>
      <c r="W82" s="191"/>
    </row>
    <row r="83" spans="1:23" x14ac:dyDescent="0.25">
      <c r="A83" s="196"/>
      <c r="B83" s="196"/>
      <c r="C83" s="196"/>
    </row>
    <row r="84" spans="1:23" ht="26.25" customHeight="1" x14ac:dyDescent="0.25">
      <c r="A84" s="196"/>
      <c r="B84" s="196"/>
      <c r="C84" s="196"/>
    </row>
    <row r="85" spans="1:23" ht="26.25" customHeight="1" x14ac:dyDescent="0.25">
      <c r="A85" s="196"/>
      <c r="B85" s="196"/>
      <c r="C85" s="196"/>
    </row>
    <row r="86" spans="1:23" ht="43.5" customHeight="1" x14ac:dyDescent="0.25">
      <c r="A86" s="196"/>
      <c r="B86" s="196"/>
      <c r="C86" s="196"/>
    </row>
    <row r="87" spans="1:23" x14ac:dyDescent="0.25">
      <c r="A87" s="196"/>
      <c r="B87" s="196"/>
      <c r="C87" s="196"/>
    </row>
    <row r="88" spans="1:23" ht="15.75" customHeight="1" x14ac:dyDescent="0.25">
      <c r="A88" s="196"/>
      <c r="B88" s="196"/>
      <c r="C88" s="196"/>
    </row>
    <row r="89" spans="1:23" x14ac:dyDescent="0.25">
      <c r="A89" s="196"/>
      <c r="B89" s="196"/>
      <c r="C89" s="196"/>
    </row>
    <row r="90" spans="1:23" x14ac:dyDescent="0.25">
      <c r="A90" s="196"/>
      <c r="B90" s="196"/>
      <c r="C90" s="196"/>
    </row>
    <row r="91" spans="1:23" x14ac:dyDescent="0.25">
      <c r="A91" s="196"/>
      <c r="B91" s="196"/>
      <c r="C91" s="196"/>
    </row>
    <row r="92" spans="1:23" x14ac:dyDescent="0.25">
      <c r="A92" s="196"/>
      <c r="B92" s="196"/>
      <c r="C92" s="196"/>
    </row>
    <row r="93" spans="1:23" x14ac:dyDescent="0.25">
      <c r="A93" s="196"/>
      <c r="B93" s="196"/>
      <c r="C93" s="196"/>
    </row>
    <row r="94" spans="1:23" x14ac:dyDescent="0.25">
      <c r="A94" s="196"/>
      <c r="B94" s="196"/>
      <c r="C94" s="196"/>
    </row>
    <row r="95" spans="1:23" x14ac:dyDescent="0.25">
      <c r="A95" s="196"/>
      <c r="B95" s="196"/>
      <c r="C95" s="196"/>
    </row>
    <row r="96" spans="1:23" x14ac:dyDescent="0.25">
      <c r="A96" s="196"/>
      <c r="B96" s="196"/>
      <c r="C96" s="196"/>
    </row>
    <row r="97" spans="1:3" x14ac:dyDescent="0.25">
      <c r="A97" s="196"/>
      <c r="B97" s="196"/>
      <c r="C97" s="196"/>
    </row>
    <row r="98" spans="1:3" x14ac:dyDescent="0.25">
      <c r="A98" s="196"/>
      <c r="B98" s="196"/>
      <c r="C98" s="196"/>
    </row>
    <row r="99" spans="1:3" x14ac:dyDescent="0.25">
      <c r="A99" s="196"/>
      <c r="B99" s="196"/>
      <c r="C99" s="196"/>
    </row>
    <row r="100" spans="1:3" ht="15.75" customHeight="1" x14ac:dyDescent="0.25">
      <c r="A100" s="196"/>
      <c r="B100" s="196"/>
      <c r="C100" s="196"/>
    </row>
    <row r="101" spans="1:3" x14ac:dyDescent="0.25">
      <c r="A101" s="196"/>
      <c r="B101" s="196"/>
      <c r="C101" s="196"/>
    </row>
    <row r="102" spans="1:3" x14ac:dyDescent="0.25">
      <c r="A102" s="196"/>
      <c r="B102" s="196"/>
      <c r="C102" s="196"/>
    </row>
    <row r="103" spans="1:3" x14ac:dyDescent="0.25">
      <c r="A103" s="196"/>
      <c r="B103" s="196"/>
      <c r="C103" s="196"/>
    </row>
    <row r="104" spans="1:3" x14ac:dyDescent="0.25">
      <c r="A104" s="196"/>
      <c r="B104" s="196"/>
      <c r="C104" s="196"/>
    </row>
    <row r="105" spans="1:3" x14ac:dyDescent="0.25">
      <c r="A105" s="196"/>
      <c r="B105" s="196"/>
      <c r="C105" s="196"/>
    </row>
    <row r="106" spans="1:3" x14ac:dyDescent="0.25">
      <c r="A106" s="196"/>
      <c r="B106" s="196"/>
      <c r="C106" s="196"/>
    </row>
    <row r="107" spans="1:3" x14ac:dyDescent="0.25">
      <c r="A107" s="196"/>
      <c r="B107" s="196"/>
      <c r="C107" s="196"/>
    </row>
    <row r="108" spans="1:3" x14ac:dyDescent="0.25">
      <c r="A108" s="196"/>
      <c r="B108" s="196"/>
      <c r="C108" s="196"/>
    </row>
    <row r="109" spans="1:3" x14ac:dyDescent="0.25">
      <c r="A109" s="196"/>
      <c r="B109" s="196"/>
      <c r="C109" s="196"/>
    </row>
    <row r="110" spans="1:3" x14ac:dyDescent="0.25">
      <c r="A110" s="196"/>
      <c r="B110" s="196"/>
      <c r="C110" s="196"/>
    </row>
    <row r="111" spans="1:3" x14ac:dyDescent="0.25">
      <c r="A111" s="196"/>
      <c r="B111" s="196"/>
      <c r="C111" s="196"/>
    </row>
    <row r="112" spans="1:3" ht="15.75" customHeight="1" x14ac:dyDescent="0.25">
      <c r="A112" s="196"/>
      <c r="B112" s="196"/>
      <c r="C112" s="196"/>
    </row>
    <row r="113" spans="1:16" x14ac:dyDescent="0.25">
      <c r="A113" s="196"/>
      <c r="B113" s="196"/>
      <c r="C113" s="196"/>
    </row>
    <row r="114" spans="1:16" x14ac:dyDescent="0.25">
      <c r="A114" s="196"/>
      <c r="B114" s="196"/>
      <c r="C114" s="196"/>
    </row>
    <row r="115" spans="1:16" x14ac:dyDescent="0.25">
      <c r="A115" s="196"/>
      <c r="B115" s="196"/>
      <c r="C115" s="196"/>
    </row>
    <row r="116" spans="1:16" x14ac:dyDescent="0.25">
      <c r="A116" s="196"/>
      <c r="B116" s="196"/>
      <c r="C116" s="196"/>
    </row>
    <row r="117" spans="1:16" x14ac:dyDescent="0.25">
      <c r="A117" s="196"/>
      <c r="B117" s="196"/>
      <c r="C117" s="196"/>
    </row>
    <row r="118" spans="1:16" x14ac:dyDescent="0.25">
      <c r="A118" s="196"/>
      <c r="B118" s="196"/>
      <c r="C118" s="196"/>
    </row>
    <row r="119" spans="1:16" x14ac:dyDescent="0.25">
      <c r="A119" s="196"/>
      <c r="B119" s="196"/>
      <c r="C119" s="196"/>
    </row>
    <row r="120" spans="1:16" x14ac:dyDescent="0.25">
      <c r="A120" s="196"/>
      <c r="B120" s="196"/>
      <c r="C120" s="196"/>
    </row>
    <row r="121" spans="1:16" x14ac:dyDescent="0.25">
      <c r="A121" s="196"/>
      <c r="B121" s="196"/>
      <c r="C121" s="196"/>
    </row>
    <row r="122" spans="1:16" x14ac:dyDescent="0.25">
      <c r="A122" s="196"/>
      <c r="B122" s="196"/>
      <c r="C122" s="196"/>
    </row>
    <row r="123" spans="1:16" x14ac:dyDescent="0.25">
      <c r="A123" s="196"/>
      <c r="B123" s="196"/>
      <c r="C123" s="196"/>
    </row>
    <row r="124" spans="1:16" ht="15.75" customHeight="1" x14ac:dyDescent="0.25">
      <c r="A124" s="196"/>
      <c r="B124" s="196"/>
      <c r="C124" s="196"/>
    </row>
    <row r="125" spans="1:16" x14ac:dyDescent="0.25">
      <c r="N125" s="196"/>
      <c r="O125" s="196"/>
      <c r="P125" s="196"/>
    </row>
    <row r="126" spans="1:16" x14ac:dyDescent="0.25">
      <c r="N126" s="196"/>
      <c r="O126" s="196"/>
      <c r="P126" s="196"/>
    </row>
    <row r="127" spans="1:16" x14ac:dyDescent="0.25">
      <c r="N127" s="196"/>
      <c r="O127" s="196"/>
      <c r="P127" s="196"/>
    </row>
    <row r="128" spans="1:16" x14ac:dyDescent="0.25">
      <c r="N128" s="196"/>
      <c r="O128" s="196"/>
      <c r="P128" s="196"/>
    </row>
    <row r="129" spans="14:16" x14ac:dyDescent="0.25">
      <c r="N129" s="196"/>
      <c r="O129" s="196"/>
      <c r="P129" s="196"/>
    </row>
    <row r="130" spans="14:16" x14ac:dyDescent="0.25">
      <c r="N130" s="196"/>
      <c r="O130" s="196"/>
      <c r="P130" s="196"/>
    </row>
    <row r="131" spans="14:16" x14ac:dyDescent="0.25">
      <c r="N131" s="196"/>
      <c r="O131" s="196"/>
      <c r="P131" s="196"/>
    </row>
    <row r="132" spans="14:16" x14ac:dyDescent="0.25">
      <c r="N132" s="196"/>
      <c r="O132" s="196"/>
      <c r="P132" s="196"/>
    </row>
    <row r="133" spans="14:16" x14ac:dyDescent="0.25">
      <c r="N133" s="196"/>
      <c r="O133" s="196"/>
      <c r="P133" s="196"/>
    </row>
    <row r="134" spans="14:16" x14ac:dyDescent="0.25">
      <c r="N134" s="196"/>
      <c r="O134" s="196"/>
      <c r="P134" s="196"/>
    </row>
    <row r="135" spans="14:16" x14ac:dyDescent="0.25">
      <c r="N135" s="196"/>
      <c r="O135" s="196"/>
      <c r="P135" s="196"/>
    </row>
    <row r="136" spans="14:16" x14ac:dyDescent="0.25">
      <c r="N136" s="196"/>
      <c r="O136" s="196"/>
      <c r="P136" s="196"/>
    </row>
    <row r="137" spans="14:16" x14ac:dyDescent="0.25">
      <c r="N137" s="196"/>
      <c r="O137" s="196"/>
      <c r="P137" s="196"/>
    </row>
    <row r="138" spans="14:16" x14ac:dyDescent="0.25">
      <c r="N138" s="196"/>
      <c r="O138" s="196"/>
      <c r="P138" s="196"/>
    </row>
    <row r="139" spans="14:16" x14ac:dyDescent="0.25">
      <c r="N139" s="196"/>
      <c r="O139" s="196"/>
      <c r="P139" s="196"/>
    </row>
    <row r="140" spans="14:16" x14ac:dyDescent="0.25">
      <c r="N140" s="196"/>
      <c r="O140" s="196"/>
      <c r="P140" s="196"/>
    </row>
    <row r="141" spans="14:16" x14ac:dyDescent="0.25">
      <c r="N141" s="196"/>
      <c r="O141" s="196"/>
      <c r="P141" s="196"/>
    </row>
    <row r="142" spans="14:16" x14ac:dyDescent="0.25">
      <c r="N142" s="196"/>
      <c r="O142" s="196"/>
      <c r="P142" s="196"/>
    </row>
    <row r="143" spans="14:16" x14ac:dyDescent="0.25">
      <c r="N143" s="196"/>
      <c r="O143" s="196"/>
      <c r="P143" s="196"/>
    </row>
    <row r="144" spans="14:16" x14ac:dyDescent="0.25">
      <c r="N144" s="196"/>
      <c r="O144" s="196"/>
      <c r="P144" s="196"/>
    </row>
    <row r="145" spans="14:16" x14ac:dyDescent="0.25">
      <c r="N145" s="196"/>
      <c r="O145" s="196"/>
      <c r="P145" s="196"/>
    </row>
    <row r="146" spans="14:16" x14ac:dyDescent="0.25">
      <c r="N146" s="196"/>
      <c r="O146" s="196"/>
      <c r="P146" s="196"/>
    </row>
    <row r="147" spans="14:16" x14ac:dyDescent="0.25">
      <c r="N147" s="196"/>
      <c r="O147" s="196"/>
      <c r="P147" s="196"/>
    </row>
    <row r="148" spans="14:16" x14ac:dyDescent="0.25">
      <c r="N148" s="196"/>
      <c r="O148" s="196"/>
      <c r="P148" s="196"/>
    </row>
    <row r="149" spans="14:16" x14ac:dyDescent="0.25">
      <c r="N149" s="196"/>
      <c r="O149" s="196"/>
      <c r="P149" s="196"/>
    </row>
    <row r="150" spans="14:16" x14ac:dyDescent="0.25">
      <c r="N150" s="196"/>
      <c r="O150" s="196"/>
      <c r="P150" s="196"/>
    </row>
    <row r="151" spans="14:16" x14ac:dyDescent="0.25">
      <c r="N151" s="196"/>
      <c r="O151" s="196"/>
      <c r="P151" s="196"/>
    </row>
    <row r="152" spans="14:16" x14ac:dyDescent="0.25">
      <c r="N152" s="196"/>
      <c r="O152" s="196"/>
      <c r="P152" s="196"/>
    </row>
    <row r="153" spans="14:16" x14ac:dyDescent="0.25">
      <c r="N153" s="196"/>
      <c r="O153" s="196"/>
      <c r="P153" s="196"/>
    </row>
    <row r="154" spans="14:16" x14ac:dyDescent="0.25">
      <c r="N154" s="196"/>
      <c r="O154" s="196"/>
      <c r="P154" s="196"/>
    </row>
    <row r="155" spans="14:16" x14ac:dyDescent="0.25">
      <c r="N155" s="196"/>
      <c r="O155" s="196"/>
      <c r="P155" s="196"/>
    </row>
    <row r="156" spans="14:16" x14ac:dyDescent="0.25">
      <c r="N156" s="196"/>
      <c r="O156" s="196"/>
      <c r="P156" s="196"/>
    </row>
    <row r="157" spans="14:16" x14ac:dyDescent="0.25">
      <c r="N157" s="196"/>
      <c r="O157" s="196"/>
      <c r="P157" s="196"/>
    </row>
    <row r="158" spans="14:16" x14ac:dyDescent="0.25">
      <c r="N158" s="196"/>
      <c r="O158" s="196"/>
      <c r="P158" s="196"/>
    </row>
    <row r="159" spans="14:16" x14ac:dyDescent="0.25">
      <c r="N159" s="196"/>
      <c r="O159" s="196"/>
      <c r="P159" s="196"/>
    </row>
    <row r="160" spans="14:16" x14ac:dyDescent="0.25">
      <c r="N160" s="196"/>
      <c r="O160" s="196"/>
      <c r="P160" s="196"/>
    </row>
    <row r="161" spans="14:16" x14ac:dyDescent="0.25">
      <c r="N161" s="196"/>
      <c r="O161" s="196"/>
      <c r="P161" s="196"/>
    </row>
    <row r="162" spans="14:16" x14ac:dyDescent="0.25">
      <c r="N162" s="196"/>
      <c r="O162" s="196"/>
      <c r="P162" s="196"/>
    </row>
    <row r="163" spans="14:16" x14ac:dyDescent="0.25">
      <c r="N163" s="196"/>
      <c r="O163" s="196"/>
      <c r="P163" s="196"/>
    </row>
    <row r="164" spans="14:16" x14ac:dyDescent="0.25">
      <c r="N164" s="196"/>
      <c r="O164" s="196"/>
      <c r="P164" s="196"/>
    </row>
    <row r="165" spans="14:16" x14ac:dyDescent="0.25">
      <c r="N165" s="196"/>
      <c r="O165" s="196"/>
      <c r="P165" s="196"/>
    </row>
    <row r="166" spans="14:16" x14ac:dyDescent="0.25">
      <c r="N166" s="196"/>
      <c r="O166" s="196"/>
      <c r="P166" s="196"/>
    </row>
    <row r="167" spans="14:16" x14ac:dyDescent="0.25">
      <c r="N167" s="196"/>
      <c r="O167" s="196"/>
      <c r="P167" s="196"/>
    </row>
    <row r="168" spans="14:16" x14ac:dyDescent="0.25">
      <c r="N168" s="196"/>
      <c r="O168" s="196"/>
      <c r="P168" s="196"/>
    </row>
    <row r="169" spans="14:16" x14ac:dyDescent="0.25">
      <c r="N169" s="196"/>
      <c r="O169" s="196"/>
      <c r="P169" s="196"/>
    </row>
    <row r="170" spans="14:16" x14ac:dyDescent="0.25">
      <c r="N170" s="196"/>
      <c r="O170" s="196"/>
      <c r="P170" s="196"/>
    </row>
    <row r="171" spans="14:16" x14ac:dyDescent="0.25">
      <c r="N171" s="196"/>
      <c r="O171" s="196"/>
      <c r="P171" s="196"/>
    </row>
    <row r="172" spans="14:16" x14ac:dyDescent="0.25">
      <c r="N172" s="196"/>
      <c r="O172" s="196"/>
      <c r="P172" s="196"/>
    </row>
    <row r="173" spans="14:16" x14ac:dyDescent="0.25">
      <c r="N173" s="196"/>
      <c r="O173" s="196"/>
      <c r="P173" s="196"/>
    </row>
    <row r="174" spans="14:16" x14ac:dyDescent="0.25">
      <c r="N174" s="196"/>
      <c r="O174" s="196"/>
      <c r="P174" s="196"/>
    </row>
    <row r="175" spans="14:16" x14ac:dyDescent="0.25">
      <c r="N175" s="196"/>
      <c r="O175" s="196"/>
      <c r="P175" s="196"/>
    </row>
    <row r="176" spans="14:16" x14ac:dyDescent="0.25">
      <c r="N176" s="196"/>
      <c r="O176" s="196"/>
      <c r="P176" s="196"/>
    </row>
    <row r="177" spans="14:16" x14ac:dyDescent="0.25">
      <c r="N177" s="196"/>
      <c r="O177" s="196"/>
      <c r="P177" s="196"/>
    </row>
    <row r="178" spans="14:16" x14ac:dyDescent="0.25">
      <c r="N178" s="196"/>
      <c r="O178" s="196"/>
      <c r="P178" s="196"/>
    </row>
    <row r="179" spans="14:16" x14ac:dyDescent="0.25">
      <c r="N179" s="196"/>
      <c r="O179" s="196"/>
      <c r="P179" s="196"/>
    </row>
    <row r="180" spans="14:16" x14ac:dyDescent="0.25">
      <c r="N180" s="196"/>
      <c r="O180" s="196"/>
      <c r="P180" s="196"/>
    </row>
    <row r="181" spans="14:16" x14ac:dyDescent="0.25">
      <c r="N181" s="196"/>
      <c r="O181" s="196"/>
      <c r="P181" s="196"/>
    </row>
    <row r="182" spans="14:16" x14ac:dyDescent="0.25">
      <c r="N182" s="196"/>
      <c r="O182" s="196"/>
      <c r="P182" s="196"/>
    </row>
    <row r="183" spans="14:16" x14ac:dyDescent="0.25">
      <c r="N183" s="196"/>
      <c r="O183" s="196"/>
      <c r="P183" s="196"/>
    </row>
    <row r="184" spans="14:16" x14ac:dyDescent="0.25">
      <c r="N184" s="196"/>
      <c r="O184" s="196"/>
      <c r="P184" s="196"/>
    </row>
    <row r="185" spans="14:16" x14ac:dyDescent="0.25">
      <c r="N185" s="196"/>
      <c r="O185" s="196"/>
      <c r="P185" s="196"/>
    </row>
    <row r="186" spans="14:16" x14ac:dyDescent="0.25">
      <c r="N186" s="196"/>
      <c r="O186" s="196"/>
      <c r="P186" s="196"/>
    </row>
    <row r="187" spans="14:16" x14ac:dyDescent="0.25">
      <c r="N187" s="196"/>
      <c r="O187" s="196"/>
      <c r="P187" s="196"/>
    </row>
    <row r="188" spans="14:16" x14ac:dyDescent="0.25">
      <c r="N188" s="196"/>
      <c r="O188" s="196"/>
      <c r="P188" s="196"/>
    </row>
    <row r="189" spans="14:16" x14ac:dyDescent="0.25">
      <c r="N189" s="196"/>
      <c r="O189" s="196"/>
      <c r="P189" s="196"/>
    </row>
    <row r="190" spans="14:16" x14ac:dyDescent="0.25">
      <c r="N190" s="196"/>
      <c r="O190" s="196"/>
      <c r="P190" s="196"/>
    </row>
    <row r="191" spans="14:16" x14ac:dyDescent="0.25">
      <c r="N191" s="196"/>
      <c r="O191" s="196"/>
      <c r="P191" s="196"/>
    </row>
    <row r="192" spans="14:16" x14ac:dyDescent="0.25">
      <c r="N192" s="196"/>
      <c r="O192" s="196"/>
      <c r="P192" s="196"/>
    </row>
    <row r="193" spans="14:16" x14ac:dyDescent="0.25">
      <c r="N193" s="196"/>
      <c r="O193" s="196"/>
      <c r="P193" s="196"/>
    </row>
    <row r="194" spans="14:16" x14ac:dyDescent="0.25">
      <c r="N194" s="196"/>
      <c r="O194" s="196"/>
      <c r="P194" s="196"/>
    </row>
    <row r="195" spans="14:16" x14ac:dyDescent="0.25">
      <c r="N195" s="196"/>
      <c r="O195" s="196"/>
      <c r="P195" s="196"/>
    </row>
    <row r="196" spans="14:16" x14ac:dyDescent="0.25">
      <c r="N196" s="196"/>
      <c r="O196" s="196"/>
      <c r="P196" s="196"/>
    </row>
    <row r="197" spans="14:16" x14ac:dyDescent="0.25">
      <c r="N197" s="196"/>
      <c r="O197" s="196"/>
      <c r="P197" s="196"/>
    </row>
    <row r="198" spans="14:16" x14ac:dyDescent="0.25">
      <c r="N198" s="196"/>
      <c r="O198" s="196"/>
      <c r="P198" s="196"/>
    </row>
    <row r="199" spans="14:16" x14ac:dyDescent="0.25">
      <c r="N199" s="196"/>
      <c r="O199" s="196"/>
      <c r="P199" s="196"/>
    </row>
    <row r="200" spans="14:16" x14ac:dyDescent="0.25">
      <c r="N200" s="196"/>
      <c r="O200" s="196"/>
      <c r="P200" s="196"/>
    </row>
    <row r="201" spans="14:16" x14ac:dyDescent="0.25">
      <c r="N201" s="196"/>
      <c r="O201" s="196"/>
      <c r="P201" s="196"/>
    </row>
    <row r="202" spans="14:16" x14ac:dyDescent="0.25">
      <c r="N202" s="196"/>
      <c r="O202" s="196"/>
      <c r="P202" s="196"/>
    </row>
    <row r="203" spans="14:16" x14ac:dyDescent="0.25">
      <c r="N203" s="196"/>
      <c r="O203" s="196"/>
      <c r="P203" s="196"/>
    </row>
    <row r="204" spans="14:16" x14ac:dyDescent="0.25">
      <c r="N204" s="196"/>
      <c r="O204" s="196"/>
      <c r="P204" s="196"/>
    </row>
    <row r="205" spans="14:16" x14ac:dyDescent="0.25">
      <c r="N205" s="196"/>
      <c r="O205" s="196"/>
      <c r="P205" s="196"/>
    </row>
    <row r="206" spans="14:16" x14ac:dyDescent="0.25">
      <c r="N206" s="196"/>
      <c r="O206" s="196"/>
      <c r="P206" s="196"/>
    </row>
    <row r="207" spans="14:16" x14ac:dyDescent="0.25">
      <c r="N207" s="196"/>
      <c r="O207" s="196"/>
      <c r="P207" s="196"/>
    </row>
    <row r="208" spans="14:16" x14ac:dyDescent="0.25">
      <c r="N208" s="196"/>
      <c r="O208" s="196"/>
      <c r="P208" s="196"/>
    </row>
    <row r="209" spans="14:16" x14ac:dyDescent="0.25">
      <c r="N209" s="196"/>
      <c r="O209" s="196"/>
      <c r="P209" s="196"/>
    </row>
    <row r="210" spans="14:16" x14ac:dyDescent="0.25">
      <c r="N210" s="196"/>
      <c r="O210" s="196"/>
      <c r="P210" s="196"/>
    </row>
    <row r="211" spans="14:16" x14ac:dyDescent="0.25">
      <c r="N211" s="196"/>
      <c r="O211" s="196"/>
      <c r="P211" s="196"/>
    </row>
    <row r="212" spans="14:16" x14ac:dyDescent="0.25">
      <c r="N212" s="196"/>
      <c r="O212" s="196"/>
      <c r="P212" s="196"/>
    </row>
    <row r="213" spans="14:16" x14ac:dyDescent="0.25">
      <c r="N213" s="196"/>
      <c r="O213" s="196"/>
      <c r="P213" s="196"/>
    </row>
    <row r="214" spans="14:16" x14ac:dyDescent="0.25">
      <c r="N214" s="196"/>
      <c r="O214" s="196"/>
      <c r="P214" s="196"/>
    </row>
    <row r="215" spans="14:16" x14ac:dyDescent="0.25">
      <c r="N215" s="196"/>
      <c r="O215" s="196"/>
      <c r="P215" s="196"/>
    </row>
    <row r="216" spans="14:16" x14ac:dyDescent="0.25">
      <c r="N216" s="196"/>
      <c r="O216" s="196"/>
      <c r="P216" s="196"/>
    </row>
    <row r="217" spans="14:16" x14ac:dyDescent="0.25">
      <c r="N217" s="196"/>
      <c r="O217" s="196"/>
      <c r="P217" s="196"/>
    </row>
    <row r="218" spans="14:16" x14ac:dyDescent="0.25">
      <c r="N218" s="196"/>
      <c r="O218" s="196"/>
      <c r="P218" s="196"/>
    </row>
    <row r="219" spans="14:16" x14ac:dyDescent="0.25">
      <c r="N219" s="196"/>
      <c r="O219" s="196"/>
      <c r="P219" s="196"/>
    </row>
    <row r="220" spans="14:16" x14ac:dyDescent="0.25">
      <c r="N220" s="196"/>
      <c r="O220" s="196"/>
      <c r="P220" s="196"/>
    </row>
    <row r="221" spans="14:16" x14ac:dyDescent="0.25">
      <c r="N221" s="196"/>
      <c r="O221" s="196"/>
      <c r="P221" s="196"/>
    </row>
    <row r="222" spans="14:16" x14ac:dyDescent="0.25">
      <c r="N222" s="196"/>
      <c r="O222" s="196"/>
      <c r="P222" s="196"/>
    </row>
    <row r="223" spans="14:16" x14ac:dyDescent="0.25">
      <c r="N223" s="196"/>
      <c r="O223" s="196"/>
      <c r="P223" s="196"/>
    </row>
    <row r="224" spans="14:16" x14ac:dyDescent="0.25">
      <c r="N224" s="196"/>
      <c r="O224" s="196"/>
      <c r="P224" s="196"/>
    </row>
    <row r="225" spans="14:16" x14ac:dyDescent="0.25">
      <c r="N225" s="196"/>
      <c r="O225" s="196"/>
      <c r="P225" s="196"/>
    </row>
    <row r="226" spans="14:16" x14ac:dyDescent="0.25">
      <c r="N226" s="196"/>
      <c r="O226" s="196"/>
      <c r="P226" s="196"/>
    </row>
    <row r="227" spans="14:16" x14ac:dyDescent="0.25">
      <c r="N227" s="196"/>
      <c r="O227" s="196"/>
      <c r="P227" s="196"/>
    </row>
    <row r="228" spans="14:16" x14ac:dyDescent="0.25">
      <c r="N228" s="196"/>
      <c r="O228" s="196"/>
      <c r="P228" s="196"/>
    </row>
    <row r="229" spans="14:16" x14ac:dyDescent="0.25">
      <c r="N229" s="196"/>
      <c r="O229" s="196"/>
      <c r="P229" s="196"/>
    </row>
    <row r="230" spans="14:16" x14ac:dyDescent="0.25">
      <c r="N230" s="196"/>
      <c r="O230" s="196"/>
      <c r="P230" s="196"/>
    </row>
    <row r="231" spans="14:16" x14ac:dyDescent="0.25">
      <c r="N231" s="196"/>
      <c r="O231" s="196"/>
      <c r="P231" s="196"/>
    </row>
    <row r="232" spans="14:16" x14ac:dyDescent="0.25">
      <c r="N232" s="196"/>
      <c r="O232" s="196"/>
      <c r="P232" s="196"/>
    </row>
    <row r="233" spans="14:16" x14ac:dyDescent="0.25">
      <c r="N233" s="196"/>
      <c r="O233" s="196"/>
      <c r="P233" s="196"/>
    </row>
    <row r="234" spans="14:16" x14ac:dyDescent="0.25">
      <c r="N234" s="196"/>
      <c r="O234" s="196"/>
      <c r="P234" s="196"/>
    </row>
    <row r="235" spans="14:16" x14ac:dyDescent="0.25">
      <c r="N235" s="196"/>
      <c r="O235" s="196"/>
      <c r="P235" s="196"/>
    </row>
    <row r="236" spans="14:16" x14ac:dyDescent="0.25">
      <c r="N236" s="196"/>
      <c r="O236" s="196"/>
      <c r="P236" s="196"/>
    </row>
    <row r="237" spans="14:16" x14ac:dyDescent="0.25">
      <c r="N237" s="196"/>
      <c r="O237" s="196"/>
      <c r="P237" s="196"/>
    </row>
    <row r="238" spans="14:16" x14ac:dyDescent="0.25">
      <c r="N238" s="196"/>
      <c r="O238" s="196"/>
      <c r="P238" s="196"/>
    </row>
    <row r="239" spans="14:16" x14ac:dyDescent="0.25">
      <c r="N239" s="196"/>
      <c r="O239" s="196"/>
      <c r="P239" s="196"/>
    </row>
    <row r="240" spans="14:16" x14ac:dyDescent="0.25">
      <c r="N240" s="196"/>
      <c r="O240" s="196"/>
      <c r="P240" s="196"/>
    </row>
    <row r="241" spans="14:16" x14ac:dyDescent="0.25">
      <c r="N241" s="196"/>
      <c r="O241" s="196"/>
      <c r="P241" s="196"/>
    </row>
    <row r="242" spans="14:16" x14ac:dyDescent="0.25">
      <c r="N242" s="196"/>
      <c r="O242" s="196"/>
      <c r="P242" s="196"/>
    </row>
    <row r="243" spans="14:16" x14ac:dyDescent="0.25">
      <c r="N243" s="196"/>
      <c r="O243" s="196"/>
      <c r="P243" s="196"/>
    </row>
    <row r="244" spans="14:16" x14ac:dyDescent="0.25">
      <c r="N244" s="196"/>
      <c r="O244" s="196"/>
      <c r="P244" s="196"/>
    </row>
    <row r="245" spans="14:16" x14ac:dyDescent="0.25">
      <c r="N245" s="196"/>
      <c r="O245" s="196"/>
      <c r="P245" s="196"/>
    </row>
    <row r="246" spans="14:16" x14ac:dyDescent="0.25">
      <c r="N246" s="196"/>
      <c r="O246" s="196"/>
      <c r="P246" s="196"/>
    </row>
    <row r="247" spans="14:16" x14ac:dyDescent="0.25">
      <c r="N247" s="196"/>
      <c r="O247" s="196"/>
      <c r="P247" s="196"/>
    </row>
    <row r="248" spans="14:16" x14ac:dyDescent="0.25">
      <c r="N248" s="196"/>
      <c r="O248" s="196"/>
      <c r="P248" s="196"/>
    </row>
    <row r="249" spans="14:16" x14ac:dyDescent="0.25">
      <c r="N249" s="196"/>
      <c r="O249" s="196"/>
      <c r="P249" s="196"/>
    </row>
    <row r="250" spans="14:16" x14ac:dyDescent="0.25">
      <c r="N250" s="196"/>
      <c r="O250" s="196"/>
      <c r="P250" s="196"/>
    </row>
    <row r="251" spans="14:16" x14ac:dyDescent="0.25">
      <c r="N251" s="196"/>
      <c r="O251" s="196"/>
      <c r="P251" s="196"/>
    </row>
    <row r="252" spans="14:16" x14ac:dyDescent="0.25">
      <c r="N252" s="196"/>
      <c r="O252" s="196"/>
      <c r="P252" s="196"/>
    </row>
    <row r="253" spans="14:16" x14ac:dyDescent="0.25">
      <c r="N253" s="196"/>
      <c r="O253" s="196"/>
      <c r="P253" s="196"/>
    </row>
    <row r="254" spans="14:16" x14ac:dyDescent="0.25">
      <c r="N254" s="196"/>
      <c r="O254" s="196"/>
      <c r="P254" s="196"/>
    </row>
    <row r="255" spans="14:16" x14ac:dyDescent="0.25">
      <c r="N255" s="196"/>
      <c r="O255" s="196"/>
      <c r="P255" s="196"/>
    </row>
    <row r="256" spans="14:16" x14ac:dyDescent="0.25">
      <c r="N256" s="196"/>
      <c r="O256" s="196"/>
      <c r="P256" s="196"/>
    </row>
    <row r="257" spans="14:16" x14ac:dyDescent="0.25">
      <c r="N257" s="196"/>
      <c r="O257" s="196"/>
      <c r="P257" s="196"/>
    </row>
    <row r="258" spans="14:16" x14ac:dyDescent="0.25">
      <c r="N258" s="196"/>
      <c r="O258" s="196"/>
      <c r="P258" s="196"/>
    </row>
    <row r="259" spans="14:16" x14ac:dyDescent="0.25">
      <c r="N259" s="196"/>
      <c r="O259" s="196"/>
      <c r="P259" s="196"/>
    </row>
    <row r="260" spans="14:16" x14ac:dyDescent="0.25">
      <c r="N260" s="196"/>
      <c r="O260" s="196"/>
      <c r="P260" s="196"/>
    </row>
    <row r="261" spans="14:16" x14ac:dyDescent="0.25">
      <c r="N261" s="196"/>
      <c r="O261" s="196"/>
      <c r="P261" s="196"/>
    </row>
    <row r="262" spans="14:16" x14ac:dyDescent="0.25">
      <c r="N262" s="196"/>
      <c r="O262" s="196"/>
      <c r="P262" s="196"/>
    </row>
    <row r="263" spans="14:16" x14ac:dyDescent="0.25">
      <c r="N263" s="196"/>
      <c r="O263" s="196"/>
      <c r="P263" s="196"/>
    </row>
    <row r="264" spans="14:16" x14ac:dyDescent="0.25">
      <c r="N264" s="196"/>
      <c r="O264" s="196"/>
      <c r="P264" s="196"/>
    </row>
    <row r="265" spans="14:16" x14ac:dyDescent="0.25">
      <c r="N265" s="196"/>
      <c r="O265" s="196"/>
      <c r="P265" s="196"/>
    </row>
    <row r="266" spans="14:16" x14ac:dyDescent="0.25">
      <c r="N266" s="196"/>
      <c r="O266" s="196"/>
      <c r="P266" s="196"/>
    </row>
    <row r="267" spans="14:16" x14ac:dyDescent="0.25">
      <c r="N267" s="196"/>
      <c r="O267" s="196"/>
      <c r="P267" s="196"/>
    </row>
    <row r="268" spans="14:16" x14ac:dyDescent="0.25">
      <c r="N268" s="196"/>
      <c r="O268" s="196"/>
      <c r="P268" s="196"/>
    </row>
    <row r="269" spans="14:16" x14ac:dyDescent="0.25">
      <c r="N269" s="196"/>
      <c r="O269" s="196"/>
      <c r="P269" s="196"/>
    </row>
    <row r="270" spans="14:16" x14ac:dyDescent="0.25">
      <c r="N270" s="196"/>
      <c r="O270" s="196"/>
      <c r="P270" s="196"/>
    </row>
    <row r="271" spans="14:16" x14ac:dyDescent="0.25">
      <c r="N271" s="196"/>
      <c r="O271" s="196"/>
      <c r="P271" s="196"/>
    </row>
    <row r="272" spans="14:16" x14ac:dyDescent="0.25">
      <c r="N272" s="196"/>
      <c r="O272" s="196"/>
      <c r="P272" s="196"/>
    </row>
    <row r="273" spans="14:16" x14ac:dyDescent="0.25">
      <c r="N273" s="196"/>
      <c r="O273" s="196"/>
      <c r="P273" s="196"/>
    </row>
    <row r="274" spans="14:16" x14ac:dyDescent="0.25">
      <c r="N274" s="196"/>
      <c r="O274" s="196"/>
      <c r="P274" s="196"/>
    </row>
    <row r="275" spans="14:16" x14ac:dyDescent="0.25">
      <c r="N275" s="196"/>
      <c r="O275" s="196"/>
      <c r="P275" s="196"/>
    </row>
    <row r="276" spans="14:16" x14ac:dyDescent="0.25">
      <c r="N276" s="196"/>
      <c r="O276" s="196"/>
      <c r="P276" s="196"/>
    </row>
    <row r="277" spans="14:16" x14ac:dyDescent="0.25">
      <c r="N277" s="196"/>
      <c r="O277" s="196"/>
      <c r="P277" s="196"/>
    </row>
    <row r="278" spans="14:16" x14ac:dyDescent="0.25">
      <c r="N278" s="196"/>
      <c r="O278" s="196"/>
      <c r="P278" s="196"/>
    </row>
    <row r="279" spans="14:16" x14ac:dyDescent="0.25">
      <c r="N279" s="196"/>
      <c r="O279" s="196"/>
      <c r="P279" s="196"/>
    </row>
    <row r="280" spans="14:16" x14ac:dyDescent="0.25">
      <c r="N280" s="196"/>
      <c r="O280" s="196"/>
      <c r="P280" s="196"/>
    </row>
    <row r="281" spans="14:16" x14ac:dyDescent="0.25">
      <c r="N281" s="196"/>
      <c r="O281" s="196"/>
      <c r="P281" s="196"/>
    </row>
    <row r="282" spans="14:16" x14ac:dyDescent="0.25">
      <c r="N282" s="196"/>
      <c r="O282" s="196"/>
      <c r="P282" s="196"/>
    </row>
    <row r="283" spans="14:16" x14ac:dyDescent="0.25">
      <c r="N283" s="196"/>
      <c r="O283" s="196"/>
      <c r="P283" s="196"/>
    </row>
    <row r="284" spans="14:16" x14ac:dyDescent="0.25">
      <c r="N284" s="196"/>
      <c r="O284" s="196"/>
      <c r="P284" s="196"/>
    </row>
    <row r="285" spans="14:16" x14ac:dyDescent="0.25">
      <c r="N285" s="196"/>
      <c r="O285" s="196"/>
      <c r="P285" s="196"/>
    </row>
    <row r="286" spans="14:16" x14ac:dyDescent="0.25">
      <c r="N286" s="196"/>
      <c r="O286" s="196"/>
      <c r="P286" s="196"/>
    </row>
    <row r="287" spans="14:16" x14ac:dyDescent="0.25">
      <c r="N287" s="196"/>
      <c r="O287" s="196"/>
      <c r="P287" s="196"/>
    </row>
    <row r="288" spans="14:16" x14ac:dyDescent="0.25">
      <c r="N288" s="196"/>
      <c r="O288" s="196"/>
      <c r="P288" s="196"/>
    </row>
    <row r="289" spans="14:16" x14ac:dyDescent="0.25">
      <c r="N289" s="196"/>
      <c r="O289" s="196"/>
      <c r="P289" s="196"/>
    </row>
    <row r="290" spans="14:16" x14ac:dyDescent="0.25">
      <c r="N290" s="196"/>
      <c r="O290" s="196"/>
      <c r="P290" s="196"/>
    </row>
    <row r="291" spans="14:16" x14ac:dyDescent="0.25">
      <c r="N291" s="196"/>
      <c r="O291" s="196"/>
      <c r="P291" s="196"/>
    </row>
    <row r="292" spans="14:16" x14ac:dyDescent="0.25">
      <c r="N292" s="196"/>
      <c r="O292" s="196"/>
      <c r="P292" s="196"/>
    </row>
    <row r="293" spans="14:16" x14ac:dyDescent="0.25">
      <c r="N293" s="196"/>
      <c r="O293" s="196"/>
      <c r="P293" s="196"/>
    </row>
    <row r="294" spans="14:16" x14ac:dyDescent="0.25">
      <c r="N294" s="196"/>
      <c r="O294" s="196"/>
      <c r="P294" s="196"/>
    </row>
    <row r="295" spans="14:16" x14ac:dyDescent="0.25">
      <c r="N295" s="196"/>
      <c r="O295" s="196"/>
      <c r="P295" s="196"/>
    </row>
    <row r="296" spans="14:16" x14ac:dyDescent="0.25">
      <c r="N296" s="196"/>
      <c r="O296" s="196"/>
      <c r="P296" s="196"/>
    </row>
    <row r="297" spans="14:16" x14ac:dyDescent="0.25">
      <c r="N297" s="196"/>
      <c r="O297" s="196"/>
      <c r="P297" s="196"/>
    </row>
    <row r="298" spans="14:16" x14ac:dyDescent="0.25">
      <c r="N298" s="196"/>
      <c r="O298" s="196"/>
      <c r="P298" s="196"/>
    </row>
    <row r="299" spans="14:16" x14ac:dyDescent="0.25">
      <c r="N299" s="196"/>
      <c r="O299" s="196"/>
      <c r="P299" s="196"/>
    </row>
    <row r="300" spans="14:16" x14ac:dyDescent="0.25">
      <c r="N300" s="196"/>
      <c r="O300" s="196"/>
      <c r="P300" s="196"/>
    </row>
    <row r="301" spans="14:16" x14ac:dyDescent="0.25">
      <c r="N301" s="196"/>
      <c r="O301" s="196"/>
      <c r="P301" s="196"/>
    </row>
    <row r="302" spans="14:16" x14ac:dyDescent="0.25">
      <c r="N302" s="196"/>
      <c r="O302" s="196"/>
      <c r="P302" s="196"/>
    </row>
    <row r="303" spans="14:16" x14ac:dyDescent="0.25">
      <c r="N303" s="196"/>
      <c r="O303" s="196"/>
      <c r="P303" s="196"/>
    </row>
    <row r="304" spans="14:16" x14ac:dyDescent="0.25">
      <c r="N304" s="196"/>
      <c r="O304" s="196"/>
      <c r="P304" s="196"/>
    </row>
    <row r="305" spans="14:16" x14ac:dyDescent="0.25">
      <c r="N305" s="196"/>
      <c r="O305" s="196"/>
      <c r="P305" s="196"/>
    </row>
    <row r="306" spans="14:16" x14ac:dyDescent="0.25">
      <c r="N306" s="196"/>
      <c r="O306" s="196"/>
      <c r="P306" s="196"/>
    </row>
    <row r="307" spans="14:16" x14ac:dyDescent="0.25">
      <c r="N307" s="196"/>
      <c r="O307" s="196"/>
      <c r="P307" s="196"/>
    </row>
    <row r="308" spans="14:16" x14ac:dyDescent="0.25">
      <c r="N308" s="196"/>
      <c r="O308" s="196"/>
      <c r="P308" s="196"/>
    </row>
    <row r="309" spans="14:16" x14ac:dyDescent="0.25">
      <c r="N309" s="196"/>
      <c r="O309" s="196"/>
      <c r="P309" s="196"/>
    </row>
    <row r="310" spans="14:16" x14ac:dyDescent="0.25">
      <c r="N310" s="196"/>
      <c r="O310" s="196"/>
      <c r="P310" s="196"/>
    </row>
    <row r="311" spans="14:16" x14ac:dyDescent="0.25">
      <c r="N311" s="196"/>
      <c r="O311" s="196"/>
      <c r="P311" s="196"/>
    </row>
    <row r="312" spans="14:16" x14ac:dyDescent="0.25">
      <c r="N312" s="196"/>
      <c r="O312" s="196"/>
      <c r="P312" s="196"/>
    </row>
    <row r="313" spans="14:16" x14ac:dyDescent="0.25">
      <c r="N313" s="196"/>
      <c r="O313" s="196"/>
      <c r="P313" s="196"/>
    </row>
    <row r="314" spans="14:16" x14ac:dyDescent="0.25">
      <c r="N314" s="196"/>
      <c r="O314" s="196"/>
      <c r="P314" s="196"/>
    </row>
    <row r="315" spans="14:16" x14ac:dyDescent="0.25">
      <c r="N315" s="196"/>
      <c r="O315" s="196"/>
      <c r="P315" s="196"/>
    </row>
    <row r="316" spans="14:16" x14ac:dyDescent="0.25">
      <c r="N316" s="196"/>
      <c r="O316" s="196"/>
      <c r="P316" s="196"/>
    </row>
    <row r="317" spans="14:16" x14ac:dyDescent="0.25">
      <c r="N317" s="196"/>
      <c r="O317" s="196"/>
      <c r="P317" s="196"/>
    </row>
    <row r="318" spans="14:16" x14ac:dyDescent="0.25">
      <c r="N318" s="196"/>
      <c r="O318" s="196"/>
      <c r="P318" s="196"/>
    </row>
    <row r="319" spans="14:16" x14ac:dyDescent="0.25">
      <c r="N319" s="196"/>
      <c r="O319" s="196"/>
      <c r="P319" s="196"/>
    </row>
    <row r="320" spans="14:16" x14ac:dyDescent="0.25">
      <c r="N320" s="196"/>
      <c r="O320" s="196"/>
      <c r="P320" s="196"/>
    </row>
    <row r="321" spans="14:16" x14ac:dyDescent="0.25">
      <c r="N321" s="196"/>
      <c r="O321" s="196"/>
      <c r="P321" s="196"/>
    </row>
    <row r="322" spans="14:16" x14ac:dyDescent="0.25">
      <c r="N322" s="196"/>
      <c r="O322" s="196"/>
      <c r="P322" s="196"/>
    </row>
    <row r="323" spans="14:16" x14ac:dyDescent="0.25">
      <c r="N323" s="196"/>
      <c r="O323" s="196"/>
      <c r="P323" s="196"/>
    </row>
    <row r="324" spans="14:16" x14ac:dyDescent="0.25">
      <c r="N324" s="196"/>
      <c r="O324" s="196"/>
      <c r="P324" s="196"/>
    </row>
    <row r="325" spans="14:16" x14ac:dyDescent="0.25">
      <c r="N325" s="196"/>
      <c r="O325" s="196"/>
      <c r="P325" s="196"/>
    </row>
    <row r="326" spans="14:16" x14ac:dyDescent="0.25">
      <c r="N326" s="196"/>
      <c r="O326" s="196"/>
      <c r="P326" s="196"/>
    </row>
    <row r="327" spans="14:16" x14ac:dyDescent="0.25">
      <c r="N327" s="196"/>
      <c r="O327" s="196"/>
      <c r="P327" s="196"/>
    </row>
    <row r="328" spans="14:16" x14ac:dyDescent="0.25">
      <c r="N328" s="196"/>
      <c r="O328" s="196"/>
      <c r="P328" s="196"/>
    </row>
    <row r="329" spans="14:16" x14ac:dyDescent="0.25">
      <c r="N329" s="196"/>
      <c r="O329" s="196"/>
      <c r="P329" s="196"/>
    </row>
    <row r="330" spans="14:16" x14ac:dyDescent="0.25">
      <c r="N330" s="196"/>
      <c r="O330" s="196"/>
      <c r="P330" s="196"/>
    </row>
    <row r="331" spans="14:16" x14ac:dyDescent="0.25">
      <c r="N331" s="196"/>
      <c r="O331" s="196"/>
      <c r="P331" s="196"/>
    </row>
    <row r="332" spans="14:16" x14ac:dyDescent="0.25">
      <c r="N332" s="196"/>
      <c r="O332" s="196"/>
      <c r="P332" s="196"/>
    </row>
    <row r="333" spans="14:16" x14ac:dyDescent="0.25">
      <c r="N333" s="196"/>
      <c r="O333" s="196"/>
      <c r="P333" s="196"/>
    </row>
    <row r="334" spans="14:16" x14ac:dyDescent="0.25">
      <c r="N334" s="196"/>
      <c r="O334" s="196"/>
      <c r="P334" s="196"/>
    </row>
    <row r="335" spans="14:16" x14ac:dyDescent="0.25">
      <c r="N335" s="196"/>
      <c r="O335" s="196"/>
      <c r="P335" s="196"/>
    </row>
    <row r="336" spans="14:16" x14ac:dyDescent="0.25">
      <c r="N336" s="196"/>
      <c r="O336" s="196"/>
      <c r="P336" s="196"/>
    </row>
    <row r="337" spans="14:16" x14ac:dyDescent="0.25">
      <c r="N337" s="196"/>
      <c r="O337" s="196"/>
      <c r="P337" s="196"/>
    </row>
    <row r="338" spans="14:16" x14ac:dyDescent="0.25">
      <c r="N338" s="196"/>
      <c r="O338" s="196"/>
      <c r="P338" s="196"/>
    </row>
    <row r="339" spans="14:16" x14ac:dyDescent="0.25">
      <c r="N339" s="196"/>
      <c r="O339" s="196"/>
      <c r="P339" s="196"/>
    </row>
    <row r="340" spans="14:16" x14ac:dyDescent="0.25">
      <c r="N340" s="196"/>
      <c r="O340" s="196"/>
      <c r="P340" s="196"/>
    </row>
    <row r="341" spans="14:16" x14ac:dyDescent="0.25">
      <c r="N341" s="196"/>
      <c r="O341" s="196"/>
      <c r="P341" s="196"/>
    </row>
    <row r="342" spans="14:16" x14ac:dyDescent="0.25">
      <c r="N342" s="196"/>
      <c r="O342" s="196"/>
      <c r="P342" s="196"/>
    </row>
    <row r="343" spans="14:16" x14ac:dyDescent="0.25">
      <c r="N343" s="196"/>
      <c r="O343" s="196"/>
      <c r="P343" s="196"/>
    </row>
    <row r="344" spans="14:16" x14ac:dyDescent="0.25">
      <c r="N344" s="196"/>
      <c r="O344" s="196"/>
      <c r="P344" s="196"/>
    </row>
    <row r="345" spans="14:16" x14ac:dyDescent="0.25">
      <c r="N345" s="196"/>
      <c r="O345" s="196"/>
      <c r="P345" s="196"/>
    </row>
    <row r="346" spans="14:16" x14ac:dyDescent="0.25">
      <c r="N346" s="196"/>
      <c r="O346" s="196"/>
      <c r="P346" s="196"/>
    </row>
    <row r="347" spans="14:16" x14ac:dyDescent="0.25">
      <c r="N347" s="196"/>
      <c r="O347" s="196"/>
      <c r="P347" s="196"/>
    </row>
    <row r="348" spans="14:16" x14ac:dyDescent="0.25">
      <c r="N348" s="196"/>
      <c r="O348" s="196"/>
      <c r="P348" s="196"/>
    </row>
    <row r="349" spans="14:16" x14ac:dyDescent="0.25">
      <c r="N349" s="196"/>
      <c r="O349" s="196"/>
      <c r="P349" s="196"/>
    </row>
    <row r="350" spans="14:16" x14ac:dyDescent="0.25">
      <c r="N350" s="196"/>
      <c r="O350" s="196"/>
      <c r="P350" s="196"/>
    </row>
    <row r="351" spans="14:16" x14ac:dyDescent="0.25">
      <c r="N351" s="196"/>
      <c r="O351" s="196"/>
      <c r="P351" s="196"/>
    </row>
    <row r="352" spans="14:16" x14ac:dyDescent="0.25">
      <c r="N352" s="196"/>
      <c r="O352" s="196"/>
      <c r="P352" s="196"/>
    </row>
    <row r="353" spans="14:16" x14ac:dyDescent="0.25">
      <c r="N353" s="196"/>
      <c r="O353" s="196"/>
      <c r="P353" s="196"/>
    </row>
    <row r="354" spans="14:16" x14ac:dyDescent="0.25">
      <c r="N354" s="196"/>
      <c r="O354" s="196"/>
      <c r="P354" s="196"/>
    </row>
    <row r="355" spans="14:16" x14ac:dyDescent="0.25">
      <c r="N355" s="196"/>
      <c r="O355" s="196"/>
      <c r="P355" s="196"/>
    </row>
    <row r="356" spans="14:16" x14ac:dyDescent="0.25">
      <c r="N356" s="196"/>
      <c r="O356" s="196"/>
      <c r="P356" s="196"/>
    </row>
    <row r="357" spans="14:16" x14ac:dyDescent="0.25">
      <c r="N357" s="196"/>
      <c r="O357" s="196"/>
      <c r="P357" s="196"/>
    </row>
    <row r="358" spans="14:16" x14ac:dyDescent="0.25">
      <c r="N358" s="196"/>
      <c r="O358" s="196"/>
      <c r="P358" s="196"/>
    </row>
    <row r="359" spans="14:16" x14ac:dyDescent="0.25">
      <c r="N359" s="196"/>
      <c r="O359" s="196"/>
      <c r="P359" s="196"/>
    </row>
    <row r="360" spans="14:16" x14ac:dyDescent="0.25">
      <c r="N360" s="196"/>
      <c r="O360" s="196"/>
      <c r="P360" s="196"/>
    </row>
    <row r="361" spans="14:16" x14ac:dyDescent="0.25">
      <c r="N361" s="196"/>
      <c r="O361" s="196"/>
      <c r="P361" s="196"/>
    </row>
    <row r="362" spans="14:16" x14ac:dyDescent="0.25">
      <c r="N362" s="196"/>
      <c r="O362" s="196"/>
      <c r="P362" s="196"/>
    </row>
    <row r="363" spans="14:16" x14ac:dyDescent="0.25">
      <c r="N363" s="196"/>
      <c r="O363" s="196"/>
      <c r="P363" s="196"/>
    </row>
    <row r="364" spans="14:16" x14ac:dyDescent="0.25">
      <c r="N364" s="196"/>
      <c r="O364" s="196"/>
      <c r="P364" s="196"/>
    </row>
    <row r="365" spans="14:16" x14ac:dyDescent="0.25">
      <c r="N365" s="196"/>
      <c r="O365" s="196"/>
      <c r="P365" s="196"/>
    </row>
    <row r="366" spans="14:16" x14ac:dyDescent="0.25">
      <c r="N366" s="196"/>
      <c r="O366" s="196"/>
      <c r="P366" s="196"/>
    </row>
    <row r="367" spans="14:16" x14ac:dyDescent="0.25">
      <c r="N367" s="196"/>
      <c r="O367" s="196"/>
      <c r="P367" s="196"/>
    </row>
    <row r="368" spans="14:16" x14ac:dyDescent="0.25">
      <c r="N368" s="196"/>
      <c r="O368" s="196"/>
      <c r="P368" s="196"/>
    </row>
    <row r="369" spans="14:16" x14ac:dyDescent="0.25">
      <c r="N369" s="196"/>
      <c r="O369" s="196"/>
      <c r="P369" s="196"/>
    </row>
    <row r="370" spans="14:16" x14ac:dyDescent="0.25">
      <c r="N370" s="196"/>
      <c r="O370" s="196"/>
      <c r="P370" s="196"/>
    </row>
    <row r="371" spans="14:16" x14ac:dyDescent="0.25">
      <c r="N371" s="196"/>
      <c r="O371" s="196"/>
      <c r="P371" s="196"/>
    </row>
    <row r="372" spans="14:16" x14ac:dyDescent="0.25">
      <c r="N372" s="196"/>
      <c r="O372" s="196"/>
      <c r="P372" s="196"/>
    </row>
    <row r="373" spans="14:16" x14ac:dyDescent="0.25">
      <c r="N373" s="196"/>
      <c r="O373" s="196"/>
      <c r="P373" s="196"/>
    </row>
    <row r="374" spans="14:16" x14ac:dyDescent="0.25">
      <c r="N374" s="196"/>
      <c r="O374" s="196"/>
      <c r="P374" s="196"/>
    </row>
    <row r="375" spans="14:16" x14ac:dyDescent="0.25">
      <c r="N375" s="196"/>
      <c r="O375" s="196"/>
      <c r="P375" s="196"/>
    </row>
    <row r="376" spans="14:16" x14ac:dyDescent="0.25">
      <c r="N376" s="196"/>
      <c r="O376" s="196"/>
      <c r="P376" s="196"/>
    </row>
    <row r="377" spans="14:16" x14ac:dyDescent="0.25">
      <c r="N377" s="196"/>
      <c r="O377" s="196"/>
      <c r="P377" s="196"/>
    </row>
    <row r="378" spans="14:16" x14ac:dyDescent="0.25">
      <c r="N378" s="196"/>
      <c r="O378" s="196"/>
      <c r="P378" s="196"/>
    </row>
    <row r="379" spans="14:16" x14ac:dyDescent="0.25">
      <c r="N379" s="196"/>
      <c r="O379" s="196"/>
      <c r="P379" s="196"/>
    </row>
    <row r="380" spans="14:16" x14ac:dyDescent="0.25">
      <c r="N380" s="196"/>
      <c r="O380" s="196"/>
      <c r="P380" s="196"/>
    </row>
    <row r="381" spans="14:16" x14ac:dyDescent="0.25">
      <c r="N381" s="196"/>
      <c r="O381" s="196"/>
      <c r="P381" s="196"/>
    </row>
    <row r="382" spans="14:16" x14ac:dyDescent="0.25">
      <c r="N382" s="196"/>
      <c r="O382" s="196"/>
      <c r="P382" s="196"/>
    </row>
    <row r="383" spans="14:16" x14ac:dyDescent="0.25">
      <c r="N383" s="196"/>
      <c r="O383" s="196"/>
      <c r="P383" s="196"/>
    </row>
    <row r="384" spans="14:16" x14ac:dyDescent="0.25">
      <c r="N384" s="196"/>
      <c r="O384" s="196"/>
      <c r="P384" s="196"/>
    </row>
    <row r="385" spans="14:16" x14ac:dyDescent="0.25">
      <c r="N385" s="196"/>
      <c r="O385" s="196"/>
      <c r="P385" s="196"/>
    </row>
    <row r="386" spans="14:16" x14ac:dyDescent="0.25">
      <c r="N386" s="196"/>
      <c r="O386" s="196"/>
      <c r="P386" s="196"/>
    </row>
    <row r="387" spans="14:16" x14ac:dyDescent="0.25">
      <c r="N387" s="196"/>
      <c r="O387" s="196"/>
      <c r="P387" s="196"/>
    </row>
    <row r="388" spans="14:16" x14ac:dyDescent="0.25">
      <c r="N388" s="196"/>
      <c r="O388" s="196"/>
      <c r="P388" s="196"/>
    </row>
    <row r="389" spans="14:16" x14ac:dyDescent="0.25">
      <c r="N389" s="196"/>
      <c r="O389" s="196"/>
      <c r="P389" s="196"/>
    </row>
    <row r="390" spans="14:16" x14ac:dyDescent="0.25">
      <c r="N390" s="196"/>
      <c r="O390" s="196"/>
      <c r="P390" s="196"/>
    </row>
    <row r="391" spans="14:16" x14ac:dyDescent="0.25">
      <c r="N391" s="196"/>
      <c r="O391" s="196"/>
      <c r="P391" s="196"/>
    </row>
    <row r="392" spans="14:16" x14ac:dyDescent="0.25">
      <c r="N392" s="196"/>
      <c r="O392" s="196"/>
      <c r="P392" s="196"/>
    </row>
    <row r="393" spans="14:16" x14ac:dyDescent="0.25">
      <c r="N393" s="196"/>
      <c r="O393" s="196"/>
      <c r="P393" s="196"/>
    </row>
    <row r="394" spans="14:16" x14ac:dyDescent="0.25">
      <c r="N394" s="196"/>
      <c r="O394" s="196"/>
      <c r="P394" s="196"/>
    </row>
    <row r="395" spans="14:16" x14ac:dyDescent="0.25">
      <c r="N395" s="196"/>
      <c r="O395" s="196"/>
      <c r="P395" s="196"/>
    </row>
    <row r="396" spans="14:16" x14ac:dyDescent="0.25">
      <c r="N396" s="196"/>
      <c r="O396" s="196"/>
      <c r="P396" s="196"/>
    </row>
    <row r="397" spans="14:16" x14ac:dyDescent="0.25">
      <c r="N397" s="196"/>
      <c r="O397" s="196"/>
      <c r="P397" s="196"/>
    </row>
    <row r="398" spans="14:16" x14ac:dyDescent="0.25">
      <c r="N398" s="196"/>
      <c r="O398" s="196"/>
      <c r="P398" s="196"/>
    </row>
    <row r="399" spans="14:16" x14ac:dyDescent="0.25">
      <c r="N399" s="196"/>
      <c r="O399" s="196"/>
      <c r="P399" s="196"/>
    </row>
    <row r="400" spans="14:16" x14ac:dyDescent="0.25">
      <c r="N400" s="196"/>
      <c r="O400" s="196"/>
      <c r="P400" s="196"/>
    </row>
    <row r="401" spans="14:16" x14ac:dyDescent="0.25">
      <c r="N401" s="196"/>
      <c r="O401" s="196"/>
      <c r="P401" s="196"/>
    </row>
    <row r="402" spans="14:16" x14ac:dyDescent="0.25">
      <c r="N402" s="196"/>
      <c r="O402" s="196"/>
      <c r="P402" s="196"/>
    </row>
    <row r="403" spans="14:16" x14ac:dyDescent="0.25">
      <c r="N403" s="196"/>
      <c r="O403" s="196"/>
      <c r="P403" s="196"/>
    </row>
    <row r="404" spans="14:16" x14ac:dyDescent="0.25">
      <c r="N404" s="196"/>
      <c r="O404" s="196"/>
      <c r="P404" s="196"/>
    </row>
    <row r="405" spans="14:16" x14ac:dyDescent="0.25">
      <c r="N405" s="196"/>
      <c r="O405" s="196"/>
      <c r="P405" s="196"/>
    </row>
    <row r="406" spans="14:16" x14ac:dyDescent="0.25">
      <c r="N406" s="196"/>
      <c r="O406" s="196"/>
      <c r="P406" s="196"/>
    </row>
    <row r="407" spans="14:16" x14ac:dyDescent="0.25">
      <c r="N407" s="196"/>
      <c r="O407" s="196"/>
      <c r="P407" s="196"/>
    </row>
    <row r="408" spans="14:16" x14ac:dyDescent="0.25">
      <c r="N408" s="196"/>
      <c r="O408" s="196"/>
      <c r="P408" s="196"/>
    </row>
    <row r="409" spans="14:16" x14ac:dyDescent="0.25">
      <c r="N409" s="196"/>
      <c r="O409" s="196"/>
      <c r="P409" s="196"/>
    </row>
    <row r="410" spans="14:16" x14ac:dyDescent="0.25">
      <c r="N410" s="196"/>
      <c r="O410" s="196"/>
      <c r="P410" s="196"/>
    </row>
    <row r="411" spans="14:16" x14ac:dyDescent="0.25">
      <c r="N411" s="196"/>
      <c r="O411" s="196"/>
      <c r="P411" s="196"/>
    </row>
    <row r="412" spans="14:16" x14ac:dyDescent="0.25">
      <c r="N412" s="196"/>
      <c r="O412" s="196"/>
      <c r="P412" s="196"/>
    </row>
    <row r="413" spans="14:16" x14ac:dyDescent="0.25">
      <c r="N413" s="196"/>
      <c r="O413" s="196"/>
      <c r="P413" s="196"/>
    </row>
    <row r="414" spans="14:16" x14ac:dyDescent="0.25">
      <c r="N414" s="196"/>
      <c r="O414" s="196"/>
      <c r="P414" s="196"/>
    </row>
    <row r="415" spans="14:16" x14ac:dyDescent="0.25">
      <c r="N415" s="196"/>
      <c r="O415" s="196"/>
      <c r="P415" s="196"/>
    </row>
    <row r="416" spans="14:16" x14ac:dyDescent="0.25">
      <c r="N416" s="196"/>
      <c r="O416" s="196"/>
      <c r="P416" s="196"/>
    </row>
    <row r="417" spans="14:16" x14ac:dyDescent="0.25">
      <c r="N417" s="196"/>
      <c r="O417" s="196"/>
      <c r="P417" s="196"/>
    </row>
    <row r="418" spans="14:16" x14ac:dyDescent="0.25">
      <c r="N418" s="196"/>
      <c r="O418" s="196"/>
      <c r="P418" s="196"/>
    </row>
    <row r="419" spans="14:16" x14ac:dyDescent="0.25">
      <c r="N419" s="196"/>
      <c r="O419" s="196"/>
      <c r="P419" s="196"/>
    </row>
    <row r="420" spans="14:16" x14ac:dyDescent="0.25">
      <c r="N420" s="196"/>
      <c r="O420" s="196"/>
      <c r="P420" s="196"/>
    </row>
    <row r="421" spans="14:16" x14ac:dyDescent="0.25">
      <c r="N421" s="196"/>
      <c r="O421" s="196"/>
      <c r="P421" s="196"/>
    </row>
    <row r="422" spans="14:16" x14ac:dyDescent="0.25">
      <c r="N422" s="196"/>
      <c r="O422" s="196"/>
      <c r="P422" s="196"/>
    </row>
    <row r="423" spans="14:16" x14ac:dyDescent="0.25">
      <c r="N423" s="196"/>
      <c r="O423" s="196"/>
      <c r="P423" s="196"/>
    </row>
    <row r="424" spans="14:16" x14ac:dyDescent="0.25">
      <c r="N424" s="196"/>
      <c r="O424" s="196"/>
      <c r="P424" s="196"/>
    </row>
    <row r="425" spans="14:16" x14ac:dyDescent="0.25">
      <c r="N425" s="196"/>
      <c r="O425" s="196"/>
      <c r="P425" s="196"/>
    </row>
    <row r="426" spans="14:16" x14ac:dyDescent="0.25">
      <c r="N426" s="196"/>
      <c r="O426" s="196"/>
      <c r="P426" s="196"/>
    </row>
    <row r="427" spans="14:16" x14ac:dyDescent="0.25">
      <c r="N427" s="196"/>
      <c r="O427" s="196"/>
      <c r="P427" s="196"/>
    </row>
    <row r="428" spans="14:16" x14ac:dyDescent="0.25">
      <c r="N428" s="196"/>
      <c r="O428" s="196"/>
      <c r="P428" s="196"/>
    </row>
    <row r="429" spans="14:16" x14ac:dyDescent="0.25">
      <c r="N429" s="196"/>
      <c r="O429" s="196"/>
      <c r="P429" s="196"/>
    </row>
    <row r="430" spans="14:16" x14ac:dyDescent="0.25">
      <c r="N430" s="196"/>
      <c r="O430" s="196"/>
      <c r="P430" s="196"/>
    </row>
    <row r="431" spans="14:16" x14ac:dyDescent="0.25">
      <c r="N431" s="196"/>
      <c r="O431" s="196"/>
      <c r="P431" s="196"/>
    </row>
    <row r="432" spans="14:16" x14ac:dyDescent="0.25">
      <c r="N432" s="196"/>
      <c r="O432" s="196"/>
      <c r="P432" s="196"/>
    </row>
    <row r="433" spans="14:16" x14ac:dyDescent="0.25">
      <c r="N433" s="196"/>
      <c r="O433" s="196"/>
      <c r="P433" s="196"/>
    </row>
    <row r="434" spans="14:16" x14ac:dyDescent="0.25">
      <c r="N434" s="196"/>
      <c r="O434" s="196"/>
      <c r="P434" s="196"/>
    </row>
    <row r="435" spans="14:16" x14ac:dyDescent="0.25">
      <c r="N435" s="196"/>
      <c r="O435" s="196"/>
      <c r="P435" s="196"/>
    </row>
    <row r="436" spans="14:16" x14ac:dyDescent="0.25">
      <c r="N436" s="196"/>
      <c r="O436" s="196"/>
      <c r="P436" s="196"/>
    </row>
    <row r="437" spans="14:16" x14ac:dyDescent="0.25">
      <c r="N437" s="196"/>
      <c r="O437" s="196"/>
      <c r="P437" s="196"/>
    </row>
    <row r="438" spans="14:16" x14ac:dyDescent="0.25">
      <c r="N438" s="196"/>
      <c r="O438" s="196"/>
      <c r="P438" s="196"/>
    </row>
    <row r="439" spans="14:16" x14ac:dyDescent="0.25">
      <c r="N439" s="196"/>
      <c r="O439" s="196"/>
      <c r="P439" s="196"/>
    </row>
    <row r="440" spans="14:16" x14ac:dyDescent="0.25">
      <c r="N440" s="196"/>
      <c r="O440" s="196"/>
      <c r="P440" s="196"/>
    </row>
    <row r="441" spans="14:16" x14ac:dyDescent="0.25">
      <c r="N441" s="196"/>
      <c r="O441" s="196"/>
      <c r="P441" s="196"/>
    </row>
    <row r="442" spans="14:16" x14ac:dyDescent="0.25">
      <c r="N442" s="196"/>
      <c r="O442" s="196"/>
      <c r="P442" s="196"/>
    </row>
    <row r="443" spans="14:16" x14ac:dyDescent="0.25">
      <c r="N443" s="196"/>
      <c r="O443" s="196"/>
      <c r="P443" s="196"/>
    </row>
    <row r="444" spans="14:16" x14ac:dyDescent="0.25">
      <c r="N444" s="196"/>
      <c r="O444" s="196"/>
      <c r="P444" s="196"/>
    </row>
    <row r="445" spans="14:16" x14ac:dyDescent="0.25">
      <c r="N445" s="196"/>
      <c r="O445" s="196"/>
      <c r="P445" s="196"/>
    </row>
    <row r="446" spans="14:16" x14ac:dyDescent="0.25">
      <c r="N446" s="196"/>
      <c r="O446" s="196"/>
      <c r="P446" s="196"/>
    </row>
    <row r="447" spans="14:16" x14ac:dyDescent="0.25">
      <c r="N447" s="196"/>
      <c r="O447" s="196"/>
      <c r="P447" s="196"/>
    </row>
    <row r="448" spans="14:16" x14ac:dyDescent="0.25">
      <c r="N448" s="196"/>
      <c r="O448" s="196"/>
      <c r="P448" s="196"/>
    </row>
    <row r="449" spans="14:16" x14ac:dyDescent="0.25">
      <c r="N449" s="196"/>
      <c r="O449" s="196"/>
      <c r="P449" s="196"/>
    </row>
    <row r="450" spans="14:16" x14ac:dyDescent="0.25">
      <c r="N450" s="196"/>
      <c r="O450" s="196"/>
      <c r="P450" s="196"/>
    </row>
    <row r="451" spans="14:16" x14ac:dyDescent="0.25">
      <c r="N451" s="196"/>
      <c r="O451" s="196"/>
      <c r="P451" s="196"/>
    </row>
    <row r="452" spans="14:16" x14ac:dyDescent="0.25">
      <c r="N452" s="196"/>
      <c r="O452" s="196"/>
      <c r="P452" s="196"/>
    </row>
    <row r="453" spans="14:16" x14ac:dyDescent="0.25">
      <c r="N453" s="196"/>
      <c r="O453" s="196"/>
      <c r="P453" s="196"/>
    </row>
    <row r="454" spans="14:16" x14ac:dyDescent="0.25">
      <c r="N454" s="196"/>
      <c r="O454" s="196"/>
      <c r="P454" s="196"/>
    </row>
    <row r="455" spans="14:16" x14ac:dyDescent="0.25">
      <c r="N455" s="196"/>
      <c r="O455" s="196"/>
      <c r="P455" s="196"/>
    </row>
    <row r="456" spans="14:16" x14ac:dyDescent="0.25">
      <c r="N456" s="196"/>
      <c r="O456" s="196"/>
      <c r="P456" s="196"/>
    </row>
    <row r="457" spans="14:16" x14ac:dyDescent="0.25">
      <c r="N457" s="196"/>
      <c r="O457" s="196"/>
      <c r="P457" s="196"/>
    </row>
    <row r="458" spans="14:16" x14ac:dyDescent="0.25">
      <c r="N458" s="196"/>
      <c r="O458" s="196"/>
      <c r="P458" s="196"/>
    </row>
    <row r="459" spans="14:16" x14ac:dyDescent="0.25">
      <c r="N459" s="196"/>
      <c r="O459" s="196"/>
      <c r="P459" s="196"/>
    </row>
    <row r="460" spans="14:16" x14ac:dyDescent="0.25">
      <c r="N460" s="196"/>
      <c r="O460" s="196"/>
      <c r="P460" s="196"/>
    </row>
    <row r="461" spans="14:16" x14ac:dyDescent="0.25">
      <c r="N461" s="196"/>
      <c r="O461" s="196"/>
      <c r="P461" s="196"/>
    </row>
    <row r="462" spans="14:16" x14ac:dyDescent="0.25">
      <c r="N462" s="196"/>
      <c r="O462" s="196"/>
      <c r="P462" s="196"/>
    </row>
    <row r="463" spans="14:16" x14ac:dyDescent="0.25">
      <c r="N463" s="196"/>
      <c r="O463" s="196"/>
      <c r="P463" s="196"/>
    </row>
    <row r="464" spans="14:16" x14ac:dyDescent="0.25">
      <c r="N464" s="196"/>
      <c r="O464" s="196"/>
      <c r="P464" s="196"/>
    </row>
    <row r="465" spans="14:16" x14ac:dyDescent="0.25">
      <c r="N465" s="196"/>
      <c r="O465" s="196"/>
      <c r="P465" s="196"/>
    </row>
    <row r="466" spans="14:16" x14ac:dyDescent="0.25">
      <c r="N466" s="196"/>
      <c r="O466" s="196"/>
      <c r="P466" s="196"/>
    </row>
    <row r="467" spans="14:16" x14ac:dyDescent="0.25">
      <c r="N467" s="196"/>
      <c r="O467" s="196"/>
      <c r="P467" s="196"/>
    </row>
    <row r="468" spans="14:16" x14ac:dyDescent="0.25">
      <c r="N468" s="196"/>
      <c r="O468" s="196"/>
      <c r="P468" s="196"/>
    </row>
    <row r="469" spans="14:16" x14ac:dyDescent="0.25">
      <c r="N469" s="196"/>
      <c r="O469" s="196"/>
      <c r="P469" s="196"/>
    </row>
    <row r="470" spans="14:16" x14ac:dyDescent="0.25">
      <c r="N470" s="196"/>
      <c r="O470" s="196"/>
      <c r="P470" s="196"/>
    </row>
    <row r="471" spans="14:16" x14ac:dyDescent="0.25">
      <c r="N471" s="196"/>
      <c r="O471" s="196"/>
      <c r="P471" s="196"/>
    </row>
    <row r="472" spans="14:16" x14ac:dyDescent="0.25">
      <c r="N472" s="196"/>
      <c r="O472" s="196"/>
      <c r="P472" s="196"/>
    </row>
    <row r="473" spans="14:16" x14ac:dyDescent="0.25">
      <c r="N473" s="196"/>
      <c r="O473" s="196"/>
      <c r="P473" s="196"/>
    </row>
    <row r="474" spans="14:16" x14ac:dyDescent="0.25">
      <c r="N474" s="196"/>
      <c r="O474" s="196"/>
      <c r="P474" s="196"/>
    </row>
    <row r="475" spans="14:16" x14ac:dyDescent="0.25">
      <c r="N475" s="196"/>
      <c r="O475" s="196"/>
      <c r="P475" s="196"/>
    </row>
    <row r="476" spans="14:16" x14ac:dyDescent="0.25">
      <c r="N476" s="196"/>
      <c r="O476" s="196"/>
      <c r="P476" s="196"/>
    </row>
    <row r="477" spans="14:16" x14ac:dyDescent="0.25">
      <c r="N477" s="196"/>
      <c r="O477" s="196"/>
      <c r="P477" s="196"/>
    </row>
    <row r="478" spans="14:16" x14ac:dyDescent="0.25">
      <c r="N478" s="196"/>
      <c r="O478" s="196"/>
      <c r="P478" s="196"/>
    </row>
    <row r="479" spans="14:16" x14ac:dyDescent="0.25">
      <c r="N479" s="196"/>
      <c r="O479" s="196"/>
      <c r="P479" s="196"/>
    </row>
    <row r="480" spans="14:16" x14ac:dyDescent="0.25">
      <c r="N480" s="196"/>
      <c r="O480" s="196"/>
      <c r="P480" s="196"/>
    </row>
    <row r="481" spans="14:16" x14ac:dyDescent="0.25">
      <c r="N481" s="196"/>
      <c r="O481" s="196"/>
      <c r="P481" s="196"/>
    </row>
    <row r="482" spans="14:16" x14ac:dyDescent="0.25">
      <c r="N482" s="196"/>
      <c r="O482" s="196"/>
      <c r="P482" s="196"/>
    </row>
    <row r="483" spans="14:16" x14ac:dyDescent="0.25">
      <c r="N483" s="196"/>
      <c r="O483" s="196"/>
      <c r="P483" s="196"/>
    </row>
    <row r="484" spans="14:16" x14ac:dyDescent="0.25">
      <c r="N484" s="196"/>
      <c r="O484" s="196"/>
      <c r="P484" s="196"/>
    </row>
    <row r="485" spans="14:16" x14ac:dyDescent="0.25">
      <c r="N485" s="196"/>
      <c r="O485" s="196"/>
      <c r="P485" s="196"/>
    </row>
    <row r="486" spans="14:16" x14ac:dyDescent="0.25">
      <c r="N486" s="196"/>
      <c r="O486" s="196"/>
      <c r="P486" s="196"/>
    </row>
    <row r="487" spans="14:16" x14ac:dyDescent="0.25">
      <c r="N487" s="196"/>
      <c r="O487" s="196"/>
      <c r="P487" s="196"/>
    </row>
    <row r="488" spans="14:16" x14ac:dyDescent="0.25">
      <c r="N488" s="196"/>
      <c r="O488" s="196"/>
      <c r="P488" s="196"/>
    </row>
    <row r="489" spans="14:16" x14ac:dyDescent="0.25">
      <c r="N489" s="196"/>
      <c r="O489" s="196"/>
      <c r="P489" s="196"/>
    </row>
    <row r="490" spans="14:16" x14ac:dyDescent="0.25">
      <c r="N490" s="196"/>
      <c r="O490" s="196"/>
      <c r="P490" s="196"/>
    </row>
    <row r="491" spans="14:16" x14ac:dyDescent="0.25">
      <c r="N491" s="196"/>
      <c r="O491" s="196"/>
      <c r="P491" s="196"/>
    </row>
    <row r="492" spans="14:16" x14ac:dyDescent="0.25">
      <c r="N492" s="196"/>
      <c r="O492" s="196"/>
      <c r="P492" s="196"/>
    </row>
    <row r="493" spans="14:16" x14ac:dyDescent="0.25">
      <c r="N493" s="196"/>
      <c r="O493" s="196"/>
      <c r="P493" s="196"/>
    </row>
    <row r="494" spans="14:16" x14ac:dyDescent="0.25">
      <c r="N494" s="196"/>
      <c r="O494" s="196"/>
      <c r="P494" s="196"/>
    </row>
    <row r="495" spans="14:16" x14ac:dyDescent="0.25">
      <c r="N495" s="196"/>
      <c r="O495" s="196"/>
      <c r="P495" s="196"/>
    </row>
    <row r="496" spans="14:16" x14ac:dyDescent="0.25">
      <c r="N496" s="196"/>
      <c r="O496" s="196"/>
      <c r="P496" s="196"/>
    </row>
    <row r="497" spans="14:16" x14ac:dyDescent="0.25">
      <c r="N497" s="196"/>
      <c r="O497" s="196"/>
      <c r="P497" s="196"/>
    </row>
    <row r="498" spans="14:16" x14ac:dyDescent="0.25">
      <c r="N498" s="196"/>
      <c r="O498" s="196"/>
      <c r="P498" s="196"/>
    </row>
    <row r="499" spans="14:16" x14ac:dyDescent="0.25">
      <c r="N499" s="196"/>
      <c r="O499" s="196"/>
      <c r="P499" s="196"/>
    </row>
    <row r="500" spans="14:16" x14ac:dyDescent="0.25">
      <c r="N500" s="196"/>
      <c r="O500" s="196"/>
      <c r="P500" s="196"/>
    </row>
    <row r="501" spans="14:16" x14ac:dyDescent="0.25">
      <c r="N501" s="196"/>
      <c r="O501" s="196"/>
      <c r="P501" s="196"/>
    </row>
    <row r="502" spans="14:16" x14ac:dyDescent="0.25">
      <c r="N502" s="196"/>
      <c r="O502" s="196"/>
      <c r="P502" s="196"/>
    </row>
    <row r="503" spans="14:16" x14ac:dyDescent="0.25">
      <c r="N503" s="196"/>
      <c r="O503" s="196"/>
      <c r="P503" s="196"/>
    </row>
    <row r="504" spans="14:16" x14ac:dyDescent="0.25">
      <c r="N504" s="196"/>
      <c r="O504" s="196"/>
      <c r="P504" s="196"/>
    </row>
    <row r="505" spans="14:16" x14ac:dyDescent="0.25">
      <c r="N505" s="196"/>
      <c r="O505" s="196"/>
      <c r="P505" s="196"/>
    </row>
    <row r="506" spans="14:16" x14ac:dyDescent="0.25">
      <c r="N506" s="196"/>
      <c r="O506" s="196"/>
      <c r="P506" s="196"/>
    </row>
    <row r="507" spans="14:16" x14ac:dyDescent="0.25">
      <c r="N507" s="196"/>
      <c r="O507" s="196"/>
      <c r="P507" s="196"/>
    </row>
    <row r="508" spans="14:16" x14ac:dyDescent="0.25">
      <c r="N508" s="196"/>
      <c r="O508" s="196"/>
      <c r="P508" s="196"/>
    </row>
    <row r="509" spans="14:16" x14ac:dyDescent="0.25">
      <c r="N509" s="196"/>
      <c r="O509" s="196"/>
      <c r="P509" s="196"/>
    </row>
    <row r="510" spans="14:16" x14ac:dyDescent="0.25">
      <c r="N510" s="196"/>
      <c r="O510" s="196"/>
      <c r="P510" s="196"/>
    </row>
    <row r="511" spans="14:16" x14ac:dyDescent="0.25">
      <c r="N511" s="196"/>
      <c r="O511" s="196"/>
      <c r="P511" s="196"/>
    </row>
    <row r="512" spans="14:16" x14ac:dyDescent="0.25">
      <c r="N512" s="196"/>
      <c r="O512" s="196"/>
      <c r="P512" s="196"/>
    </row>
    <row r="513" spans="14:16" x14ac:dyDescent="0.25">
      <c r="N513" s="196"/>
      <c r="O513" s="196"/>
      <c r="P513" s="196"/>
    </row>
    <row r="514" spans="14:16" x14ac:dyDescent="0.25">
      <c r="N514" s="196"/>
      <c r="O514" s="196"/>
      <c r="P514" s="196"/>
    </row>
    <row r="515" spans="14:16" x14ac:dyDescent="0.25">
      <c r="N515" s="196"/>
      <c r="O515" s="196"/>
      <c r="P515" s="196"/>
    </row>
    <row r="516" spans="14:16" x14ac:dyDescent="0.25">
      <c r="N516" s="196"/>
      <c r="O516" s="196"/>
      <c r="P516" s="196"/>
    </row>
    <row r="517" spans="14:16" x14ac:dyDescent="0.25">
      <c r="N517" s="196"/>
      <c r="O517" s="196"/>
      <c r="P517" s="196"/>
    </row>
    <row r="518" spans="14:16" x14ac:dyDescent="0.25">
      <c r="N518" s="196"/>
      <c r="O518" s="196"/>
      <c r="P518" s="196"/>
    </row>
    <row r="519" spans="14:16" x14ac:dyDescent="0.25">
      <c r="N519" s="196"/>
      <c r="O519" s="196"/>
      <c r="P519" s="196"/>
    </row>
    <row r="520" spans="14:16" x14ac:dyDescent="0.25">
      <c r="N520" s="196"/>
      <c r="O520" s="196"/>
      <c r="P520" s="196"/>
    </row>
    <row r="521" spans="14:16" x14ac:dyDescent="0.25">
      <c r="N521" s="196"/>
      <c r="O521" s="196"/>
      <c r="P521" s="196"/>
    </row>
    <row r="522" spans="14:16" x14ac:dyDescent="0.25">
      <c r="N522" s="196"/>
      <c r="O522" s="196"/>
      <c r="P522" s="196"/>
    </row>
    <row r="523" spans="14:16" x14ac:dyDescent="0.25">
      <c r="N523" s="196"/>
      <c r="O523" s="196"/>
      <c r="P523" s="196"/>
    </row>
    <row r="524" spans="14:16" x14ac:dyDescent="0.25">
      <c r="N524" s="196"/>
      <c r="O524" s="196"/>
      <c r="P524" s="196"/>
    </row>
    <row r="525" spans="14:16" x14ac:dyDescent="0.25">
      <c r="N525" s="196"/>
      <c r="O525" s="196"/>
      <c r="P525" s="196"/>
    </row>
    <row r="526" spans="14:16" x14ac:dyDescent="0.25">
      <c r="N526" s="196"/>
      <c r="O526" s="196"/>
      <c r="P526" s="196"/>
    </row>
    <row r="527" spans="14:16" x14ac:dyDescent="0.25">
      <c r="N527" s="196"/>
      <c r="O527" s="196"/>
      <c r="P527" s="196"/>
    </row>
    <row r="528" spans="14:16" x14ac:dyDescent="0.25">
      <c r="N528" s="196"/>
      <c r="O528" s="196"/>
      <c r="P528" s="196"/>
    </row>
    <row r="529" spans="14:16" x14ac:dyDescent="0.25">
      <c r="N529" s="196"/>
      <c r="O529" s="196"/>
      <c r="P529" s="196"/>
    </row>
    <row r="530" spans="14:16" x14ac:dyDescent="0.25">
      <c r="N530" s="196"/>
      <c r="O530" s="196"/>
      <c r="P530" s="196"/>
    </row>
    <row r="531" spans="14:16" x14ac:dyDescent="0.25">
      <c r="N531" s="196"/>
      <c r="O531" s="196"/>
      <c r="P531" s="196"/>
    </row>
    <row r="532" spans="14:16" x14ac:dyDescent="0.25">
      <c r="N532" s="196"/>
      <c r="O532" s="196"/>
      <c r="P532" s="196"/>
    </row>
    <row r="533" spans="14:16" x14ac:dyDescent="0.25">
      <c r="N533" s="196"/>
      <c r="O533" s="196"/>
      <c r="P533" s="196"/>
    </row>
    <row r="534" spans="14:16" x14ac:dyDescent="0.25">
      <c r="N534" s="196"/>
      <c r="O534" s="196"/>
      <c r="P534" s="196"/>
    </row>
    <row r="535" spans="14:16" x14ac:dyDescent="0.25">
      <c r="N535" s="196"/>
      <c r="O535" s="196"/>
      <c r="P535" s="196"/>
    </row>
    <row r="536" spans="14:16" x14ac:dyDescent="0.25">
      <c r="N536" s="196"/>
      <c r="O536" s="196"/>
      <c r="P536" s="196"/>
    </row>
    <row r="537" spans="14:16" x14ac:dyDescent="0.25">
      <c r="N537" s="196"/>
      <c r="O537" s="196"/>
      <c r="P537" s="196"/>
    </row>
    <row r="538" spans="14:16" x14ac:dyDescent="0.25">
      <c r="N538" s="196"/>
      <c r="O538" s="196"/>
      <c r="P538" s="196"/>
    </row>
    <row r="539" spans="14:16" x14ac:dyDescent="0.25">
      <c r="N539" s="196"/>
      <c r="O539" s="196"/>
      <c r="P539" s="196"/>
    </row>
    <row r="540" spans="14:16" x14ac:dyDescent="0.25">
      <c r="N540" s="196"/>
      <c r="O540" s="196"/>
      <c r="P540" s="196"/>
    </row>
    <row r="541" spans="14:16" x14ac:dyDescent="0.25">
      <c r="N541" s="196"/>
      <c r="O541" s="196"/>
      <c r="P541" s="196"/>
    </row>
    <row r="542" spans="14:16" x14ac:dyDescent="0.25">
      <c r="N542" s="196"/>
      <c r="O542" s="196"/>
      <c r="P542" s="196"/>
    </row>
    <row r="543" spans="14:16" x14ac:dyDescent="0.25">
      <c r="N543" s="196"/>
      <c r="O543" s="196"/>
      <c r="P543" s="196"/>
    </row>
    <row r="544" spans="14:16" x14ac:dyDescent="0.25">
      <c r="N544" s="196"/>
      <c r="O544" s="196"/>
      <c r="P544" s="196"/>
    </row>
    <row r="545" spans="14:16" x14ac:dyDescent="0.25">
      <c r="N545" s="196"/>
      <c r="O545" s="196"/>
      <c r="P545" s="196"/>
    </row>
    <row r="546" spans="14:16" x14ac:dyDescent="0.25">
      <c r="N546" s="196"/>
      <c r="O546" s="196"/>
      <c r="P546" s="196"/>
    </row>
    <row r="547" spans="14:16" x14ac:dyDescent="0.25">
      <c r="N547" s="196"/>
      <c r="O547" s="196"/>
      <c r="P547" s="196"/>
    </row>
    <row r="548" spans="14:16" x14ac:dyDescent="0.25">
      <c r="N548" s="196"/>
      <c r="O548" s="196"/>
      <c r="P548" s="196"/>
    </row>
    <row r="549" spans="14:16" x14ac:dyDescent="0.25">
      <c r="N549" s="196"/>
      <c r="O549" s="196"/>
      <c r="P549" s="196"/>
    </row>
    <row r="550" spans="14:16" x14ac:dyDescent="0.25">
      <c r="N550" s="196"/>
      <c r="O550" s="196"/>
      <c r="P550" s="196"/>
    </row>
    <row r="551" spans="14:16" x14ac:dyDescent="0.25">
      <c r="N551" s="196"/>
      <c r="O551" s="196"/>
      <c r="P551" s="196"/>
    </row>
    <row r="552" spans="14:16" x14ac:dyDescent="0.25">
      <c r="N552" s="196"/>
      <c r="O552" s="196"/>
      <c r="P552" s="196"/>
    </row>
    <row r="553" spans="14:16" x14ac:dyDescent="0.25">
      <c r="N553" s="196"/>
      <c r="O553" s="196"/>
      <c r="P553" s="196"/>
    </row>
    <row r="554" spans="14:16" x14ac:dyDescent="0.25">
      <c r="N554" s="196"/>
      <c r="O554" s="196"/>
      <c r="P554" s="196"/>
    </row>
    <row r="555" spans="14:16" x14ac:dyDescent="0.25">
      <c r="N555" s="196"/>
      <c r="O555" s="196"/>
      <c r="P555" s="196"/>
    </row>
    <row r="556" spans="14:16" x14ac:dyDescent="0.25">
      <c r="N556" s="196"/>
      <c r="O556" s="196"/>
      <c r="P556" s="196"/>
    </row>
    <row r="557" spans="14:16" x14ac:dyDescent="0.25">
      <c r="N557" s="196"/>
      <c r="O557" s="196"/>
      <c r="P557" s="196"/>
    </row>
    <row r="558" spans="14:16" x14ac:dyDescent="0.25">
      <c r="N558" s="196"/>
      <c r="O558" s="196"/>
      <c r="P558" s="196"/>
    </row>
    <row r="559" spans="14:16" x14ac:dyDescent="0.25">
      <c r="N559" s="196"/>
      <c r="O559" s="196"/>
      <c r="P559" s="196"/>
    </row>
    <row r="560" spans="14:16" x14ac:dyDescent="0.25">
      <c r="N560" s="196"/>
      <c r="O560" s="196"/>
      <c r="P560" s="196"/>
    </row>
    <row r="561" spans="14:16" x14ac:dyDescent="0.25">
      <c r="N561" s="196"/>
      <c r="O561" s="196"/>
      <c r="P561" s="196"/>
    </row>
    <row r="562" spans="14:16" x14ac:dyDescent="0.25">
      <c r="N562" s="196"/>
      <c r="O562" s="196"/>
      <c r="P562" s="196"/>
    </row>
    <row r="563" spans="14:16" x14ac:dyDescent="0.25">
      <c r="N563" s="196"/>
      <c r="O563" s="196"/>
      <c r="P563" s="196"/>
    </row>
    <row r="564" spans="14:16" x14ac:dyDescent="0.25">
      <c r="N564" s="196"/>
      <c r="O564" s="196"/>
      <c r="P564" s="196"/>
    </row>
    <row r="565" spans="14:16" x14ac:dyDescent="0.25">
      <c r="N565" s="196"/>
      <c r="O565" s="196"/>
      <c r="P565" s="196"/>
    </row>
    <row r="566" spans="14:16" x14ac:dyDescent="0.25">
      <c r="N566" s="196"/>
      <c r="O566" s="196"/>
      <c r="P566" s="196"/>
    </row>
    <row r="567" spans="14:16" x14ac:dyDescent="0.25">
      <c r="N567" s="196"/>
      <c r="O567" s="196"/>
      <c r="P567" s="196"/>
    </row>
    <row r="568" spans="14:16" x14ac:dyDescent="0.25">
      <c r="N568" s="196"/>
      <c r="O568" s="196"/>
      <c r="P568" s="196"/>
    </row>
    <row r="569" spans="14:16" x14ac:dyDescent="0.25">
      <c r="N569" s="196"/>
      <c r="O569" s="196"/>
      <c r="P569" s="196"/>
    </row>
    <row r="570" spans="14:16" x14ac:dyDescent="0.25">
      <c r="N570" s="196"/>
      <c r="O570" s="196"/>
      <c r="P570" s="196"/>
    </row>
    <row r="571" spans="14:16" x14ac:dyDescent="0.25">
      <c r="N571" s="196"/>
      <c r="O571" s="196"/>
      <c r="P571" s="196"/>
    </row>
    <row r="572" spans="14:16" x14ac:dyDescent="0.25">
      <c r="N572" s="196"/>
      <c r="O572" s="196"/>
      <c r="P572" s="196"/>
    </row>
    <row r="573" spans="14:16" x14ac:dyDescent="0.25">
      <c r="N573" s="196"/>
      <c r="O573" s="196"/>
      <c r="P573" s="196"/>
    </row>
    <row r="574" spans="14:16" x14ac:dyDescent="0.25">
      <c r="N574" s="196"/>
      <c r="O574" s="196"/>
      <c r="P574" s="196"/>
    </row>
    <row r="575" spans="14:16" x14ac:dyDescent="0.25">
      <c r="N575" s="196"/>
      <c r="O575" s="196"/>
      <c r="P575" s="196"/>
    </row>
    <row r="576" spans="14:16" x14ac:dyDescent="0.25">
      <c r="N576" s="196"/>
      <c r="O576" s="196"/>
      <c r="P576" s="196"/>
    </row>
    <row r="577" spans="14:16" x14ac:dyDescent="0.25">
      <c r="N577" s="196"/>
      <c r="O577" s="196"/>
      <c r="P577" s="196"/>
    </row>
    <row r="578" spans="14:16" x14ac:dyDescent="0.25">
      <c r="N578" s="196"/>
      <c r="O578" s="196"/>
      <c r="P578" s="196"/>
    </row>
    <row r="579" spans="14:16" x14ac:dyDescent="0.25">
      <c r="N579" s="196"/>
      <c r="O579" s="196"/>
      <c r="P579" s="196"/>
    </row>
    <row r="580" spans="14:16" x14ac:dyDescent="0.25">
      <c r="N580" s="196"/>
      <c r="O580" s="196"/>
      <c r="P580" s="196"/>
    </row>
    <row r="581" spans="14:16" x14ac:dyDescent="0.25">
      <c r="N581" s="196"/>
      <c r="O581" s="196"/>
      <c r="P581" s="196"/>
    </row>
    <row r="582" spans="14:16" x14ac:dyDescent="0.25">
      <c r="N582" s="196"/>
      <c r="O582" s="196"/>
      <c r="P582" s="196"/>
    </row>
    <row r="583" spans="14:16" x14ac:dyDescent="0.25">
      <c r="N583" s="196"/>
      <c r="O583" s="196"/>
      <c r="P583" s="196"/>
    </row>
    <row r="584" spans="14:16" x14ac:dyDescent="0.25">
      <c r="N584" s="196"/>
      <c r="O584" s="196"/>
      <c r="P584" s="196"/>
    </row>
    <row r="585" spans="14:16" x14ac:dyDescent="0.25">
      <c r="N585" s="196"/>
      <c r="O585" s="196"/>
      <c r="P585" s="196"/>
    </row>
    <row r="586" spans="14:16" x14ac:dyDescent="0.25">
      <c r="N586" s="196"/>
      <c r="O586" s="196"/>
      <c r="P586" s="196"/>
    </row>
    <row r="587" spans="14:16" x14ac:dyDescent="0.25">
      <c r="N587" s="196"/>
      <c r="O587" s="196"/>
      <c r="P587" s="196"/>
    </row>
    <row r="588" spans="14:16" x14ac:dyDescent="0.25">
      <c r="N588" s="196"/>
      <c r="O588" s="196"/>
      <c r="P588" s="196"/>
    </row>
    <row r="589" spans="14:16" x14ac:dyDescent="0.25">
      <c r="N589" s="196"/>
      <c r="O589" s="196"/>
      <c r="P589" s="196"/>
    </row>
    <row r="590" spans="14:16" x14ac:dyDescent="0.25">
      <c r="N590" s="196"/>
      <c r="O590" s="196"/>
      <c r="P590" s="196"/>
    </row>
    <row r="591" spans="14:16" x14ac:dyDescent="0.25">
      <c r="N591" s="196"/>
      <c r="O591" s="196"/>
      <c r="P591" s="196"/>
    </row>
    <row r="592" spans="14:16" x14ac:dyDescent="0.25">
      <c r="N592" s="196"/>
      <c r="O592" s="196"/>
      <c r="P592" s="196"/>
    </row>
    <row r="593" spans="14:16" x14ac:dyDescent="0.25">
      <c r="N593" s="196"/>
      <c r="O593" s="196"/>
      <c r="P593" s="196"/>
    </row>
    <row r="594" spans="14:16" x14ac:dyDescent="0.25">
      <c r="N594" s="196"/>
      <c r="O594" s="196"/>
      <c r="P594" s="196"/>
    </row>
    <row r="595" spans="14:16" x14ac:dyDescent="0.25">
      <c r="N595" s="196"/>
      <c r="O595" s="196"/>
      <c r="P595" s="196"/>
    </row>
    <row r="596" spans="14:16" x14ac:dyDescent="0.25">
      <c r="N596" s="196"/>
      <c r="O596" s="196"/>
      <c r="P596" s="196"/>
    </row>
    <row r="597" spans="14:16" x14ac:dyDescent="0.25">
      <c r="N597" s="196"/>
      <c r="O597" s="196"/>
      <c r="P597" s="196"/>
    </row>
    <row r="598" spans="14:16" x14ac:dyDescent="0.25">
      <c r="N598" s="196"/>
      <c r="O598" s="196"/>
      <c r="P598" s="196"/>
    </row>
    <row r="599" spans="14:16" x14ac:dyDescent="0.25">
      <c r="N599" s="196"/>
      <c r="O599" s="196"/>
      <c r="P599" s="196"/>
    </row>
    <row r="600" spans="14:16" x14ac:dyDescent="0.25">
      <c r="N600" s="196"/>
      <c r="O600" s="196"/>
      <c r="P600" s="196"/>
    </row>
    <row r="601" spans="14:16" x14ac:dyDescent="0.25">
      <c r="N601" s="196"/>
      <c r="O601" s="196"/>
      <c r="P601" s="196"/>
    </row>
    <row r="602" spans="14:16" x14ac:dyDescent="0.25">
      <c r="N602" s="196"/>
      <c r="O602" s="196"/>
      <c r="P602" s="196"/>
    </row>
    <row r="603" spans="14:16" x14ac:dyDescent="0.25">
      <c r="N603" s="196"/>
      <c r="O603" s="196"/>
      <c r="P603" s="196"/>
    </row>
    <row r="604" spans="14:16" x14ac:dyDescent="0.25">
      <c r="N604" s="196"/>
      <c r="O604" s="196"/>
      <c r="P604" s="196"/>
    </row>
    <row r="605" spans="14:16" x14ac:dyDescent="0.25">
      <c r="N605" s="196"/>
      <c r="O605" s="196"/>
      <c r="P605" s="196"/>
    </row>
    <row r="606" spans="14:16" x14ac:dyDescent="0.25">
      <c r="N606" s="196"/>
      <c r="O606" s="196"/>
      <c r="P606" s="196"/>
    </row>
    <row r="607" spans="14:16" x14ac:dyDescent="0.25">
      <c r="N607" s="196"/>
      <c r="O607" s="196"/>
      <c r="P607" s="196"/>
    </row>
    <row r="608" spans="14:16" x14ac:dyDescent="0.25">
      <c r="N608" s="196"/>
      <c r="O608" s="196"/>
      <c r="P608" s="196"/>
    </row>
    <row r="609" spans="14:16" x14ac:dyDescent="0.25">
      <c r="N609" s="196"/>
      <c r="O609" s="196"/>
      <c r="P609" s="196"/>
    </row>
    <row r="610" spans="14:16" x14ac:dyDescent="0.25">
      <c r="N610" s="196"/>
      <c r="O610" s="196"/>
      <c r="P610" s="196"/>
    </row>
    <row r="611" spans="14:16" x14ac:dyDescent="0.25">
      <c r="N611" s="196"/>
      <c r="O611" s="196"/>
      <c r="P611" s="196"/>
    </row>
    <row r="612" spans="14:16" x14ac:dyDescent="0.25">
      <c r="N612" s="196"/>
      <c r="O612" s="196"/>
      <c r="P612" s="196"/>
    </row>
    <row r="613" spans="14:16" x14ac:dyDescent="0.25">
      <c r="N613" s="196"/>
      <c r="O613" s="196"/>
      <c r="P613" s="196"/>
    </row>
    <row r="614" spans="14:16" x14ac:dyDescent="0.25">
      <c r="N614" s="196"/>
      <c r="O614" s="196"/>
      <c r="P614" s="196"/>
    </row>
    <row r="615" spans="14:16" x14ac:dyDescent="0.25">
      <c r="N615" s="196"/>
      <c r="O615" s="196"/>
      <c r="P615" s="196"/>
    </row>
    <row r="616" spans="14:16" x14ac:dyDescent="0.25">
      <c r="N616" s="196"/>
      <c r="O616" s="196"/>
      <c r="P616" s="196"/>
    </row>
    <row r="617" spans="14:16" x14ac:dyDescent="0.25">
      <c r="N617" s="196"/>
      <c r="O617" s="196"/>
      <c r="P617" s="196"/>
    </row>
    <row r="618" spans="14:16" x14ac:dyDescent="0.25">
      <c r="N618" s="196"/>
      <c r="O618" s="196"/>
      <c r="P618" s="196"/>
    </row>
    <row r="619" spans="14:16" x14ac:dyDescent="0.25">
      <c r="N619" s="196"/>
      <c r="O619" s="196"/>
      <c r="P619" s="196"/>
    </row>
    <row r="620" spans="14:16" x14ac:dyDescent="0.25">
      <c r="N620" s="196"/>
      <c r="O620" s="196"/>
      <c r="P620" s="196"/>
    </row>
    <row r="621" spans="14:16" x14ac:dyDescent="0.25">
      <c r="N621" s="196"/>
      <c r="O621" s="196"/>
      <c r="P621" s="196"/>
    </row>
    <row r="622" spans="14:16" x14ac:dyDescent="0.25">
      <c r="N622" s="196"/>
      <c r="O622" s="196"/>
      <c r="P622" s="196"/>
    </row>
    <row r="623" spans="14:16" x14ac:dyDescent="0.25">
      <c r="N623" s="196"/>
      <c r="O623" s="196"/>
      <c r="P623" s="196"/>
    </row>
    <row r="624" spans="14:16" x14ac:dyDescent="0.25">
      <c r="N624" s="196"/>
      <c r="O624" s="196"/>
      <c r="P624" s="196"/>
    </row>
    <row r="625" spans="14:16" x14ac:dyDescent="0.25">
      <c r="N625" s="196"/>
      <c r="O625" s="196"/>
      <c r="P625" s="196"/>
    </row>
    <row r="626" spans="14:16" x14ac:dyDescent="0.25">
      <c r="N626" s="196"/>
      <c r="O626" s="196"/>
      <c r="P626" s="196"/>
    </row>
    <row r="627" spans="14:16" x14ac:dyDescent="0.25">
      <c r="N627" s="196"/>
      <c r="O627" s="196"/>
      <c r="P627" s="196"/>
    </row>
    <row r="628" spans="14:16" x14ac:dyDescent="0.25">
      <c r="N628" s="196"/>
      <c r="O628" s="196"/>
      <c r="P628" s="196"/>
    </row>
    <row r="629" spans="14:16" x14ac:dyDescent="0.25">
      <c r="N629" s="196"/>
      <c r="O629" s="196"/>
      <c r="P629" s="196"/>
    </row>
    <row r="630" spans="14:16" x14ac:dyDescent="0.25">
      <c r="N630" s="196"/>
      <c r="O630" s="196"/>
      <c r="P630" s="196"/>
    </row>
    <row r="631" spans="14:16" x14ac:dyDescent="0.25">
      <c r="N631" s="196"/>
      <c r="O631" s="196"/>
      <c r="P631" s="196"/>
    </row>
    <row r="632" spans="14:16" x14ac:dyDescent="0.25">
      <c r="N632" s="196"/>
      <c r="O632" s="196"/>
      <c r="P632" s="196"/>
    </row>
    <row r="633" spans="14:16" x14ac:dyDescent="0.25">
      <c r="N633" s="196"/>
      <c r="O633" s="196"/>
      <c r="P633" s="196"/>
    </row>
    <row r="634" spans="14:16" x14ac:dyDescent="0.25">
      <c r="N634" s="196"/>
      <c r="O634" s="196"/>
      <c r="P634" s="196"/>
    </row>
    <row r="635" spans="14:16" x14ac:dyDescent="0.25">
      <c r="N635" s="196"/>
      <c r="O635" s="196"/>
      <c r="P635" s="196"/>
    </row>
    <row r="636" spans="14:16" x14ac:dyDescent="0.25">
      <c r="N636" s="196"/>
      <c r="O636" s="196"/>
      <c r="P636" s="196"/>
    </row>
    <row r="637" spans="14:16" x14ac:dyDescent="0.25">
      <c r="N637" s="196"/>
      <c r="O637" s="196"/>
      <c r="P637" s="196"/>
    </row>
    <row r="638" spans="14:16" x14ac:dyDescent="0.25">
      <c r="N638" s="196"/>
      <c r="O638" s="196"/>
      <c r="P638" s="196"/>
    </row>
    <row r="639" spans="14:16" x14ac:dyDescent="0.25">
      <c r="N639" s="196"/>
      <c r="O639" s="196"/>
      <c r="P639" s="196"/>
    </row>
    <row r="640" spans="14:16" x14ac:dyDescent="0.25">
      <c r="N640" s="196"/>
      <c r="O640" s="196"/>
      <c r="P640" s="196"/>
    </row>
    <row r="641" spans="14:16" x14ac:dyDescent="0.25">
      <c r="N641" s="196"/>
      <c r="O641" s="196"/>
      <c r="P641" s="196"/>
    </row>
    <row r="642" spans="14:16" x14ac:dyDescent="0.25">
      <c r="N642" s="196"/>
      <c r="O642" s="196"/>
      <c r="P642" s="196"/>
    </row>
    <row r="643" spans="14:16" x14ac:dyDescent="0.25">
      <c r="N643" s="196"/>
      <c r="O643" s="196"/>
      <c r="P643" s="196"/>
    </row>
    <row r="644" spans="14:16" x14ac:dyDescent="0.25">
      <c r="N644" s="196"/>
      <c r="O644" s="196"/>
      <c r="P644" s="196"/>
    </row>
    <row r="645" spans="14:16" x14ac:dyDescent="0.25">
      <c r="N645" s="196"/>
      <c r="O645" s="196"/>
      <c r="P645" s="196"/>
    </row>
    <row r="646" spans="14:16" x14ac:dyDescent="0.25">
      <c r="N646" s="196"/>
      <c r="O646" s="196"/>
      <c r="P646" s="196"/>
    </row>
    <row r="647" spans="14:16" x14ac:dyDescent="0.25">
      <c r="N647" s="196"/>
      <c r="O647" s="196"/>
      <c r="P647" s="196"/>
    </row>
    <row r="648" spans="14:16" x14ac:dyDescent="0.25">
      <c r="N648" s="196"/>
      <c r="O648" s="196"/>
      <c r="P648" s="196"/>
    </row>
    <row r="649" spans="14:16" x14ac:dyDescent="0.25">
      <c r="N649" s="196"/>
      <c r="O649" s="196"/>
      <c r="P649" s="196"/>
    </row>
    <row r="650" spans="14:16" x14ac:dyDescent="0.25">
      <c r="N650" s="196"/>
      <c r="O650" s="196"/>
      <c r="P650" s="196"/>
    </row>
    <row r="651" spans="14:16" x14ac:dyDescent="0.25">
      <c r="N651" s="196"/>
      <c r="O651" s="196"/>
      <c r="P651" s="196"/>
    </row>
    <row r="652" spans="14:16" x14ac:dyDescent="0.25">
      <c r="N652" s="196"/>
      <c r="O652" s="196"/>
      <c r="P652" s="196"/>
    </row>
    <row r="653" spans="14:16" x14ac:dyDescent="0.25">
      <c r="N653" s="196"/>
      <c r="O653" s="196"/>
      <c r="P653" s="196"/>
    </row>
    <row r="654" spans="14:16" x14ac:dyDescent="0.25">
      <c r="N654" s="196"/>
      <c r="O654" s="196"/>
      <c r="P654" s="196"/>
    </row>
    <row r="655" spans="14:16" x14ac:dyDescent="0.25">
      <c r="N655" s="196"/>
      <c r="O655" s="196"/>
      <c r="P655" s="196"/>
    </row>
    <row r="656" spans="14:16" x14ac:dyDescent="0.25">
      <c r="N656" s="196"/>
      <c r="O656" s="196"/>
      <c r="P656" s="196"/>
    </row>
    <row r="657" spans="14:16" x14ac:dyDescent="0.25">
      <c r="N657" s="196"/>
      <c r="O657" s="196"/>
      <c r="P657" s="196"/>
    </row>
    <row r="658" spans="14:16" x14ac:dyDescent="0.25">
      <c r="N658" s="196"/>
      <c r="O658" s="196"/>
      <c r="P658" s="196"/>
    </row>
    <row r="659" spans="14:16" x14ac:dyDescent="0.25">
      <c r="N659" s="196"/>
      <c r="O659" s="196"/>
      <c r="P659" s="196"/>
    </row>
    <row r="660" spans="14:16" x14ac:dyDescent="0.25">
      <c r="N660" s="196"/>
      <c r="O660" s="196"/>
      <c r="P660" s="196"/>
    </row>
    <row r="661" spans="14:16" x14ac:dyDescent="0.25">
      <c r="N661" s="196"/>
      <c r="O661" s="196"/>
      <c r="P661" s="196"/>
    </row>
    <row r="662" spans="14:16" x14ac:dyDescent="0.25">
      <c r="N662" s="196"/>
      <c r="O662" s="196"/>
      <c r="P662" s="196"/>
    </row>
    <row r="663" spans="14:16" x14ac:dyDescent="0.25">
      <c r="N663" s="196"/>
      <c r="O663" s="196"/>
      <c r="P663" s="196"/>
    </row>
    <row r="664" spans="14:16" x14ac:dyDescent="0.25">
      <c r="N664" s="196"/>
      <c r="O664" s="196"/>
      <c r="P664" s="196"/>
    </row>
    <row r="665" spans="14:16" x14ac:dyDescent="0.25">
      <c r="N665" s="196"/>
      <c r="O665" s="196"/>
      <c r="P665" s="196"/>
    </row>
    <row r="666" spans="14:16" x14ac:dyDescent="0.25">
      <c r="N666" s="196"/>
      <c r="O666" s="196"/>
      <c r="P666" s="196"/>
    </row>
    <row r="667" spans="14:16" x14ac:dyDescent="0.25">
      <c r="N667" s="196"/>
      <c r="O667" s="196"/>
      <c r="P667" s="196"/>
    </row>
    <row r="668" spans="14:16" x14ac:dyDescent="0.25">
      <c r="N668" s="196"/>
      <c r="O668" s="196"/>
      <c r="P668" s="196"/>
    </row>
    <row r="669" spans="14:16" x14ac:dyDescent="0.25">
      <c r="N669" s="196"/>
      <c r="O669" s="196"/>
      <c r="P669" s="196"/>
    </row>
    <row r="670" spans="14:16" x14ac:dyDescent="0.25">
      <c r="N670" s="196"/>
      <c r="O670" s="196"/>
      <c r="P670" s="196"/>
    </row>
    <row r="671" spans="14:16" x14ac:dyDescent="0.25">
      <c r="N671" s="196"/>
      <c r="O671" s="196"/>
      <c r="P671" s="196"/>
    </row>
    <row r="672" spans="14:16" x14ac:dyDescent="0.25">
      <c r="N672" s="196"/>
      <c r="O672" s="196"/>
      <c r="P672" s="196"/>
    </row>
    <row r="673" spans="14:16" x14ac:dyDescent="0.25">
      <c r="N673" s="196"/>
      <c r="O673" s="196"/>
      <c r="P673" s="196"/>
    </row>
    <row r="674" spans="14:16" x14ac:dyDescent="0.25">
      <c r="N674" s="196"/>
      <c r="O674" s="196"/>
      <c r="P674" s="196"/>
    </row>
    <row r="675" spans="14:16" x14ac:dyDescent="0.25">
      <c r="N675" s="196"/>
      <c r="O675" s="196"/>
      <c r="P675" s="196"/>
    </row>
    <row r="676" spans="14:16" x14ac:dyDescent="0.25">
      <c r="N676" s="196"/>
      <c r="O676" s="196"/>
      <c r="P676" s="196"/>
    </row>
    <row r="677" spans="14:16" x14ac:dyDescent="0.25">
      <c r="N677" s="196"/>
      <c r="O677" s="196"/>
      <c r="P677" s="196"/>
    </row>
    <row r="678" spans="14:16" x14ac:dyDescent="0.25">
      <c r="N678" s="196"/>
      <c r="O678" s="196"/>
      <c r="P678" s="196"/>
    </row>
    <row r="679" spans="14:16" x14ac:dyDescent="0.25">
      <c r="N679" s="196"/>
      <c r="O679" s="196"/>
      <c r="P679" s="196"/>
    </row>
    <row r="680" spans="14:16" x14ac:dyDescent="0.25">
      <c r="N680" s="196"/>
      <c r="O680" s="196"/>
      <c r="P680" s="196"/>
    </row>
    <row r="681" spans="14:16" x14ac:dyDescent="0.25">
      <c r="N681" s="196"/>
      <c r="O681" s="196"/>
      <c r="P681" s="196"/>
    </row>
    <row r="682" spans="14:16" x14ac:dyDescent="0.25">
      <c r="N682" s="196"/>
      <c r="O682" s="196"/>
      <c r="P682" s="196"/>
    </row>
    <row r="683" spans="14:16" x14ac:dyDescent="0.25">
      <c r="N683" s="196"/>
      <c r="O683" s="196"/>
      <c r="P683" s="196"/>
    </row>
    <row r="684" spans="14:16" x14ac:dyDescent="0.25">
      <c r="N684" s="196"/>
      <c r="O684" s="196"/>
      <c r="P684" s="196"/>
    </row>
    <row r="685" spans="14:16" x14ac:dyDescent="0.25">
      <c r="N685" s="196"/>
      <c r="O685" s="196"/>
      <c r="P685" s="196"/>
    </row>
    <row r="686" spans="14:16" x14ac:dyDescent="0.25">
      <c r="N686" s="196"/>
      <c r="O686" s="196"/>
      <c r="P686" s="196"/>
    </row>
    <row r="687" spans="14:16" x14ac:dyDescent="0.25">
      <c r="N687" s="196"/>
      <c r="O687" s="196"/>
      <c r="P687" s="196"/>
    </row>
    <row r="688" spans="14:16" x14ac:dyDescent="0.25">
      <c r="N688" s="196"/>
      <c r="O688" s="196"/>
      <c r="P688" s="196"/>
    </row>
    <row r="689" spans="14:16" x14ac:dyDescent="0.25">
      <c r="N689" s="196"/>
      <c r="O689" s="196"/>
      <c r="P689" s="196"/>
    </row>
    <row r="690" spans="14:16" x14ac:dyDescent="0.25">
      <c r="N690" s="196"/>
      <c r="O690" s="196"/>
      <c r="P690" s="196"/>
    </row>
    <row r="691" spans="14:16" x14ac:dyDescent="0.25">
      <c r="N691" s="196"/>
      <c r="O691" s="196"/>
      <c r="P691" s="196"/>
    </row>
    <row r="692" spans="14:16" x14ac:dyDescent="0.25">
      <c r="N692" s="196"/>
      <c r="O692" s="196"/>
      <c r="P692" s="196"/>
    </row>
    <row r="693" spans="14:16" x14ac:dyDescent="0.25">
      <c r="N693" s="196"/>
      <c r="O693" s="196"/>
      <c r="P693" s="196"/>
    </row>
    <row r="694" spans="14:16" x14ac:dyDescent="0.25">
      <c r="N694" s="196"/>
      <c r="O694" s="196"/>
      <c r="P694" s="196"/>
    </row>
    <row r="695" spans="14:16" x14ac:dyDescent="0.25">
      <c r="N695" s="196"/>
      <c r="O695" s="196"/>
      <c r="P695" s="196"/>
    </row>
    <row r="696" spans="14:16" x14ac:dyDescent="0.25">
      <c r="N696" s="196"/>
      <c r="O696" s="196"/>
      <c r="P696" s="196"/>
    </row>
    <row r="697" spans="14:16" x14ac:dyDescent="0.25">
      <c r="N697" s="196"/>
      <c r="O697" s="196"/>
      <c r="P697" s="196"/>
    </row>
    <row r="698" spans="14:16" x14ac:dyDescent="0.25">
      <c r="N698" s="196"/>
      <c r="O698" s="196"/>
      <c r="P698" s="196"/>
    </row>
    <row r="699" spans="14:16" x14ac:dyDescent="0.25">
      <c r="N699" s="196"/>
      <c r="O699" s="196"/>
      <c r="P699" s="196"/>
    </row>
    <row r="700" spans="14:16" x14ac:dyDescent="0.25">
      <c r="N700" s="196"/>
      <c r="O700" s="196"/>
      <c r="P700" s="196"/>
    </row>
    <row r="701" spans="14:16" x14ac:dyDescent="0.25">
      <c r="N701" s="196"/>
      <c r="O701" s="196"/>
      <c r="P701" s="196"/>
    </row>
    <row r="702" spans="14:16" x14ac:dyDescent="0.25">
      <c r="N702" s="196"/>
      <c r="O702" s="196"/>
      <c r="P702" s="196"/>
    </row>
    <row r="703" spans="14:16" x14ac:dyDescent="0.25">
      <c r="N703" s="196"/>
      <c r="O703" s="196"/>
      <c r="P703" s="196"/>
    </row>
    <row r="704" spans="14:16" x14ac:dyDescent="0.25">
      <c r="N704" s="196"/>
      <c r="O704" s="196"/>
      <c r="P704" s="196"/>
    </row>
    <row r="705" spans="14:16" x14ac:dyDescent="0.25">
      <c r="N705" s="196"/>
      <c r="O705" s="196"/>
      <c r="P705" s="196"/>
    </row>
    <row r="706" spans="14:16" x14ac:dyDescent="0.25">
      <c r="N706" s="196"/>
      <c r="O706" s="196"/>
      <c r="P706" s="196"/>
    </row>
    <row r="707" spans="14:16" x14ac:dyDescent="0.25">
      <c r="N707" s="196"/>
      <c r="O707" s="196"/>
      <c r="P707" s="196"/>
    </row>
    <row r="708" spans="14:16" x14ac:dyDescent="0.25">
      <c r="N708" s="196"/>
      <c r="O708" s="196"/>
      <c r="P708" s="196"/>
    </row>
    <row r="709" spans="14:16" x14ac:dyDescent="0.25">
      <c r="N709" s="196"/>
      <c r="O709" s="196"/>
      <c r="P709" s="196"/>
    </row>
    <row r="710" spans="14:16" x14ac:dyDescent="0.25">
      <c r="N710" s="196"/>
      <c r="O710" s="196"/>
      <c r="P710" s="196"/>
    </row>
    <row r="711" spans="14:16" x14ac:dyDescent="0.25">
      <c r="N711" s="196"/>
      <c r="O711" s="196"/>
      <c r="P711" s="196"/>
    </row>
    <row r="712" spans="14:16" x14ac:dyDescent="0.25">
      <c r="N712" s="196"/>
      <c r="O712" s="196"/>
      <c r="P712" s="196"/>
    </row>
    <row r="713" spans="14:16" x14ac:dyDescent="0.25">
      <c r="N713" s="196"/>
      <c r="O713" s="196"/>
      <c r="P713" s="196"/>
    </row>
    <row r="714" spans="14:16" x14ac:dyDescent="0.25">
      <c r="N714" s="196"/>
      <c r="O714" s="196"/>
      <c r="P714" s="196"/>
    </row>
    <row r="715" spans="14:16" x14ac:dyDescent="0.25">
      <c r="N715" s="196"/>
      <c r="O715" s="196"/>
      <c r="P715" s="196"/>
    </row>
    <row r="716" spans="14:16" x14ac:dyDescent="0.25">
      <c r="N716" s="196"/>
      <c r="O716" s="196"/>
      <c r="P716" s="196"/>
    </row>
    <row r="717" spans="14:16" x14ac:dyDescent="0.25">
      <c r="N717" s="196"/>
      <c r="O717" s="196"/>
      <c r="P717" s="196"/>
    </row>
    <row r="718" spans="14:16" x14ac:dyDescent="0.25">
      <c r="N718" s="196"/>
      <c r="O718" s="196"/>
      <c r="P718" s="196"/>
    </row>
    <row r="719" spans="14:16" x14ac:dyDescent="0.25">
      <c r="N719" s="196"/>
      <c r="O719" s="196"/>
      <c r="P719" s="196"/>
    </row>
    <row r="720" spans="14:16" x14ac:dyDescent="0.25">
      <c r="N720" s="196"/>
      <c r="O720" s="196"/>
      <c r="P720" s="196"/>
    </row>
    <row r="721" spans="14:16" x14ac:dyDescent="0.25">
      <c r="N721" s="196"/>
      <c r="O721" s="196"/>
      <c r="P721" s="196"/>
    </row>
    <row r="722" spans="14:16" x14ac:dyDescent="0.25">
      <c r="N722" s="196"/>
      <c r="O722" s="196"/>
      <c r="P722" s="196"/>
    </row>
    <row r="723" spans="14:16" x14ac:dyDescent="0.25">
      <c r="N723" s="196"/>
      <c r="O723" s="196"/>
      <c r="P723" s="196"/>
    </row>
    <row r="724" spans="14:16" x14ac:dyDescent="0.25">
      <c r="N724" s="196"/>
      <c r="O724" s="196"/>
      <c r="P724" s="196"/>
    </row>
    <row r="725" spans="14:16" x14ac:dyDescent="0.25">
      <c r="N725" s="196"/>
      <c r="O725" s="196"/>
      <c r="P725" s="196"/>
    </row>
    <row r="726" spans="14:16" x14ac:dyDescent="0.25">
      <c r="N726" s="196"/>
      <c r="O726" s="196"/>
      <c r="P726" s="196"/>
    </row>
    <row r="727" spans="14:16" x14ac:dyDescent="0.25">
      <c r="N727" s="196"/>
      <c r="O727" s="196"/>
      <c r="P727" s="196"/>
    </row>
    <row r="728" spans="14:16" x14ac:dyDescent="0.25">
      <c r="N728" s="196"/>
      <c r="O728" s="196"/>
      <c r="P728" s="196"/>
    </row>
    <row r="729" spans="14:16" x14ac:dyDescent="0.25">
      <c r="N729" s="196"/>
      <c r="O729" s="196"/>
      <c r="P729" s="196"/>
    </row>
    <row r="730" spans="14:16" x14ac:dyDescent="0.25">
      <c r="N730" s="196"/>
      <c r="O730" s="196"/>
      <c r="P730" s="196"/>
    </row>
    <row r="731" spans="14:16" x14ac:dyDescent="0.25">
      <c r="N731" s="196"/>
      <c r="O731" s="196"/>
      <c r="P731" s="196"/>
    </row>
    <row r="732" spans="14:16" x14ac:dyDescent="0.25">
      <c r="N732" s="196"/>
      <c r="O732" s="196"/>
      <c r="P732" s="196"/>
    </row>
    <row r="733" spans="14:16" x14ac:dyDescent="0.25">
      <c r="N733" s="196"/>
      <c r="O733" s="196"/>
      <c r="P733" s="196"/>
    </row>
    <row r="734" spans="14:16" x14ac:dyDescent="0.25">
      <c r="N734" s="196"/>
      <c r="O734" s="196"/>
      <c r="P734" s="196"/>
    </row>
    <row r="735" spans="14:16" x14ac:dyDescent="0.25">
      <c r="N735" s="196"/>
      <c r="O735" s="196"/>
      <c r="P735" s="196"/>
    </row>
    <row r="736" spans="14:16" x14ac:dyDescent="0.25">
      <c r="N736" s="196"/>
      <c r="O736" s="196"/>
      <c r="P736" s="196"/>
    </row>
    <row r="737" spans="14:16" x14ac:dyDescent="0.25">
      <c r="N737" s="196"/>
      <c r="O737" s="196"/>
      <c r="P737" s="196"/>
    </row>
    <row r="738" spans="14:16" x14ac:dyDescent="0.25">
      <c r="N738" s="196"/>
      <c r="O738" s="196"/>
      <c r="P738" s="196"/>
    </row>
    <row r="739" spans="14:16" x14ac:dyDescent="0.25">
      <c r="N739" s="196"/>
      <c r="O739" s="196"/>
      <c r="P739" s="196"/>
    </row>
    <row r="740" spans="14:16" x14ac:dyDescent="0.25">
      <c r="N740" s="196"/>
      <c r="O740" s="196"/>
      <c r="P740" s="196"/>
    </row>
    <row r="741" spans="14:16" x14ac:dyDescent="0.25">
      <c r="N741" s="196"/>
      <c r="O741" s="196"/>
      <c r="P741" s="196"/>
    </row>
    <row r="742" spans="14:16" x14ac:dyDescent="0.25">
      <c r="N742" s="196"/>
      <c r="O742" s="196"/>
      <c r="P742" s="196"/>
    </row>
    <row r="743" spans="14:16" x14ac:dyDescent="0.25">
      <c r="N743" s="196"/>
      <c r="O743" s="196"/>
      <c r="P743" s="196"/>
    </row>
    <row r="744" spans="14:16" x14ac:dyDescent="0.25">
      <c r="N744" s="196"/>
      <c r="O744" s="196"/>
      <c r="P744" s="196"/>
    </row>
    <row r="745" spans="14:16" x14ac:dyDescent="0.25">
      <c r="N745" s="196"/>
      <c r="O745" s="196"/>
      <c r="P745" s="196"/>
    </row>
    <row r="746" spans="14:16" x14ac:dyDescent="0.25">
      <c r="N746" s="196"/>
      <c r="O746" s="196"/>
      <c r="P746" s="196"/>
    </row>
    <row r="747" spans="14:16" x14ac:dyDescent="0.25">
      <c r="N747" s="196"/>
      <c r="O747" s="196"/>
      <c r="P747" s="196"/>
    </row>
    <row r="748" spans="14:16" x14ac:dyDescent="0.25">
      <c r="N748" s="196"/>
      <c r="O748" s="196"/>
      <c r="P748" s="196"/>
    </row>
    <row r="749" spans="14:16" x14ac:dyDescent="0.25">
      <c r="N749" s="196"/>
      <c r="O749" s="196"/>
      <c r="P749" s="196"/>
    </row>
    <row r="750" spans="14:16" x14ac:dyDescent="0.25">
      <c r="N750" s="196"/>
      <c r="O750" s="196"/>
      <c r="P750" s="196"/>
    </row>
    <row r="751" spans="14:16" x14ac:dyDescent="0.25">
      <c r="N751" s="196"/>
      <c r="O751" s="196"/>
      <c r="P751" s="196"/>
    </row>
    <row r="752" spans="14:16" x14ac:dyDescent="0.25">
      <c r="N752" s="196"/>
      <c r="O752" s="196"/>
      <c r="P752" s="196"/>
    </row>
    <row r="753" spans="14:16" x14ac:dyDescent="0.25">
      <c r="N753" s="196"/>
      <c r="O753" s="196"/>
      <c r="P753" s="196"/>
    </row>
    <row r="754" spans="14:16" x14ac:dyDescent="0.25">
      <c r="N754" s="196"/>
      <c r="O754" s="196"/>
      <c r="P754" s="196"/>
    </row>
    <row r="755" spans="14:16" x14ac:dyDescent="0.25">
      <c r="N755" s="196"/>
      <c r="O755" s="196"/>
      <c r="P755" s="196"/>
    </row>
    <row r="756" spans="14:16" x14ac:dyDescent="0.25">
      <c r="N756" s="196"/>
      <c r="O756" s="196"/>
      <c r="P756" s="196"/>
    </row>
    <row r="757" spans="14:16" x14ac:dyDescent="0.25">
      <c r="N757" s="196"/>
      <c r="O757" s="196"/>
      <c r="P757" s="196"/>
    </row>
    <row r="758" spans="14:16" x14ac:dyDescent="0.25">
      <c r="N758" s="196"/>
      <c r="O758" s="196"/>
      <c r="P758" s="196"/>
    </row>
    <row r="759" spans="14:16" x14ac:dyDescent="0.25">
      <c r="N759" s="196"/>
      <c r="O759" s="196"/>
      <c r="P759" s="196"/>
    </row>
    <row r="760" spans="14:16" x14ac:dyDescent="0.25">
      <c r="N760" s="196"/>
      <c r="O760" s="196"/>
      <c r="P760" s="196"/>
    </row>
    <row r="761" spans="14:16" x14ac:dyDescent="0.25">
      <c r="N761" s="196"/>
      <c r="O761" s="196"/>
      <c r="P761" s="196"/>
    </row>
    <row r="762" spans="14:16" x14ac:dyDescent="0.25">
      <c r="N762" s="196"/>
      <c r="O762" s="196"/>
      <c r="P762" s="196"/>
    </row>
    <row r="763" spans="14:16" x14ac:dyDescent="0.25">
      <c r="N763" s="196"/>
      <c r="O763" s="196"/>
      <c r="P763" s="196"/>
    </row>
    <row r="764" spans="14:16" x14ac:dyDescent="0.25">
      <c r="N764" s="196"/>
      <c r="O764" s="196"/>
      <c r="P764" s="196"/>
    </row>
    <row r="765" spans="14:16" x14ac:dyDescent="0.25">
      <c r="N765" s="196"/>
      <c r="O765" s="196"/>
      <c r="P765" s="196"/>
    </row>
    <row r="766" spans="14:16" x14ac:dyDescent="0.25">
      <c r="N766" s="196"/>
      <c r="O766" s="196"/>
      <c r="P766" s="196"/>
    </row>
    <row r="767" spans="14:16" x14ac:dyDescent="0.25">
      <c r="N767" s="196"/>
      <c r="O767" s="196"/>
      <c r="P767" s="196"/>
    </row>
    <row r="768" spans="14:16" x14ac:dyDescent="0.25">
      <c r="N768" s="196"/>
      <c r="O768" s="196"/>
      <c r="P768" s="196"/>
    </row>
    <row r="769" spans="14:16" x14ac:dyDescent="0.25">
      <c r="N769" s="196"/>
      <c r="O769" s="196"/>
      <c r="P769" s="196"/>
    </row>
    <row r="770" spans="14:16" x14ac:dyDescent="0.25">
      <c r="N770" s="196"/>
      <c r="O770" s="196"/>
      <c r="P770" s="196"/>
    </row>
    <row r="771" spans="14:16" x14ac:dyDescent="0.25">
      <c r="N771" s="196"/>
      <c r="O771" s="196"/>
      <c r="P771" s="196"/>
    </row>
    <row r="772" spans="14:16" x14ac:dyDescent="0.25">
      <c r="N772" s="196"/>
      <c r="O772" s="196"/>
      <c r="P772" s="196"/>
    </row>
    <row r="773" spans="14:16" x14ac:dyDescent="0.25">
      <c r="N773" s="196"/>
      <c r="O773" s="196"/>
      <c r="P773" s="196"/>
    </row>
    <row r="774" spans="14:16" x14ac:dyDescent="0.25">
      <c r="N774" s="196"/>
      <c r="O774" s="196"/>
      <c r="P774" s="196"/>
    </row>
    <row r="775" spans="14:16" x14ac:dyDescent="0.25">
      <c r="N775" s="196"/>
      <c r="O775" s="196"/>
      <c r="P775" s="196"/>
    </row>
    <row r="776" spans="14:16" x14ac:dyDescent="0.25">
      <c r="N776" s="196"/>
      <c r="O776" s="196"/>
      <c r="P776" s="196"/>
    </row>
    <row r="777" spans="14:16" x14ac:dyDescent="0.25">
      <c r="N777" s="196"/>
      <c r="O777" s="196"/>
      <c r="P777" s="196"/>
    </row>
    <row r="778" spans="14:16" x14ac:dyDescent="0.25">
      <c r="N778" s="196"/>
      <c r="O778" s="196"/>
      <c r="P778" s="196"/>
    </row>
    <row r="779" spans="14:16" x14ac:dyDescent="0.25">
      <c r="N779" s="196"/>
      <c r="O779" s="196"/>
      <c r="P779" s="196"/>
    </row>
    <row r="780" spans="14:16" x14ac:dyDescent="0.25">
      <c r="N780" s="196"/>
      <c r="O780" s="196"/>
      <c r="P780" s="196"/>
    </row>
    <row r="781" spans="14:16" x14ac:dyDescent="0.25">
      <c r="N781" s="196"/>
      <c r="O781" s="196"/>
      <c r="P781" s="196"/>
    </row>
    <row r="782" spans="14:16" x14ac:dyDescent="0.25">
      <c r="N782" s="196"/>
      <c r="O782" s="196"/>
      <c r="P782" s="196"/>
    </row>
    <row r="783" spans="14:16" x14ac:dyDescent="0.25">
      <c r="N783" s="196"/>
      <c r="O783" s="196"/>
      <c r="P783" s="196"/>
    </row>
    <row r="784" spans="14:16" x14ac:dyDescent="0.25">
      <c r="N784" s="196"/>
      <c r="O784" s="196"/>
      <c r="P784" s="196"/>
    </row>
    <row r="785" spans="14:16" x14ac:dyDescent="0.25">
      <c r="N785" s="196"/>
      <c r="O785" s="196"/>
      <c r="P785" s="196"/>
    </row>
    <row r="786" spans="14:16" x14ac:dyDescent="0.25">
      <c r="N786" s="196"/>
      <c r="O786" s="196"/>
      <c r="P786" s="196"/>
    </row>
    <row r="787" spans="14:16" x14ac:dyDescent="0.25">
      <c r="N787" s="196"/>
      <c r="O787" s="196"/>
      <c r="P787" s="196"/>
    </row>
    <row r="788" spans="14:16" x14ac:dyDescent="0.25">
      <c r="N788" s="196"/>
      <c r="O788" s="196"/>
      <c r="P788" s="196"/>
    </row>
    <row r="789" spans="14:16" x14ac:dyDescent="0.25">
      <c r="N789" s="196"/>
      <c r="O789" s="196"/>
      <c r="P789" s="196"/>
    </row>
    <row r="790" spans="14:16" x14ac:dyDescent="0.25">
      <c r="N790" s="196"/>
      <c r="O790" s="196"/>
      <c r="P790" s="196"/>
    </row>
    <row r="791" spans="14:16" x14ac:dyDescent="0.25">
      <c r="N791" s="196"/>
      <c r="O791" s="196"/>
      <c r="P791" s="196"/>
    </row>
    <row r="792" spans="14:16" x14ac:dyDescent="0.25">
      <c r="N792" s="196"/>
      <c r="O792" s="196"/>
      <c r="P792" s="196"/>
    </row>
    <row r="793" spans="14:16" x14ac:dyDescent="0.25">
      <c r="N793" s="196"/>
      <c r="O793" s="196"/>
      <c r="P793" s="196"/>
    </row>
    <row r="794" spans="14:16" x14ac:dyDescent="0.25">
      <c r="N794" s="196"/>
      <c r="O794" s="196"/>
      <c r="P794" s="196"/>
    </row>
    <row r="795" spans="14:16" x14ac:dyDescent="0.25">
      <c r="N795" s="196"/>
      <c r="O795" s="196"/>
      <c r="P795" s="196"/>
    </row>
    <row r="796" spans="14:16" x14ac:dyDescent="0.25">
      <c r="N796" s="196"/>
      <c r="O796" s="196"/>
      <c r="P796" s="196"/>
    </row>
    <row r="797" spans="14:16" x14ac:dyDescent="0.25">
      <c r="N797" s="196"/>
      <c r="O797" s="196"/>
      <c r="P797" s="196"/>
    </row>
    <row r="798" spans="14:16" x14ac:dyDescent="0.25">
      <c r="N798" s="196"/>
      <c r="O798" s="196"/>
      <c r="P798" s="196"/>
    </row>
    <row r="799" spans="14:16" x14ac:dyDescent="0.25">
      <c r="N799" s="196"/>
      <c r="O799" s="196"/>
      <c r="P799" s="196"/>
    </row>
    <row r="800" spans="14:16" x14ac:dyDescent="0.25">
      <c r="N800" s="196"/>
      <c r="O800" s="196"/>
      <c r="P800" s="196"/>
    </row>
    <row r="801" spans="14:16" x14ac:dyDescent="0.25">
      <c r="N801" s="196"/>
      <c r="O801" s="196"/>
      <c r="P801" s="196"/>
    </row>
    <row r="802" spans="14:16" x14ac:dyDescent="0.25">
      <c r="N802" s="196"/>
      <c r="O802" s="196"/>
      <c r="P802" s="196"/>
    </row>
    <row r="803" spans="14:16" x14ac:dyDescent="0.25">
      <c r="N803" s="196"/>
      <c r="O803" s="196"/>
      <c r="P803" s="196"/>
    </row>
    <row r="804" spans="14:16" x14ac:dyDescent="0.25">
      <c r="N804" s="196"/>
      <c r="O804" s="196"/>
      <c r="P804" s="196"/>
    </row>
    <row r="805" spans="14:16" x14ac:dyDescent="0.25">
      <c r="N805" s="196"/>
      <c r="O805" s="196"/>
      <c r="P805" s="196"/>
    </row>
    <row r="806" spans="14:16" x14ac:dyDescent="0.25">
      <c r="N806" s="196"/>
      <c r="O806" s="196"/>
      <c r="P806" s="196"/>
    </row>
    <row r="807" spans="14:16" x14ac:dyDescent="0.25">
      <c r="N807" s="196"/>
      <c r="O807" s="196"/>
      <c r="P807" s="196"/>
    </row>
    <row r="808" spans="14:16" x14ac:dyDescent="0.25">
      <c r="N808" s="196"/>
      <c r="O808" s="196"/>
      <c r="P808" s="196"/>
    </row>
    <row r="809" spans="14:16" x14ac:dyDescent="0.25">
      <c r="N809" s="196"/>
      <c r="O809" s="196"/>
      <c r="P809" s="196"/>
    </row>
    <row r="810" spans="14:16" x14ac:dyDescent="0.25">
      <c r="N810" s="196"/>
      <c r="O810" s="196"/>
      <c r="P810" s="196"/>
    </row>
    <row r="811" spans="14:16" x14ac:dyDescent="0.25">
      <c r="N811" s="196"/>
      <c r="O811" s="196"/>
      <c r="P811" s="196"/>
    </row>
    <row r="812" spans="14:16" x14ac:dyDescent="0.25">
      <c r="N812" s="196"/>
      <c r="O812" s="196"/>
      <c r="P812" s="196"/>
    </row>
    <row r="813" spans="14:16" x14ac:dyDescent="0.25">
      <c r="N813" s="196"/>
      <c r="O813" s="196"/>
      <c r="P813" s="196"/>
    </row>
    <row r="814" spans="14:16" x14ac:dyDescent="0.25">
      <c r="N814" s="196"/>
      <c r="O814" s="196"/>
      <c r="P814" s="196"/>
    </row>
    <row r="815" spans="14:16" x14ac:dyDescent="0.25">
      <c r="N815" s="196"/>
      <c r="O815" s="196"/>
      <c r="P815" s="196"/>
    </row>
    <row r="816" spans="14:16" x14ac:dyDescent="0.25">
      <c r="N816" s="196"/>
      <c r="O816" s="196"/>
      <c r="P816" s="196"/>
    </row>
    <row r="817" spans="14:16" x14ac:dyDescent="0.25">
      <c r="N817" s="196"/>
      <c r="O817" s="196"/>
      <c r="P817" s="196"/>
    </row>
    <row r="818" spans="14:16" x14ac:dyDescent="0.25">
      <c r="N818" s="196"/>
      <c r="O818" s="196"/>
      <c r="P818" s="196"/>
    </row>
    <row r="819" spans="14:16" x14ac:dyDescent="0.25">
      <c r="N819" s="196"/>
      <c r="O819" s="196"/>
      <c r="P819" s="196"/>
    </row>
    <row r="820" spans="14:16" x14ac:dyDescent="0.25">
      <c r="N820" s="196"/>
      <c r="O820" s="196"/>
      <c r="P820" s="196"/>
    </row>
    <row r="821" spans="14:16" x14ac:dyDescent="0.25">
      <c r="N821" s="196"/>
      <c r="O821" s="196"/>
      <c r="P821" s="196"/>
    </row>
    <row r="822" spans="14:16" x14ac:dyDescent="0.25">
      <c r="N822" s="196"/>
      <c r="O822" s="196"/>
      <c r="P822" s="196"/>
    </row>
    <row r="823" spans="14:16" x14ac:dyDescent="0.25">
      <c r="N823" s="196"/>
      <c r="O823" s="196"/>
      <c r="P823" s="196"/>
    </row>
    <row r="824" spans="14:16" x14ac:dyDescent="0.25">
      <c r="N824" s="196"/>
      <c r="O824" s="196"/>
      <c r="P824" s="196"/>
    </row>
    <row r="825" spans="14:16" x14ac:dyDescent="0.25">
      <c r="N825" s="196"/>
      <c r="O825" s="196"/>
      <c r="P825" s="196"/>
    </row>
    <row r="826" spans="14:16" x14ac:dyDescent="0.25">
      <c r="N826" s="196"/>
      <c r="O826" s="196"/>
      <c r="P826" s="196"/>
    </row>
    <row r="827" spans="14:16" x14ac:dyDescent="0.25">
      <c r="N827" s="196"/>
      <c r="O827" s="196"/>
      <c r="P827" s="196"/>
    </row>
    <row r="828" spans="14:16" x14ac:dyDescent="0.25">
      <c r="N828" s="196"/>
      <c r="O828" s="196"/>
      <c r="P828" s="196"/>
    </row>
    <row r="829" spans="14:16" x14ac:dyDescent="0.25">
      <c r="N829" s="196"/>
      <c r="O829" s="196"/>
      <c r="P829" s="196"/>
    </row>
    <row r="830" spans="14:16" x14ac:dyDescent="0.25">
      <c r="N830" s="196"/>
      <c r="O830" s="196"/>
      <c r="P830" s="196"/>
    </row>
    <row r="831" spans="14:16" x14ac:dyDescent="0.25">
      <c r="N831" s="196"/>
      <c r="O831" s="196"/>
      <c r="P831" s="196"/>
    </row>
    <row r="832" spans="14:16" x14ac:dyDescent="0.25">
      <c r="N832" s="196"/>
      <c r="O832" s="196"/>
      <c r="P832" s="196"/>
    </row>
    <row r="833" spans="14:16" x14ac:dyDescent="0.25">
      <c r="N833" s="196"/>
      <c r="O833" s="196"/>
      <c r="P833" s="196"/>
    </row>
    <row r="834" spans="14:16" x14ac:dyDescent="0.25">
      <c r="N834" s="196"/>
      <c r="O834" s="196"/>
      <c r="P834" s="196"/>
    </row>
    <row r="835" spans="14:16" x14ac:dyDescent="0.25">
      <c r="N835" s="196"/>
      <c r="O835" s="196"/>
      <c r="P835" s="196"/>
    </row>
    <row r="836" spans="14:16" x14ac:dyDescent="0.25">
      <c r="N836" s="196"/>
      <c r="O836" s="196"/>
      <c r="P836" s="196"/>
    </row>
    <row r="837" spans="14:16" x14ac:dyDescent="0.25">
      <c r="N837" s="196"/>
      <c r="O837" s="196"/>
      <c r="P837" s="196"/>
    </row>
    <row r="838" spans="14:16" x14ac:dyDescent="0.25">
      <c r="N838" s="196"/>
      <c r="O838" s="196"/>
      <c r="P838" s="196"/>
    </row>
    <row r="839" spans="14:16" x14ac:dyDescent="0.25">
      <c r="N839" s="196"/>
      <c r="O839" s="196"/>
      <c r="P839" s="196"/>
    </row>
    <row r="840" spans="14:16" x14ac:dyDescent="0.25">
      <c r="N840" s="196"/>
      <c r="O840" s="196"/>
      <c r="P840" s="196"/>
    </row>
    <row r="841" spans="14:16" x14ac:dyDescent="0.25">
      <c r="N841" s="196"/>
      <c r="O841" s="196"/>
      <c r="P841" s="196"/>
    </row>
    <row r="842" spans="14:16" x14ac:dyDescent="0.25">
      <c r="N842" s="196"/>
      <c r="O842" s="196"/>
      <c r="P842" s="196"/>
    </row>
    <row r="843" spans="14:16" x14ac:dyDescent="0.25">
      <c r="N843" s="196"/>
      <c r="O843" s="196"/>
      <c r="P843" s="196"/>
    </row>
    <row r="844" spans="14:16" x14ac:dyDescent="0.25">
      <c r="N844" s="196"/>
      <c r="O844" s="196"/>
      <c r="P844" s="196"/>
    </row>
    <row r="845" spans="14:16" x14ac:dyDescent="0.25">
      <c r="N845" s="196"/>
      <c r="O845" s="196"/>
      <c r="P845" s="196"/>
    </row>
    <row r="846" spans="14:16" x14ac:dyDescent="0.25">
      <c r="N846" s="196"/>
      <c r="O846" s="196"/>
      <c r="P846" s="196"/>
    </row>
    <row r="847" spans="14:16" x14ac:dyDescent="0.25">
      <c r="N847" s="196"/>
      <c r="O847" s="196"/>
      <c r="P847" s="196"/>
    </row>
    <row r="848" spans="14:16" x14ac:dyDescent="0.25">
      <c r="N848" s="196"/>
      <c r="O848" s="196"/>
      <c r="P848" s="196"/>
    </row>
    <row r="849" spans="14:16" x14ac:dyDescent="0.25">
      <c r="N849" s="196"/>
      <c r="O849" s="196"/>
      <c r="P849" s="196"/>
    </row>
    <row r="850" spans="14:16" x14ac:dyDescent="0.25">
      <c r="N850" s="196"/>
      <c r="O850" s="196"/>
      <c r="P850" s="196"/>
    </row>
    <row r="851" spans="14:16" x14ac:dyDescent="0.25">
      <c r="N851" s="196"/>
      <c r="O851" s="196"/>
      <c r="P851" s="196"/>
    </row>
    <row r="852" spans="14:16" x14ac:dyDescent="0.25">
      <c r="N852" s="196"/>
      <c r="O852" s="196"/>
      <c r="P852" s="196"/>
    </row>
    <row r="853" spans="14:16" x14ac:dyDescent="0.25">
      <c r="N853" s="196"/>
      <c r="O853" s="196"/>
      <c r="P853" s="196"/>
    </row>
    <row r="854" spans="14:16" x14ac:dyDescent="0.25">
      <c r="N854" s="196"/>
      <c r="O854" s="196"/>
      <c r="P854" s="196"/>
    </row>
    <row r="855" spans="14:16" x14ac:dyDescent="0.25">
      <c r="N855" s="196"/>
      <c r="O855" s="196"/>
      <c r="P855" s="196"/>
    </row>
    <row r="856" spans="14:16" x14ac:dyDescent="0.25">
      <c r="N856" s="196"/>
      <c r="O856" s="196"/>
      <c r="P856" s="196"/>
    </row>
    <row r="857" spans="14:16" x14ac:dyDescent="0.25">
      <c r="N857" s="196"/>
      <c r="O857" s="196"/>
      <c r="P857" s="196"/>
    </row>
    <row r="858" spans="14:16" x14ac:dyDescent="0.25">
      <c r="N858" s="196"/>
      <c r="O858" s="196"/>
      <c r="P858" s="196"/>
    </row>
    <row r="859" spans="14:16" x14ac:dyDescent="0.25">
      <c r="N859" s="196"/>
      <c r="O859" s="196"/>
      <c r="P859" s="196"/>
    </row>
    <row r="860" spans="14:16" x14ac:dyDescent="0.25">
      <c r="N860" s="196"/>
      <c r="O860" s="196"/>
      <c r="P860" s="196"/>
    </row>
    <row r="861" spans="14:16" x14ac:dyDescent="0.25">
      <c r="N861" s="196"/>
      <c r="O861" s="196"/>
      <c r="P861" s="196"/>
    </row>
    <row r="862" spans="14:16" x14ac:dyDescent="0.25">
      <c r="N862" s="196"/>
      <c r="O862" s="196"/>
      <c r="P862" s="196"/>
    </row>
    <row r="863" spans="14:16" x14ac:dyDescent="0.25">
      <c r="N863" s="196"/>
      <c r="O863" s="196"/>
      <c r="P863" s="196"/>
    </row>
    <row r="864" spans="14:16" x14ac:dyDescent="0.25">
      <c r="N864" s="196"/>
      <c r="O864" s="196"/>
      <c r="P864" s="196"/>
    </row>
    <row r="865" spans="14:16" x14ac:dyDescent="0.25">
      <c r="N865" s="196"/>
      <c r="O865" s="196"/>
      <c r="P865" s="196"/>
    </row>
    <row r="866" spans="14:16" x14ac:dyDescent="0.25">
      <c r="N866" s="196"/>
      <c r="O866" s="196"/>
      <c r="P866" s="196"/>
    </row>
    <row r="867" spans="14:16" x14ac:dyDescent="0.25">
      <c r="N867" s="196"/>
      <c r="O867" s="196"/>
      <c r="P867" s="196"/>
    </row>
    <row r="868" spans="14:16" x14ac:dyDescent="0.25">
      <c r="N868" s="196"/>
      <c r="O868" s="196"/>
      <c r="P868" s="196"/>
    </row>
    <row r="869" spans="14:16" x14ac:dyDescent="0.25">
      <c r="N869" s="196"/>
      <c r="O869" s="196"/>
      <c r="P869" s="196"/>
    </row>
    <row r="870" spans="14:16" x14ac:dyDescent="0.25">
      <c r="N870" s="196"/>
      <c r="O870" s="196"/>
      <c r="P870" s="196"/>
    </row>
    <row r="871" spans="14:16" x14ac:dyDescent="0.25">
      <c r="N871" s="196"/>
      <c r="O871" s="196"/>
      <c r="P871" s="196"/>
    </row>
    <row r="872" spans="14:16" x14ac:dyDescent="0.25">
      <c r="N872" s="196"/>
      <c r="O872" s="196"/>
      <c r="P872" s="196"/>
    </row>
    <row r="873" spans="14:16" x14ac:dyDescent="0.25">
      <c r="N873" s="196"/>
      <c r="O873" s="196"/>
      <c r="P873" s="196"/>
    </row>
    <row r="874" spans="14:16" x14ac:dyDescent="0.25">
      <c r="N874" s="196"/>
      <c r="O874" s="196"/>
      <c r="P874" s="196"/>
    </row>
    <row r="875" spans="14:16" x14ac:dyDescent="0.25">
      <c r="N875" s="196"/>
      <c r="O875" s="196"/>
      <c r="P875" s="196"/>
    </row>
    <row r="876" spans="14:16" x14ac:dyDescent="0.25">
      <c r="N876" s="196"/>
      <c r="O876" s="196"/>
      <c r="P876" s="196"/>
    </row>
    <row r="877" spans="14:16" x14ac:dyDescent="0.25">
      <c r="N877" s="196"/>
      <c r="O877" s="196"/>
      <c r="P877" s="196"/>
    </row>
    <row r="878" spans="14:16" x14ac:dyDescent="0.25">
      <c r="N878" s="196"/>
      <c r="O878" s="196"/>
      <c r="P878" s="196"/>
    </row>
    <row r="879" spans="14:16" x14ac:dyDescent="0.25">
      <c r="N879" s="196"/>
      <c r="O879" s="196"/>
      <c r="P879" s="196"/>
    </row>
    <row r="880" spans="14:16" x14ac:dyDescent="0.25">
      <c r="N880" s="196"/>
      <c r="O880" s="196"/>
      <c r="P880" s="196"/>
    </row>
    <row r="881" spans="14:16" x14ac:dyDescent="0.25">
      <c r="N881" s="196"/>
      <c r="O881" s="196"/>
      <c r="P881" s="196"/>
    </row>
    <row r="882" spans="14:16" x14ac:dyDescent="0.25">
      <c r="N882" s="196"/>
      <c r="O882" s="196"/>
      <c r="P882" s="196"/>
    </row>
    <row r="883" spans="14:16" x14ac:dyDescent="0.25">
      <c r="N883" s="196"/>
      <c r="O883" s="196"/>
      <c r="P883" s="196"/>
    </row>
    <row r="884" spans="14:16" x14ac:dyDescent="0.25">
      <c r="N884" s="196"/>
      <c r="O884" s="196"/>
      <c r="P884" s="196"/>
    </row>
    <row r="885" spans="14:16" x14ac:dyDescent="0.25">
      <c r="N885" s="196"/>
      <c r="O885" s="196"/>
      <c r="P885" s="196"/>
    </row>
    <row r="886" spans="14:16" x14ac:dyDescent="0.25">
      <c r="N886" s="196"/>
      <c r="O886" s="196"/>
      <c r="P886" s="196"/>
    </row>
    <row r="887" spans="14:16" x14ac:dyDescent="0.25">
      <c r="N887" s="196"/>
      <c r="O887" s="196"/>
      <c r="P887" s="196"/>
    </row>
    <row r="888" spans="14:16" x14ac:dyDescent="0.25">
      <c r="N888" s="196"/>
      <c r="O888" s="196"/>
      <c r="P888" s="196"/>
    </row>
    <row r="889" spans="14:16" x14ac:dyDescent="0.25">
      <c r="N889" s="196"/>
      <c r="O889" s="196"/>
      <c r="P889" s="196"/>
    </row>
    <row r="890" spans="14:16" x14ac:dyDescent="0.25">
      <c r="N890" s="196"/>
      <c r="O890" s="196"/>
      <c r="P890" s="196"/>
    </row>
    <row r="891" spans="14:16" x14ac:dyDescent="0.25">
      <c r="N891" s="196"/>
      <c r="O891" s="196"/>
      <c r="P891" s="196"/>
    </row>
    <row r="892" spans="14:16" x14ac:dyDescent="0.25">
      <c r="N892" s="196"/>
      <c r="O892" s="196"/>
      <c r="P892" s="196"/>
    </row>
    <row r="893" spans="14:16" x14ac:dyDescent="0.25">
      <c r="N893" s="196"/>
      <c r="O893" s="196"/>
      <c r="P893" s="196"/>
    </row>
    <row r="894" spans="14:16" x14ac:dyDescent="0.25">
      <c r="N894" s="196"/>
      <c r="O894" s="196"/>
      <c r="P894" s="196"/>
    </row>
    <row r="895" spans="14:16" x14ac:dyDescent="0.25">
      <c r="N895" s="196"/>
      <c r="O895" s="196"/>
      <c r="P895" s="196"/>
    </row>
    <row r="896" spans="14:16" x14ac:dyDescent="0.25">
      <c r="N896" s="196"/>
      <c r="O896" s="196"/>
      <c r="P896" s="196"/>
    </row>
    <row r="897" spans="14:16" x14ac:dyDescent="0.25">
      <c r="N897" s="196"/>
      <c r="O897" s="196"/>
      <c r="P897" s="196"/>
    </row>
    <row r="898" spans="14:16" x14ac:dyDescent="0.25">
      <c r="N898" s="196"/>
      <c r="O898" s="196"/>
      <c r="P898" s="196"/>
    </row>
    <row r="899" spans="14:16" x14ac:dyDescent="0.25">
      <c r="N899" s="196"/>
      <c r="O899" s="196"/>
      <c r="P899" s="196"/>
    </row>
    <row r="900" spans="14:16" x14ac:dyDescent="0.25">
      <c r="N900" s="196"/>
      <c r="O900" s="196"/>
      <c r="P900" s="196"/>
    </row>
    <row r="901" spans="14:16" x14ac:dyDescent="0.25">
      <c r="N901" s="196"/>
      <c r="O901" s="196"/>
      <c r="P901" s="196"/>
    </row>
    <row r="902" spans="14:16" x14ac:dyDescent="0.25">
      <c r="N902" s="196"/>
      <c r="O902" s="196"/>
      <c r="P902" s="196"/>
    </row>
    <row r="903" spans="14:16" x14ac:dyDescent="0.25">
      <c r="N903" s="196"/>
      <c r="O903" s="196"/>
      <c r="P903" s="196"/>
    </row>
    <row r="904" spans="14:16" x14ac:dyDescent="0.25">
      <c r="N904" s="196"/>
      <c r="O904" s="196"/>
      <c r="P904" s="196"/>
    </row>
    <row r="905" spans="14:16" x14ac:dyDescent="0.25">
      <c r="N905" s="196"/>
      <c r="O905" s="196"/>
      <c r="P905" s="196"/>
    </row>
    <row r="906" spans="14:16" x14ac:dyDescent="0.25">
      <c r="N906" s="196"/>
      <c r="O906" s="196"/>
      <c r="P906" s="196"/>
    </row>
    <row r="907" spans="14:16" x14ac:dyDescent="0.25">
      <c r="N907" s="196"/>
      <c r="O907" s="196"/>
      <c r="P907" s="196"/>
    </row>
    <row r="908" spans="14:16" x14ac:dyDescent="0.25">
      <c r="N908" s="196"/>
      <c r="O908" s="196"/>
      <c r="P908" s="196"/>
    </row>
    <row r="909" spans="14:16" x14ac:dyDescent="0.25">
      <c r="N909" s="196"/>
      <c r="O909" s="196"/>
      <c r="P909" s="196"/>
    </row>
    <row r="910" spans="14:16" x14ac:dyDescent="0.25">
      <c r="N910" s="196"/>
      <c r="O910" s="196"/>
      <c r="P910" s="196"/>
    </row>
    <row r="911" spans="14:16" x14ac:dyDescent="0.25">
      <c r="N911" s="196"/>
      <c r="O911" s="196"/>
      <c r="P911" s="196"/>
    </row>
    <row r="912" spans="14:16" x14ac:dyDescent="0.25">
      <c r="N912" s="196"/>
      <c r="O912" s="196"/>
      <c r="P912" s="196"/>
    </row>
    <row r="913" spans="14:16" x14ac:dyDescent="0.25">
      <c r="N913" s="196"/>
      <c r="O913" s="196"/>
      <c r="P913" s="196"/>
    </row>
    <row r="914" spans="14:16" x14ac:dyDescent="0.25">
      <c r="N914" s="196"/>
      <c r="O914" s="196"/>
      <c r="P914" s="196"/>
    </row>
    <row r="915" spans="14:16" x14ac:dyDescent="0.25">
      <c r="N915" s="196"/>
      <c r="O915" s="196"/>
      <c r="P915" s="196"/>
    </row>
    <row r="916" spans="14:16" x14ac:dyDescent="0.25">
      <c r="N916" s="196"/>
      <c r="O916" s="196"/>
      <c r="P916" s="196"/>
    </row>
    <row r="917" spans="14:16" x14ac:dyDescent="0.25">
      <c r="N917" s="196"/>
      <c r="O917" s="196"/>
      <c r="P917" s="196"/>
    </row>
    <row r="918" spans="14:16" x14ac:dyDescent="0.25">
      <c r="N918" s="196"/>
      <c r="O918" s="196"/>
      <c r="P918" s="196"/>
    </row>
    <row r="919" spans="14:16" x14ac:dyDescent="0.25">
      <c r="N919" s="196"/>
      <c r="O919" s="196"/>
      <c r="P919" s="196"/>
    </row>
    <row r="920" spans="14:16" x14ac:dyDescent="0.25">
      <c r="N920" s="196"/>
      <c r="O920" s="196"/>
      <c r="P920" s="196"/>
    </row>
    <row r="921" spans="14:16" x14ac:dyDescent="0.25">
      <c r="N921" s="196"/>
      <c r="O921" s="196"/>
      <c r="P921" s="196"/>
    </row>
    <row r="922" spans="14:16" x14ac:dyDescent="0.25">
      <c r="N922" s="196"/>
      <c r="O922" s="196"/>
      <c r="P922" s="196"/>
    </row>
    <row r="923" spans="14:16" x14ac:dyDescent="0.25">
      <c r="N923" s="196"/>
      <c r="O923" s="196"/>
      <c r="P923" s="196"/>
    </row>
    <row r="924" spans="14:16" x14ac:dyDescent="0.25">
      <c r="N924" s="196"/>
      <c r="O924" s="196"/>
      <c r="P924" s="196"/>
    </row>
    <row r="925" spans="14:16" x14ac:dyDescent="0.25">
      <c r="N925" s="196"/>
      <c r="O925" s="196"/>
      <c r="P925" s="196"/>
    </row>
    <row r="926" spans="14:16" x14ac:dyDescent="0.25">
      <c r="N926" s="196"/>
      <c r="O926" s="196"/>
      <c r="P926" s="196"/>
    </row>
    <row r="927" spans="14:16" x14ac:dyDescent="0.25">
      <c r="N927" s="196"/>
      <c r="O927" s="196"/>
      <c r="P927" s="196"/>
    </row>
    <row r="928" spans="14:16" x14ac:dyDescent="0.25">
      <c r="N928" s="196"/>
      <c r="O928" s="196"/>
      <c r="P928" s="196"/>
    </row>
    <row r="929" spans="14:16" x14ac:dyDescent="0.25">
      <c r="N929" s="196"/>
      <c r="O929" s="196"/>
      <c r="P929" s="196"/>
    </row>
    <row r="930" spans="14:16" x14ac:dyDescent="0.25">
      <c r="N930" s="196"/>
      <c r="O930" s="196"/>
      <c r="P930" s="196"/>
    </row>
    <row r="931" spans="14:16" x14ac:dyDescent="0.25">
      <c r="N931" s="196"/>
      <c r="O931" s="196"/>
      <c r="P931" s="196"/>
    </row>
    <row r="932" spans="14:16" x14ac:dyDescent="0.25">
      <c r="N932" s="196"/>
      <c r="O932" s="196"/>
      <c r="P932" s="196"/>
    </row>
    <row r="933" spans="14:16" x14ac:dyDescent="0.25">
      <c r="N933" s="196"/>
      <c r="O933" s="196"/>
      <c r="P933" s="196"/>
    </row>
  </sheetData>
  <sheetProtection password="ECFE" sheet="1" objects="1" scenarios="1"/>
  <mergeCells count="31">
    <mergeCell ref="J6:J7"/>
    <mergeCell ref="K6:L6"/>
    <mergeCell ref="M6:M7"/>
    <mergeCell ref="U6:U7"/>
    <mergeCell ref="O6:O7"/>
    <mergeCell ref="P6:P7"/>
    <mergeCell ref="Q6:Q7"/>
    <mergeCell ref="R6:R7"/>
    <mergeCell ref="S6:S7"/>
    <mergeCell ref="T6:T7"/>
    <mergeCell ref="A1:M1"/>
    <mergeCell ref="A2:M2"/>
    <mergeCell ref="B3:G3"/>
    <mergeCell ref="B4:C4"/>
    <mergeCell ref="A5:M5"/>
    <mergeCell ref="A29:A51"/>
    <mergeCell ref="A55:A79"/>
    <mergeCell ref="N5:U5"/>
    <mergeCell ref="A8:A17"/>
    <mergeCell ref="A18:A24"/>
    <mergeCell ref="A25:A26"/>
    <mergeCell ref="A27:A28"/>
    <mergeCell ref="N6:N7"/>
    <mergeCell ref="A6:A7"/>
    <mergeCell ref="B6:B7"/>
    <mergeCell ref="C6:C7"/>
    <mergeCell ref="D6:D7"/>
    <mergeCell ref="E6:E7"/>
    <mergeCell ref="F6:G6"/>
    <mergeCell ref="H6:H7"/>
    <mergeCell ref="I6:I7"/>
  </mergeCells>
  <conditionalFormatting sqref="N8:N79">
    <cfRule type="cellIs" dxfId="3" priority="1" operator="equal">
      <formula>"x"</formula>
    </cfRule>
  </conditionalFormatting>
  <conditionalFormatting sqref="P8:P79">
    <cfRule type="cellIs" dxfId="2" priority="2" operator="equal">
      <formula>"x"</formula>
    </cfRule>
  </conditionalFormatting>
  <conditionalFormatting sqref="O8:O79">
    <cfRule type="cellIs" dxfId="1" priority="3" operator="equal">
      <formula>"x"</formula>
    </cfRule>
  </conditionalFormatting>
  <pageMargins left="0.511811024" right="0.511811024" top="0.78740157499999996" bottom="0.78740157499999996" header="0" footer="0"/>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8">
    <pageSetUpPr fitToPage="1"/>
  </sheetPr>
  <dimension ref="A1:Z30"/>
  <sheetViews>
    <sheetView showGridLines="0" tabSelected="1" zoomScale="85" zoomScaleNormal="85" workbookViewId="0">
      <selection activeCell="D4" sqref="D4:Q4"/>
    </sheetView>
  </sheetViews>
  <sheetFormatPr defaultColWidth="14.42578125" defaultRowHeight="15" customHeight="1" x14ac:dyDescent="0.25"/>
  <cols>
    <col min="1" max="1" width="2.85546875" style="193" customWidth="1"/>
    <col min="2" max="2" width="3.85546875" style="193" customWidth="1"/>
    <col min="3" max="3" width="49.5703125" style="193" customWidth="1"/>
    <col min="4" max="4" width="14.28515625" style="193" customWidth="1"/>
    <col min="5" max="5" width="9.5703125" style="193" customWidth="1"/>
    <col min="6" max="6" width="9.42578125" style="193" customWidth="1"/>
    <col min="7" max="7" width="9.5703125" style="193" customWidth="1"/>
    <col min="8" max="17" width="8.7109375" style="193" customWidth="1"/>
    <col min="18" max="18" width="3" style="193" customWidth="1"/>
    <col min="19" max="26" width="8.7109375" style="193" customWidth="1"/>
    <col min="27" max="16384" width="14.42578125" style="193"/>
  </cols>
  <sheetData>
    <row r="1" spans="1:26" x14ac:dyDescent="0.25">
      <c r="A1" s="204"/>
      <c r="B1" s="204"/>
      <c r="C1" s="204"/>
      <c r="D1" s="204"/>
      <c r="E1" s="204"/>
      <c r="F1" s="204"/>
      <c r="G1" s="204"/>
      <c r="H1" s="204"/>
      <c r="I1" s="204"/>
      <c r="J1" s="204"/>
      <c r="K1" s="204"/>
      <c r="L1" s="204"/>
      <c r="M1" s="204"/>
      <c r="N1" s="204"/>
      <c r="O1" s="204"/>
      <c r="P1" s="204"/>
      <c r="Q1" s="204"/>
      <c r="R1" s="204"/>
    </row>
    <row r="2" spans="1:26" ht="33.75" customHeight="1" x14ac:dyDescent="0.25">
      <c r="A2" s="206"/>
      <c r="B2" s="405" t="s">
        <v>1135</v>
      </c>
      <c r="C2" s="406"/>
      <c r="D2" s="406"/>
      <c r="E2" s="406"/>
      <c r="F2" s="406"/>
      <c r="G2" s="406"/>
      <c r="H2" s="406"/>
      <c r="I2" s="406"/>
      <c r="J2" s="406"/>
      <c r="K2" s="406"/>
      <c r="L2" s="406"/>
      <c r="M2" s="406"/>
      <c r="N2" s="406"/>
      <c r="O2" s="406"/>
      <c r="P2" s="406"/>
      <c r="Q2" s="406"/>
      <c r="R2" s="204"/>
      <c r="S2" s="207"/>
      <c r="T2" s="207"/>
      <c r="U2" s="207"/>
      <c r="V2" s="207"/>
      <c r="W2" s="207"/>
      <c r="X2" s="207"/>
      <c r="Y2" s="207"/>
      <c r="Z2" s="207"/>
    </row>
    <row r="3" spans="1:26" ht="33.75" customHeight="1" x14ac:dyDescent="0.25">
      <c r="A3" s="204"/>
      <c r="B3" s="412" t="s">
        <v>1201</v>
      </c>
      <c r="C3" s="396"/>
      <c r="D3" s="396"/>
      <c r="E3" s="396"/>
      <c r="F3" s="396"/>
      <c r="G3" s="396"/>
      <c r="H3" s="396"/>
      <c r="I3" s="396"/>
      <c r="J3" s="396"/>
      <c r="K3" s="396"/>
      <c r="L3" s="396"/>
      <c r="M3" s="396"/>
      <c r="N3" s="396"/>
      <c r="O3" s="396"/>
      <c r="P3" s="396"/>
      <c r="Q3" s="396"/>
      <c r="R3" s="204"/>
      <c r="S3" s="205"/>
      <c r="T3" s="205"/>
      <c r="U3" s="205"/>
      <c r="V3" s="205"/>
      <c r="W3" s="205"/>
      <c r="X3" s="205"/>
      <c r="Y3" s="205"/>
      <c r="Z3" s="205"/>
    </row>
    <row r="4" spans="1:26" ht="45" customHeight="1" x14ac:dyDescent="0.25">
      <c r="A4" s="191"/>
      <c r="B4" s="413" t="s">
        <v>1</v>
      </c>
      <c r="C4" s="406"/>
      <c r="D4" s="414" t="s">
        <v>73</v>
      </c>
      <c r="E4" s="414"/>
      <c r="F4" s="414"/>
      <c r="G4" s="414"/>
      <c r="H4" s="414"/>
      <c r="I4" s="414"/>
      <c r="J4" s="414"/>
      <c r="K4" s="414"/>
      <c r="L4" s="414"/>
      <c r="M4" s="414"/>
      <c r="N4" s="414"/>
      <c r="O4" s="414"/>
      <c r="P4" s="414"/>
      <c r="Q4" s="414"/>
      <c r="R4" s="204"/>
      <c r="S4" s="192"/>
      <c r="T4" s="192"/>
      <c r="U4" s="192"/>
      <c r="V4" s="192"/>
      <c r="W4" s="192"/>
      <c r="X4" s="192"/>
      <c r="Y4" s="192"/>
      <c r="Z4" s="192"/>
    </row>
    <row r="5" spans="1:26" ht="26.25" customHeight="1" x14ac:dyDescent="0.25">
      <c r="A5" s="204"/>
      <c r="B5" s="413" t="s">
        <v>1137</v>
      </c>
      <c r="C5" s="406"/>
      <c r="D5" s="303" t="s">
        <v>1202</v>
      </c>
      <c r="E5" s="302"/>
      <c r="F5" s="192"/>
      <c r="G5" s="192"/>
      <c r="H5" s="192"/>
      <c r="I5" s="192"/>
      <c r="J5" s="209"/>
      <c r="K5" s="209"/>
      <c r="L5" s="209"/>
      <c r="M5" s="209"/>
      <c r="N5" s="209"/>
      <c r="O5" s="209"/>
      <c r="P5" s="209"/>
      <c r="Q5" s="209"/>
      <c r="R5" s="204"/>
      <c r="S5" s="205"/>
      <c r="T5" s="205"/>
      <c r="U5" s="205"/>
      <c r="V5" s="205"/>
      <c r="W5" s="205"/>
      <c r="X5" s="205"/>
      <c r="Y5" s="205"/>
      <c r="Z5" s="205"/>
    </row>
    <row r="6" spans="1:26" ht="31.5" customHeight="1" x14ac:dyDescent="0.25">
      <c r="A6" s="204"/>
      <c r="B6" s="405" t="s">
        <v>31</v>
      </c>
      <c r="C6" s="406"/>
      <c r="D6" s="406"/>
      <c r="E6" s="406"/>
      <c r="F6" s="406"/>
      <c r="G6" s="406"/>
      <c r="H6" s="406"/>
      <c r="I6" s="406"/>
      <c r="J6" s="406"/>
      <c r="K6" s="406"/>
      <c r="L6" s="406"/>
      <c r="M6" s="406"/>
      <c r="N6" s="406"/>
      <c r="O6" s="406"/>
      <c r="P6" s="406"/>
      <c r="Q6" s="406"/>
      <c r="R6" s="204"/>
    </row>
    <row r="7" spans="1:26" x14ac:dyDescent="0.25">
      <c r="A7" s="204"/>
      <c r="F7" s="208"/>
      <c r="G7" s="208"/>
      <c r="R7" s="204"/>
    </row>
    <row r="8" spans="1:26" ht="18" customHeight="1" x14ac:dyDescent="0.25">
      <c r="A8" s="204"/>
      <c r="B8" s="407" t="s">
        <v>1199</v>
      </c>
      <c r="C8" s="408"/>
      <c r="D8" s="209"/>
      <c r="E8" s="209"/>
      <c r="F8" s="209"/>
      <c r="G8" s="209"/>
      <c r="H8" s="209"/>
      <c r="I8" s="209"/>
      <c r="J8" s="209"/>
      <c r="K8" s="209"/>
      <c r="L8" s="209"/>
      <c r="M8" s="209"/>
      <c r="N8" s="209"/>
      <c r="O8" s="209"/>
      <c r="P8" s="209"/>
      <c r="Q8" s="209"/>
      <c r="R8" s="204"/>
    </row>
    <row r="9" spans="1:26" ht="15.75" thickBot="1" x14ac:dyDescent="0.3">
      <c r="A9" s="204"/>
      <c r="E9" s="205"/>
      <c r="F9" s="210"/>
      <c r="R9" s="204"/>
    </row>
    <row r="10" spans="1:26" ht="60.75" customHeight="1" thickBot="1" x14ac:dyDescent="0.3">
      <c r="A10" s="204"/>
      <c r="C10" s="409" t="s">
        <v>1434</v>
      </c>
      <c r="D10" s="410"/>
      <c r="E10" s="411"/>
      <c r="F10" s="211"/>
      <c r="R10" s="204"/>
    </row>
    <row r="11" spans="1:26" ht="31.5" customHeight="1" thickBot="1" x14ac:dyDescent="0.3">
      <c r="A11" s="191"/>
      <c r="B11" s="192"/>
      <c r="C11" s="212" t="s">
        <v>1200</v>
      </c>
      <c r="D11" s="213" t="s">
        <v>70</v>
      </c>
      <c r="E11" s="214" t="s">
        <v>40</v>
      </c>
      <c r="F11" s="215"/>
      <c r="G11" s="192"/>
      <c r="H11" s="192"/>
      <c r="I11" s="192"/>
      <c r="J11" s="192"/>
      <c r="K11" s="192"/>
      <c r="L11" s="192"/>
      <c r="M11" s="192"/>
      <c r="N11" s="192"/>
      <c r="O11" s="192"/>
      <c r="P11" s="192"/>
      <c r="Q11" s="192"/>
      <c r="R11" s="204"/>
      <c r="S11" s="192"/>
      <c r="T11" s="192"/>
      <c r="U11" s="192"/>
      <c r="V11" s="192"/>
      <c r="W11" s="192"/>
      <c r="X11" s="192"/>
      <c r="Y11" s="192"/>
      <c r="Z11" s="192"/>
    </row>
    <row r="12" spans="1:26" ht="15.75" x14ac:dyDescent="0.25">
      <c r="A12" s="204"/>
      <c r="C12" s="282" t="s">
        <v>1368</v>
      </c>
      <c r="D12" s="283">
        <v>15</v>
      </c>
      <c r="E12" s="217">
        <f t="shared" ref="E12:E14" si="0">D12/$D$15</f>
        <v>0.20833333333333334</v>
      </c>
      <c r="F12" s="216"/>
      <c r="R12" s="204"/>
    </row>
    <row r="13" spans="1:26" ht="15.75" x14ac:dyDescent="0.25">
      <c r="A13" s="204"/>
      <c r="C13" s="284" t="s">
        <v>1369</v>
      </c>
      <c r="D13" s="283">
        <v>43</v>
      </c>
      <c r="E13" s="217">
        <f t="shared" si="0"/>
        <v>0.59722222222222221</v>
      </c>
      <c r="F13" s="216"/>
      <c r="R13" s="204"/>
    </row>
    <row r="14" spans="1:26" ht="16.5" thickBot="1" x14ac:dyDescent="0.3">
      <c r="A14" s="204"/>
      <c r="C14" s="285" t="s">
        <v>38</v>
      </c>
      <c r="D14" s="283">
        <v>14</v>
      </c>
      <c r="E14" s="217">
        <f t="shared" si="0"/>
        <v>0.19444444444444445</v>
      </c>
      <c r="F14" s="216"/>
      <c r="R14" s="204"/>
    </row>
    <row r="15" spans="1:26" ht="15.75" thickBot="1" x14ac:dyDescent="0.3">
      <c r="A15" s="204"/>
      <c r="C15" s="286" t="s">
        <v>41</v>
      </c>
      <c r="D15" s="287">
        <f t="shared" ref="D15:E15" si="1">SUM(D12:D14)</f>
        <v>72</v>
      </c>
      <c r="E15" s="218">
        <f t="shared" si="1"/>
        <v>1</v>
      </c>
      <c r="F15" s="219"/>
      <c r="R15" s="204"/>
    </row>
    <row r="16" spans="1:26" x14ac:dyDescent="0.25">
      <c r="A16" s="204"/>
      <c r="R16" s="204"/>
    </row>
    <row r="17" spans="1:26" ht="15.75" x14ac:dyDescent="0.25">
      <c r="A17" s="204"/>
      <c r="B17" s="288" t="s">
        <v>43</v>
      </c>
      <c r="C17" s="256"/>
      <c r="D17" s="209"/>
      <c r="E17" s="209"/>
      <c r="F17" s="209"/>
      <c r="G17" s="209"/>
      <c r="H17" s="209"/>
      <c r="I17" s="209"/>
      <c r="J17" s="209"/>
      <c r="K17" s="209"/>
      <c r="L17" s="209"/>
      <c r="M17" s="209"/>
      <c r="N17" s="209"/>
      <c r="O17" s="209"/>
      <c r="P17" s="209"/>
      <c r="Q17" s="209"/>
      <c r="R17" s="204"/>
    </row>
    <row r="18" spans="1:26" ht="16.5" thickBot="1" x14ac:dyDescent="0.3">
      <c r="A18" s="204"/>
      <c r="B18" s="220"/>
      <c r="C18" s="220"/>
      <c r="D18" s="220"/>
      <c r="E18" s="220"/>
      <c r="F18" s="220"/>
      <c r="G18" s="220"/>
      <c r="H18" s="220"/>
      <c r="I18" s="220"/>
      <c r="J18" s="220"/>
      <c r="K18" s="220"/>
      <c r="L18" s="220"/>
      <c r="M18" s="220"/>
      <c r="N18" s="220"/>
      <c r="O18" s="220"/>
      <c r="P18" s="220"/>
      <c r="Q18" s="220"/>
      <c r="R18" s="204"/>
      <c r="S18" s="205"/>
      <c r="T18" s="205"/>
      <c r="U18" s="205"/>
      <c r="V18" s="205"/>
      <c r="W18" s="205"/>
      <c r="X18" s="205"/>
      <c r="Y18" s="205"/>
      <c r="Z18" s="205"/>
    </row>
    <row r="19" spans="1:26" ht="36" customHeight="1" thickBot="1" x14ac:dyDescent="0.3">
      <c r="A19" s="204"/>
      <c r="C19" s="221" t="s">
        <v>32</v>
      </c>
      <c r="D19" s="222">
        <f>COUNTA('Monitoria Final'!A8:A79)</f>
        <v>7</v>
      </c>
      <c r="R19" s="204"/>
    </row>
    <row r="20" spans="1:26" ht="15.75" thickBot="1" x14ac:dyDescent="0.3">
      <c r="A20" s="204"/>
      <c r="R20" s="204"/>
    </row>
    <row r="21" spans="1:26" ht="15.75" thickBot="1" x14ac:dyDescent="0.3">
      <c r="A21" s="204"/>
      <c r="C21" s="223" t="s">
        <v>44</v>
      </c>
      <c r="D21" s="223" t="s">
        <v>45</v>
      </c>
      <c r="E21" s="224"/>
      <c r="F21" s="289"/>
      <c r="G21" s="225"/>
      <c r="R21" s="204"/>
    </row>
    <row r="22" spans="1:26" x14ac:dyDescent="0.25">
      <c r="A22" s="204"/>
      <c r="C22" s="226" t="s">
        <v>47</v>
      </c>
      <c r="D22" s="227">
        <f t="shared" ref="D22:D28" si="2">SUM(E22:G22)</f>
        <v>6</v>
      </c>
      <c r="E22" s="290">
        <v>1</v>
      </c>
      <c r="F22" s="228">
        <f>COUNTA('Monitoria Final'!O8:O17)</f>
        <v>5</v>
      </c>
      <c r="G22" s="229">
        <v>0</v>
      </c>
      <c r="R22" s="204"/>
    </row>
    <row r="23" spans="1:26" x14ac:dyDescent="0.25">
      <c r="A23" s="204"/>
      <c r="C23" s="230" t="s">
        <v>48</v>
      </c>
      <c r="D23" s="226">
        <f t="shared" si="2"/>
        <v>7</v>
      </c>
      <c r="E23" s="231">
        <f>COUNTA('Monitoria Final'!N18:N24)</f>
        <v>0</v>
      </c>
      <c r="F23" s="232">
        <f>COUNTA('Monitoria Final'!O18:O24)</f>
        <v>7</v>
      </c>
      <c r="G23" s="233">
        <v>0</v>
      </c>
      <c r="R23" s="204"/>
    </row>
    <row r="24" spans="1:26" x14ac:dyDescent="0.25">
      <c r="A24" s="204"/>
      <c r="C24" s="230" t="s">
        <v>49</v>
      </c>
      <c r="D24" s="226">
        <f t="shared" si="2"/>
        <v>2</v>
      </c>
      <c r="E24" s="231">
        <f>COUNTA('Monitoria Final'!N25:N26)</f>
        <v>0</v>
      </c>
      <c r="F24" s="232">
        <f>COUNTA('Monitoria Final'!O25:O26)</f>
        <v>1</v>
      </c>
      <c r="G24" s="233">
        <v>1</v>
      </c>
      <c r="R24" s="204"/>
    </row>
    <row r="25" spans="1:26" x14ac:dyDescent="0.25">
      <c r="A25" s="204"/>
      <c r="C25" s="230" t="s">
        <v>50</v>
      </c>
      <c r="D25" s="226">
        <f t="shared" si="2"/>
        <v>2</v>
      </c>
      <c r="E25" s="231">
        <f>COUNTA('Monitoria Final'!N27:N28)</f>
        <v>1</v>
      </c>
      <c r="F25" s="232">
        <f>COUNTA('Monitoria Final'!O27:O28)</f>
        <v>1</v>
      </c>
      <c r="G25" s="233">
        <v>0</v>
      </c>
      <c r="R25" s="204"/>
    </row>
    <row r="26" spans="1:26" x14ac:dyDescent="0.25">
      <c r="A26" s="204"/>
      <c r="C26" s="230" t="s">
        <v>51</v>
      </c>
      <c r="D26" s="226">
        <f t="shared" si="2"/>
        <v>10</v>
      </c>
      <c r="E26" s="231">
        <v>2</v>
      </c>
      <c r="F26" s="232">
        <f>COUNTA('Monitoria Final'!O29:O38)</f>
        <v>5</v>
      </c>
      <c r="G26" s="233">
        <v>3</v>
      </c>
      <c r="R26" s="204"/>
    </row>
    <row r="27" spans="1:26" x14ac:dyDescent="0.25">
      <c r="A27" s="204"/>
      <c r="C27" s="230" t="s">
        <v>52</v>
      </c>
      <c r="D27" s="226">
        <f t="shared" si="2"/>
        <v>3</v>
      </c>
      <c r="E27" s="231">
        <f>COUNTA('Monitoria Final'!N52:N54)</f>
        <v>1</v>
      </c>
      <c r="F27" s="232">
        <f>COUNTA('Monitoria Final'!O52:O54)</f>
        <v>2</v>
      </c>
      <c r="G27" s="233">
        <v>0</v>
      </c>
      <c r="R27" s="204"/>
    </row>
    <row r="28" spans="1:26" x14ac:dyDescent="0.25">
      <c r="A28" s="204"/>
      <c r="C28" s="230" t="s">
        <v>53</v>
      </c>
      <c r="D28" s="226">
        <f t="shared" si="2"/>
        <v>15</v>
      </c>
      <c r="E28" s="231">
        <f>COUNTA('Monitoria Final'!N55:N77)</f>
        <v>4</v>
      </c>
      <c r="F28" s="232">
        <f>COUNTA('Monitoria Final'!O55:O67)</f>
        <v>4</v>
      </c>
      <c r="G28" s="233">
        <v>7</v>
      </c>
      <c r="R28" s="204"/>
    </row>
    <row r="29" spans="1:26" x14ac:dyDescent="0.25">
      <c r="A29" s="204"/>
      <c r="R29" s="204"/>
    </row>
    <row r="30" spans="1:26" x14ac:dyDescent="0.25">
      <c r="A30" s="204"/>
      <c r="B30" s="204"/>
      <c r="C30" s="204"/>
      <c r="D30" s="204"/>
      <c r="E30" s="204"/>
      <c r="F30" s="204"/>
      <c r="G30" s="204"/>
      <c r="H30" s="204"/>
      <c r="I30" s="204"/>
      <c r="J30" s="204"/>
      <c r="K30" s="204"/>
      <c r="L30" s="204"/>
      <c r="M30" s="204"/>
      <c r="N30" s="204"/>
      <c r="O30" s="204"/>
      <c r="P30" s="204"/>
      <c r="Q30" s="204"/>
      <c r="R30" s="204"/>
    </row>
  </sheetData>
  <sheetProtection password="ECFE" sheet="1" objects="1" scenarios="1"/>
  <mergeCells count="8">
    <mergeCell ref="B6:Q6"/>
    <mergeCell ref="B8:C8"/>
    <mergeCell ref="C10:E10"/>
    <mergeCell ref="B2:Q2"/>
    <mergeCell ref="B3:Q3"/>
    <mergeCell ref="B4:C4"/>
    <mergeCell ref="B5:C5"/>
    <mergeCell ref="D4:Q4"/>
  </mergeCells>
  <conditionalFormatting sqref="F22:G28 E22">
    <cfRule type="cellIs" dxfId="0" priority="1" stopIfTrue="1" operator="equal">
      <formula>0</formula>
    </cfRule>
  </conditionalFormatting>
  <pageMargins left="0.25" right="0.25" top="0.75" bottom="0.75" header="0" footer="0"/>
  <pageSetup paperSize="9"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Monitoria Anual 1</vt:lpstr>
      <vt:lpstr>Painel de Gestão - 1</vt:lpstr>
      <vt:lpstr>Monitoria Anual 2</vt:lpstr>
      <vt:lpstr>Painel de Gestão - 2</vt:lpstr>
      <vt:lpstr>Monitoria Anual 3</vt:lpstr>
      <vt:lpstr>Painel de Gestão - 3</vt:lpstr>
      <vt:lpstr>Monitoria Final</vt:lpstr>
      <vt:lpstr>Painel de Gestão Final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 Navega</dc:creator>
  <cp:lastModifiedBy>Danilo P</cp:lastModifiedBy>
  <dcterms:created xsi:type="dcterms:W3CDTF">2012-07-30T00:05:19Z</dcterms:created>
  <dcterms:modified xsi:type="dcterms:W3CDTF">2019-04-26T18:27:53Z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f850b3f0-fbfa-4db9-9c89-f20c1f0cd977</vt:lpwstr>
  </property>
</Properties>
</file>