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omments1.xml" ContentType="application/vnd.openxmlformats-officedocument.spreadsheetml.comments+xml"/>
  <Override PartName="/xl/drawings/drawing7.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F:\1_Backup Cintia 29JAN2024\CLG\COPAN\Trabalho remoto\Site PANs\"/>
    </mc:Choice>
  </mc:AlternateContent>
  <xr:revisionPtr revIDLastSave="0" documentId="13_ncr:1_{F7EBF662-6CCB-4DD3-A79A-508A3CCDFE1D}" xr6:coauthVersionLast="47" xr6:coauthVersionMax="47" xr10:uidLastSave="{00000000-0000-0000-0000-000000000000}"/>
  <bookViews>
    <workbookView xWindow="-120" yWindow="-120" windowWidth="20730" windowHeight="11160" tabRatio="793" firstSheet="3" activeTab="6"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Final" sheetId="35" r:id="rId7"/>
    <sheet name="Painel de Gestão Final" sheetId="36"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36" l="1"/>
  <c r="D29" i="47"/>
  <c r="G32" i="47"/>
  <c r="H32" i="47"/>
  <c r="I32" i="47"/>
  <c r="J32" i="47"/>
  <c r="F32" i="47"/>
  <c r="F32" i="2"/>
  <c r="G32" i="2"/>
  <c r="H32" i="2"/>
  <c r="I32" i="2"/>
  <c r="J32" i="2"/>
  <c r="F33" i="36"/>
  <c r="G33" i="36"/>
  <c r="F32" i="36"/>
  <c r="G32" i="36"/>
  <c r="F31" i="36"/>
  <c r="G31" i="36"/>
  <c r="F30" i="36"/>
  <c r="G30" i="36"/>
  <c r="F29" i="36"/>
  <c r="G29" i="36"/>
  <c r="F28" i="36"/>
  <c r="G28" i="36"/>
  <c r="F27" i="36"/>
  <c r="G27" i="36"/>
  <c r="F26" i="36"/>
  <c r="G26" i="36"/>
  <c r="F25" i="36"/>
  <c r="G25" i="36"/>
  <c r="E33" i="36"/>
  <c r="E32" i="36"/>
  <c r="E31" i="36"/>
  <c r="E30" i="36"/>
  <c r="D30" i="36" s="1"/>
  <c r="E29" i="36"/>
  <c r="E28" i="36"/>
  <c r="E27" i="36"/>
  <c r="E26" i="36"/>
  <c r="D26" i="36" s="1"/>
  <c r="E25" i="36"/>
  <c r="D27" i="36" l="1"/>
  <c r="D32" i="36"/>
  <c r="D29" i="36"/>
  <c r="D33" i="36"/>
  <c r="D32" i="47"/>
  <c r="D28" i="36"/>
  <c r="D31" i="36"/>
  <c r="D32" i="2"/>
  <c r="J40" i="47"/>
  <c r="I40" i="47"/>
  <c r="H40" i="47"/>
  <c r="G40" i="47"/>
  <c r="F40" i="47"/>
  <c r="E40" i="47"/>
  <c r="J39" i="47"/>
  <c r="I39" i="47"/>
  <c r="H39" i="47"/>
  <c r="G39" i="47"/>
  <c r="F39" i="47"/>
  <c r="E39" i="47"/>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E32" i="47"/>
  <c r="D39" i="47" l="1"/>
  <c r="D33" i="47"/>
  <c r="D35" i="47"/>
  <c r="D37" i="47"/>
  <c r="D34" i="47"/>
  <c r="D36" i="47"/>
  <c r="D38" i="47"/>
  <c r="D40" i="47"/>
  <c r="C90" i="46"/>
  <c r="D24" i="47" l="1"/>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F21" i="47"/>
  <c r="J40" i="45"/>
  <c r="I40" i="45"/>
  <c r="H40" i="45"/>
  <c r="G40" i="45"/>
  <c r="F40" i="45"/>
  <c r="E40" i="45"/>
  <c r="J39" i="45"/>
  <c r="I39" i="45"/>
  <c r="H39" i="45"/>
  <c r="G39" i="45"/>
  <c r="F39" i="45"/>
  <c r="E39" i="45"/>
  <c r="J38" i="45"/>
  <c r="I38" i="45"/>
  <c r="H38" i="45"/>
  <c r="G38" i="45"/>
  <c r="F38" i="45"/>
  <c r="E38" i="45"/>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B3" i="45"/>
  <c r="C90" i="44"/>
  <c r="F21" i="45" s="1"/>
  <c r="F33" i="2"/>
  <c r="G33" i="2"/>
  <c r="H33" i="2"/>
  <c r="I33" i="2"/>
  <c r="J33" i="2"/>
  <c r="AA16" i="2"/>
  <c r="Z16" i="2"/>
  <c r="Z17" i="2" a="1"/>
  <c r="Z17" i="2" s="1"/>
  <c r="D33" i="45" l="1"/>
  <c r="D37" i="45"/>
  <c r="D34" i="45"/>
  <c r="D38" i="45"/>
  <c r="AB19" i="47"/>
  <c r="F19" i="47" s="1"/>
  <c r="AB20" i="45"/>
  <c r="F20" i="45" s="1"/>
  <c r="D35" i="45"/>
  <c r="D39" i="45"/>
  <c r="D32" i="45"/>
  <c r="D36" i="45"/>
  <c r="D40" i="45"/>
  <c r="AB18" i="45"/>
  <c r="F18" i="45" s="1"/>
  <c r="D22" i="45"/>
  <c r="E16" i="45" s="1"/>
  <c r="AB16" i="45"/>
  <c r="F16" i="45" s="1"/>
  <c r="AB17" i="45"/>
  <c r="F17" i="45" s="1"/>
  <c r="AB16" i="2"/>
  <c r="D33" i="2"/>
  <c r="D22" i="47"/>
  <c r="E18" i="47" s="1"/>
  <c r="AB16" i="47"/>
  <c r="F16" i="47" s="1"/>
  <c r="AB20" i="47"/>
  <c r="F20" i="47" s="1"/>
  <c r="AB18" i="47"/>
  <c r="F18" i="47" s="1"/>
  <c r="AB17" i="47"/>
  <c r="F17" i="47" s="1"/>
  <c r="AB19" i="45"/>
  <c r="F19" i="45" s="1"/>
  <c r="AA20" i="2" a="1"/>
  <c r="AA20" i="2" s="1"/>
  <c r="Z20" i="2" a="1"/>
  <c r="Z20" i="2" s="1"/>
  <c r="AA19" i="2" a="1"/>
  <c r="AA19" i="2" s="1"/>
  <c r="Z19" i="2" a="1"/>
  <c r="Z19" i="2" s="1"/>
  <c r="AA18" i="2" a="1"/>
  <c r="AA18" i="2" s="1"/>
  <c r="Z18" i="2" a="1"/>
  <c r="Z18" i="2" s="1"/>
  <c r="AA17" i="2" a="1"/>
  <c r="AA17" i="2" s="1"/>
  <c r="AB17" i="2" s="1"/>
  <c r="E19" i="45" l="1"/>
  <c r="E18" i="45"/>
  <c r="E20" i="45"/>
  <c r="E20" i="47"/>
  <c r="E17" i="47"/>
  <c r="E17" i="45"/>
  <c r="E19" i="47"/>
  <c r="E16" i="47"/>
  <c r="AB18" i="2"/>
  <c r="AB20" i="2"/>
  <c r="F22" i="47"/>
  <c r="F22" i="45"/>
  <c r="G17" i="45" s="1"/>
  <c r="AB19" i="2"/>
  <c r="D5" i="36"/>
  <c r="D22" i="36"/>
  <c r="D17" i="36"/>
  <c r="D16" i="36"/>
  <c r="D15" i="36"/>
  <c r="D24" i="2"/>
  <c r="D23" i="2"/>
  <c r="E22" i="45" l="1"/>
  <c r="E22" i="47"/>
  <c r="D25" i="36"/>
  <c r="G21" i="47"/>
  <c r="G20" i="47"/>
  <c r="G19" i="47"/>
  <c r="G15" i="47"/>
  <c r="G18" i="47"/>
  <c r="G17" i="47"/>
  <c r="G16" i="47"/>
  <c r="G19" i="45"/>
  <c r="G21" i="45"/>
  <c r="G15" i="45"/>
  <c r="G18" i="45"/>
  <c r="G20" i="45"/>
  <c r="G16" i="45"/>
  <c r="F15" i="2"/>
  <c r="D20" i="2"/>
  <c r="F20" i="2" s="1"/>
  <c r="D19" i="2"/>
  <c r="F19" i="2" s="1"/>
  <c r="D18" i="2"/>
  <c r="F18" i="2" s="1"/>
  <c r="D16" i="2"/>
  <c r="F16" i="2" s="1"/>
  <c r="D17" i="2"/>
  <c r="F17" i="2" s="1"/>
  <c r="B3" i="36"/>
  <c r="C86" i="1"/>
  <c r="G22" i="45" l="1"/>
  <c r="G22" i="47"/>
  <c r="D18" i="36"/>
  <c r="E17" i="36" s="1"/>
  <c r="D7" i="2"/>
  <c r="E15" i="36" l="1"/>
  <c r="E16" i="36"/>
  <c r="D22" i="2"/>
  <c r="E18" i="36" l="1"/>
  <c r="E19" i="2"/>
  <c r="E18" i="2"/>
  <c r="E16" i="2"/>
  <c r="E20" i="2"/>
  <c r="E17" i="2"/>
  <c r="E32" i="2"/>
  <c r="G34" i="2"/>
  <c r="H34" i="2"/>
  <c r="I34" i="2"/>
  <c r="J34" i="2"/>
  <c r="G35" i="2"/>
  <c r="H35" i="2"/>
  <c r="I35" i="2"/>
  <c r="J35" i="2"/>
  <c r="G36" i="2"/>
  <c r="H36" i="2"/>
  <c r="I36" i="2"/>
  <c r="J36" i="2"/>
  <c r="G37" i="2"/>
  <c r="H37" i="2"/>
  <c r="I37" i="2"/>
  <c r="J37" i="2"/>
  <c r="G38" i="2"/>
  <c r="H38" i="2"/>
  <c r="I38" i="2"/>
  <c r="J38" i="2"/>
  <c r="G39" i="2"/>
  <c r="H39" i="2"/>
  <c r="I39" i="2"/>
  <c r="J39" i="2"/>
  <c r="G40" i="2"/>
  <c r="H40" i="2"/>
  <c r="I40" i="2"/>
  <c r="J40" i="2"/>
  <c r="F40" i="2"/>
  <c r="F39" i="2"/>
  <c r="F38" i="2"/>
  <c r="F37" i="2"/>
  <c r="F36" i="2"/>
  <c r="F35" i="2"/>
  <c r="F34" i="2"/>
  <c r="E40" i="2"/>
  <c r="E39" i="2"/>
  <c r="E38" i="2"/>
  <c r="E37" i="2"/>
  <c r="E36" i="2"/>
  <c r="E35" i="2"/>
  <c r="E34" i="2"/>
  <c r="E33" i="2"/>
  <c r="F21" i="2"/>
  <c r="D29" i="2"/>
  <c r="D5" i="2"/>
  <c r="B3" i="2"/>
  <c r="D34" i="2" l="1"/>
  <c r="D35" i="2"/>
  <c r="D39" i="2"/>
  <c r="D36" i="2"/>
  <c r="D38" i="2"/>
  <c r="D40" i="2"/>
  <c r="D37" i="2"/>
  <c r="F22" i="2"/>
  <c r="G15" i="2" l="1"/>
  <c r="G21" i="2"/>
  <c r="G19" i="2"/>
  <c r="G18" i="2"/>
  <c r="G16" i="2"/>
  <c r="G20" i="2"/>
  <c r="G17" i="2"/>
  <c r="E22" i="2" l="1"/>
  <c r="G2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S33" authorId="0" shapeId="0" xr:uid="{00000000-0006-0000-0600-000001000000}">
      <text>
        <r>
          <rPr>
            <sz val="11"/>
            <color theme="1"/>
            <rFont val="Calibri"/>
            <scheme val="minor"/>
          </rPr>
          <t>======
ID#AAAA8ABeY9o
tc={6CE47823-8CB7-41AA-90AE-61093858239D}    (2023-09-19 20:05:30)
[Comentário encadeado]
Sua versão do Excel permite que você leia este comentário encadeado, no entanto, as edições serão removidas se o arquivo for aberto em uma versão mais recente do Excel. Saiba mais: https://go.microsoft.com/fwlink/?linkid=870924
Comentário:
    Necessário incluir aqui os problemas que estão sendo enfrentados.</t>
        </r>
      </text>
    </comment>
    <comment ref="Q77" authorId="0" shapeId="0" xr:uid="{00000000-0006-0000-0600-000002000000}">
      <text>
        <r>
          <rPr>
            <sz val="11"/>
            <color theme="1"/>
            <rFont val="Calibri"/>
            <scheme val="minor"/>
          </rPr>
          <t>======
ID#AAAA8ABeY9s
tc={8213C879-BAB6-477B-93AB-E77A63B64520}    (2023-09-19 20:05:30)
[Comentário encadeado]
Sua versão do Excel permite que você leia este comentário encadeado, no entanto, as edições serão removidas se o arquivo for aberto em uma versão mais recente do Excel. Saiba mais: https://go.microsoft.com/fwlink/?linkid=870924
Comentário:
    Preencher os campos referentes à esta ação, mesmo que a informação seja que não foi possível contato com o articulador.</t>
        </r>
      </text>
    </comment>
  </commentList>
</comments>
</file>

<file path=xl/sharedStrings.xml><?xml version="1.0" encoding="utf-8"?>
<sst xmlns="http://schemas.openxmlformats.org/spreadsheetml/2006/main" count="3786" uniqueCount="1645">
  <si>
    <t>PLANO DE AÇÃO NACIONAL DE CONSERVAÇÃO DE ESPÉCIES AMEAÇADAS DE EXTINÇÃO - PAN</t>
  </si>
  <si>
    <t>Plano de Ação Nacional para Conservação dos Peixes-bois Marinhos
PAN Peixe-boi marinho</t>
  </si>
  <si>
    <t>Objetivo geral do PAN</t>
  </si>
  <si>
    <t>Reduzir os efeitos das atividades antrópicas sobre as populações naturais de peixe-boi marinho, ampliar o conhecimento aplicado a sua conservação e aperfeiçoar as ações de conservação ex situ</t>
  </si>
  <si>
    <t>Data da monitoria</t>
  </si>
  <si>
    <t>30/07/2019 - 31/07/2019 (presencial)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</si>
  <si>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</si>
  <si>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</si>
  <si>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</si>
  <si>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</si>
  <si>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</si>
  <si>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</si>
  <si>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</si>
  <si>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</si>
  <si>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</si>
  <si>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</si>
  <si>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</si>
  <si>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</si>
  <si>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</si>
  <si>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</si>
  <si>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</si>
  <si>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</si>
  <si>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</si>
  <si>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</si>
  <si>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</si>
  <si>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</si>
  <si>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</si>
  <si>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</si>
  <si>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</si>
  <si>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</si>
  <si>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</si>
  <si>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</si>
  <si>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</si>
  <si>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</si>
  <si>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</si>
  <si>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</si>
  <si>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</si>
  <si>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</si>
  <si>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</si>
  <si>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</si>
  <si>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</si>
  <si>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</si>
  <si>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</si>
  <si>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</si>
  <si>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</si>
  <si>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</si>
  <si>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</si>
  <si>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</si>
  <si>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Promover a inserção do PAN no processo de licenciamento, garantindo a previsão de condicionantes específicas em empreendimentos nas áreas de ocorrência do peixe-boi marinho</t>
  </si>
  <si>
    <t>1.1</t>
  </si>
  <si>
    <t>Enviar documentos formais comunicando a existência do PAN Peixe-boi Marinho aos órgãos licenciadores das três esferas e recomendar sua aplicação nos processos de licenciamento</t>
  </si>
  <si>
    <t>Documentos enviados e protocolados</t>
  </si>
  <si>
    <t>Carla Marcon (CR6/ICMBio)</t>
  </si>
  <si>
    <t>Não significativo</t>
  </si>
  <si>
    <t>Leonardo Tortoriello Messias (CEPENE), Alex Garcia Cavalleiro (CEPNOR)</t>
  </si>
  <si>
    <t>Toda área de ocorrência</t>
  </si>
  <si>
    <t>x</t>
  </si>
  <si>
    <t>Documentos enviados para SUDEMA e Prefeitura de Rio Tinto, feito pela APA/ARIE Mamanguape e informação da publicação do PAN Peixe-boi para o Conselho Consultivo das UCs acima.</t>
  </si>
  <si>
    <t>Renata Vargas (CR6-ICMBio)</t>
  </si>
  <si>
    <t>1. Mudança de articulador em virtude da da saída do articulador atual; 2. Elaboração pelos membros do GAT de uma lista de órgãos de licenciamento estaduais e municipais para envio de documento informando a existencia do PAN e recomendando sua aplicação; 3. Elaboração e envio do documento por parte do ICMBio, junto com uma aproximação institucional visando mostrar quais as ações prioritárias</t>
  </si>
  <si>
    <t>out/23</t>
  </si>
  <si>
    <t>Ronei Alcântara (ICMBIO CR6)</t>
  </si>
  <si>
    <t>Cristine Negrão/Aquasis; Danise Alves/FAFIRE; Bruno Stefanis/Biota; Miriam Marmontel/Instituto Mamirauá; Renata Emin/Museu Goeldi; Leonardo Messias (CEPENE); Fábia Luna (CMA); Fábio Adônis (CMA Icmbio)</t>
  </si>
  <si>
    <t>1.2</t>
  </si>
  <si>
    <t>Divulgar o PAN Peixe-boi Marinho e recomendar sua aplicação em todos os fóruns que tratam da questão ambiental, principalmente Conselhos estaduais e municipais de meio ambiente, Comitês de bacia,  conselhos de UC, etc.</t>
  </si>
  <si>
    <t>Atas das reuniões em que foi divulgado o PAN</t>
  </si>
  <si>
    <t>Leonardo Messias (CEPENE/ICMBio)</t>
  </si>
  <si>
    <t>Alex Garcia Cavalleiro (CEPNOR), Fábio Adônis (CEPENE), Luciano Reis (IMA-BA), Ana Carolina Meirelles (Aquasis), João Borges (FMA), Bruno Stefanis (BIOTA), Iran Normande (APACC), Luciana Pacca (APA Mamanguape), Renata Vargas (ARIE Mamanguape), Alexandra Costa (APACC), Flávio Lima (UERN), Fabrício Santos (UFMG), Miriam Marmontel (IDSM), Danise Alves (FAFIRE), Fernanda Attademo (CEPENE)</t>
  </si>
  <si>
    <t>O PCCB-UERN e CEMAM vem informando parceiros e gestores publicos do RN sobre as ações do PAN. Em Areia Branca/RN vem sendo estreitada a parceia para tomadas de decisão em cima das açoes previstas no PAN. Além disso foram apresentadas e discutidas estas ações em foruns com empresários de salinas, eólicas e exploração de hidrocarbonetos. Dentre as pesquisas realizadas pela instituição, tem se priorizado aquelas que estejam ligadas as ações do PAN. No mestrado da UERN também vem sendo solictado que os projetos tenham nos argumentos as ações do PAN.                                                 O PAN tem sido divulgado pela equipe da BAV de Itamaracá em todas as reuniões do Projeto Orla, conselhos de Ucs etc das quais tenha participado.
- A Biota leva esse debate para os conselhos que partcipa, indicando o encaminhamento dos processos de licenciamento para receber constribuições da UC APACC; A Aquasis tem discutido o PAN a nível de Conselho Gestor das APAs de Icapuí e Aracati e COMDEMAS.</t>
  </si>
  <si>
    <t>(Flavio Lima - PCCB-UERN)/Fábio Adônis (CEPENE); Cristine Negrão/Aquasis; Bruno Stefanis/Biota</t>
  </si>
  <si>
    <t>Envio dos produtos para o Articulador da ação</t>
  </si>
  <si>
    <t>Alex Garcia Cavalleiro (CEPNOR), Fábio Adônis (CEPENE), Luciano Reis (IMA-BA), Cristine Negrão(Aquasis), João Borges (FMA), Bruno Stefanis (BIOTA), Iran Normande (APACC), Luciana Pacca (APA Mamanguape), Renata Vargas (ARIE Mamanguape), Alexandra Costa (APACC), Flávio Lima (UERN), Fabrício Santos (UFMG), Miriam Marmontel (IDSM), Danise Alves (FAFIRE), Fernanda Attademo (CEPENE); Bráulio Almeida (UFPB)</t>
  </si>
  <si>
    <t>1.3</t>
  </si>
  <si>
    <t>Promover discussão com o GAT/PAN sobre questões envolvendo empreendimentos nas áreas de ocorrência do peixe-boi marinho em processos de licenciamento ambiental que requeiram a manifestação do CEPENE quando o centro entender necessário para ampliar sua visão técnica a respeito</t>
  </si>
  <si>
    <t>Notas Técnicas</t>
  </si>
  <si>
    <t>Alex Garcia Cavalleiro (CEPNOR)</t>
  </si>
  <si>
    <t>UCs na área de ocorrência</t>
  </si>
  <si>
    <t>Até o momento não houve pedido de manifestação ao CEPENE em nenhum processo de licenciamento na área de ocorrência</t>
  </si>
  <si>
    <t>Não é uma ação prioritária e se enquadra como uma atividade que já é uma prerrogativa da existência do GAT.</t>
  </si>
  <si>
    <t>Fábio Adônis (CEPENE)</t>
  </si>
  <si>
    <t>Tratar com a DIBIO sobre quais srão os procedimentos para manifestação do ICMBio em caso de empreendiemtnos que afetem espécies ameaçadas</t>
  </si>
  <si>
    <t>Membros do GAT</t>
  </si>
  <si>
    <t>1.4</t>
  </si>
  <si>
    <t>Elaborar recomendações para subsidiar o licenciamento de empreendimentos/atividades em áreas prioritárias para o peixe-boi marinho e indicar condicionantes específicas</t>
  </si>
  <si>
    <t>Flávio Lima (UERN)</t>
  </si>
  <si>
    <t>Ana Carolina Meirelles (Aquasis), João Borges (FMA), Luciano W. Reis (IMA-BA), Bruno Stefanis (BIOTA), Iran Normande (APACC), Fábio Adônis (CEPENE), Fábia Luna (CMA), Luciana Pacca (APA Mamanguape), Renata Vargas (ARIE Mamanguape), Karine Magalhães (UFRPE ), Ana Bernadete Fragoso (UERN), Simone Almeida (UFRN), Renata Emin (MPEG/GEMAM)</t>
  </si>
  <si>
    <t xml:space="preserve">A Aquasis tem feito este papel junto ao Conselho da APA da Barra Grande, em Icapui, importante area de ocorrencia de peixe-boi no Ceará. Lei Municipal de Proteção a espécio no Município de Icapuí aprovada em outubro de 2019. O PCCB-UERN (Flávio Lima) tem realizado este papel junto ao IDEMA. </t>
  </si>
  <si>
    <t>Nota Técnica e normativas</t>
  </si>
  <si>
    <t>Carol Meirelles (AQUASIS); Cristine Negrão (Aquasis); Flávio Lima (PCCB/UERN)</t>
  </si>
  <si>
    <t>Agrupar os itens 1.3 com 1.4 em decorrência similaridade das ações      Não agrupar, tratam-se de ações diferentes; inserir nos PRIMs recomendações para condicionantes específicas para proteger o peixe-boi; discutir com OEMAs a inserção de condiconantes específicas para o peixe-boi em processos de licnciamento estaduais</t>
  </si>
  <si>
    <t>Inserir normativas, e não apenas notas técnicas            Inserir apenas notas técnicas; normativas fogem da governança do GAT</t>
  </si>
  <si>
    <t>Cristine Negrão (Aquasis), João Borges (FMA), Luciano W. Reis (IMA-BA), Bruno Stefanis (BIOTA), Iran Normande (APACC), Fábio Adônis (CEPENE), Fábia Luna (CMA), Luciana Pacca (APA Mamanguape), Renata Vargas (ARIE Mamanguape), Karine Magalhães (UFRPE ), Ana Bernadete Fragoso (UERN), Simone Almeida (UFRN), Renata Emin (MPEG/GEMAM)</t>
  </si>
  <si>
    <t>1.5</t>
  </si>
  <si>
    <t>Propor e articular junto à DIBIO a criação de uma Resolução do CONAMA a exemplo da Resolução CONAMA nº 10/96 (que regulamenta o licenciamento ambiental em praias onde ocorre a desova de tartarugas marinhas) para áreas de ocorrência do peixe-boi marinho fora de UCs</t>
  </si>
  <si>
    <t>Minuta de resolução elaborada e encaminhada</t>
  </si>
  <si>
    <t>Fabricio Escarlate (CGCON/ICMBio)</t>
  </si>
  <si>
    <t>Leonardo Tortoriello Messias (CEPENE), Alex Garcia Cavalleiro (CEPNOR), Luciano W. Reis (IMA-BA)</t>
  </si>
  <si>
    <t>área de ocorrência fora das UCs</t>
  </si>
  <si>
    <t>Nada foi feito em relação a essa ação.</t>
  </si>
  <si>
    <t>Não é de conhecimento da COPAN o recebimento do documento para ser encaminhado à DIBIO.</t>
  </si>
  <si>
    <t>Fabricio Escarlate (COPAN)</t>
  </si>
  <si>
    <t>Necessário que os colaboradores mandem a minuta da proposta para articular junto a DIBIO o pleito junto ao CONAMA</t>
  </si>
  <si>
    <t>Propor e articular junto à DIBIO a criação de uma Resolução do CONAMA para regulamentar o licenciamento ambiental em áreas de ocorrência do peixe-boi marinho fora de UCs</t>
  </si>
  <si>
    <t>Aos moldes da Resolução CONAMA nº 10/96 que regulamenta o licenciamento ambiental em praias onde ocorre a desova de tartarugas marinhas</t>
  </si>
  <si>
    <t>1.6</t>
  </si>
  <si>
    <t>Publicar e manter atualizados os
 mapas de sensibilidade para as
 áreas de ocorrência do peixe-boi marinho em apoio ao licenciamento ambiental</t>
  </si>
  <si>
    <t>Mapas publicados e atualizados</t>
  </si>
  <si>
    <t>Guth Berger Falcon (CGCON/ICMBio)</t>
  </si>
  <si>
    <t>Membros da REMANE: João Borges (FMA), Ana Carolina Meirelles (Aquasis), Bruno Stefanis (BIOTA), Liliana Oliveira Souza (CIA), Ana Alencar (CEMAM), Flávio Lima (UERN), Simone Almeida (UFRN); REPRESENTANTES (REMANOR): Maura Sousa (IBD), Danielle Lima (IEPA), Miriam Marmontel (IDSM)</t>
  </si>
  <si>
    <t>Área de ocorrência</t>
  </si>
  <si>
    <t>Foram feitos modelos de distribuição potencial da espécie e encaminhado aos colaboradores. Entretanto, não houve retorno.
O PRIM Petróleo e Gás também contribuirá para o produto. No RN, AL, PB e PE foram realizadas a identificação das áreas de peixesbois assim como ados empreendimentos nestes locais, levantamento das prinicpais doenças que podem acometer os animais e de área se contaminação por meio do projeto Boticário e um dissertação de mestrado, entrtanto não ocorreu a compilação das informações por meio de mapas de sensibilidade. 
- A UFPB (Braulio Almeida - LEAC) aprovou um projeto de monitoramento partcipativo de ocorrêcia de peixes-boi que pode colaborar com essa ação (Bruno Stefanis); Projeto mestrado em andamento Padrões de distribuição do peixe-boi marinho na costa brasileira: efeitos de fatores ambientais e movimentação (UFRN)</t>
  </si>
  <si>
    <t>Mapas de distribuição</t>
  </si>
  <si>
    <t>O grupo não deu retorno sobre a adequação dos mapas de distribuição potencial.</t>
  </si>
  <si>
    <t>Guth Berger / Fernanda Attademo (CEMAM) e Flavio Lima (PCCB)</t>
  </si>
  <si>
    <t>Solicitar aos parceiros se é necessário algum ajuste nos mapas encaminhados para elaboração da análise de sensibilidade.</t>
  </si>
  <si>
    <t>Membros da REMANE: João Borges (FMA), Cristine Negrão (Aquasis), Bruno Stefanis (BIOTA), Liliana Oliveira Souza (CIA), Ana Alencar (CEMAM), Flávio Lima (UERN), Simone Almeida (UFRN); REPRESENTANTES (REMANOR): Maura Sousa (IBD), Danielle Lima (IEPA), Miriam Marmontel (IDSM), Maria Danise Alves (FAFIRE), Bráulio Almeida (UFPB), Fernanda Attademo (CEMAM)</t>
  </si>
  <si>
    <t>Fernanda Attademo e Bruno Stefanis deverão enviar informações sobre novas ocorrências para subsidiar confecção dos mapas
Agendar reunião via skype para discussão sobre o modelo (Fabricio Escarlate vai organizar essa reunião)</t>
  </si>
  <si>
    <t>1.7</t>
  </si>
  <si>
    <t>Revisar IN Conjunta IBAMA/ICMBio nº 002/2011 considerando áreas de restrição temporária e permanente para atividades sísmica, de exploração e produção de hidrocarbonetos em áreas de ocorrência do peixe-boi marinho</t>
  </si>
  <si>
    <t>IN revisada publicada</t>
  </si>
  <si>
    <t>Luciano Reis (IMA-BA)</t>
  </si>
  <si>
    <t>Fábio Adônis (CEPENE), Alex Garcia Cavalleiro (CEPNOR), Luciano Reis (IMA-BA), Ana CArolina Meirelles (Aquasis), João Borges (FMA), Bruno Stefanis (BIOTA), Iran Normande (APACC), Fábia Luna (CMA), Luciana Pacca (APA Mamanguape), Renata Vargas (ARIE Mamanguape), Diogo Souza (AMPA), Alexandra Costa (APACC), Flávio Lima (UERN), Simone Almeida (UFRN), Renata Emin (MPEG/GEMAM), Danielle Lima (IEPA)</t>
  </si>
  <si>
    <t>Nao houve nenhuma articulacao para a prpposicao de revisao da IN</t>
  </si>
  <si>
    <t>Carol Meirelles (AQUASIS)</t>
  </si>
  <si>
    <t>Caren Dalmolin (COPAN)</t>
  </si>
  <si>
    <r>
      <t>Fábio Adônis (CEPENE), Alex Garcia Cavalleiro (CEPNOR), Luciano Reis (IMA-BA),</t>
    </r>
    <r>
      <rPr>
        <sz val="11"/>
        <rFont val="Calibri"/>
        <family val="2"/>
      </rPr>
      <t xml:space="preserve"> Cristine Negrão (Aquasis), João Borges (FMA), Bruno Stefanis (BIOTA), Iran Normande (APACC), Fábia Luna (CMA), Luciana Pacca (APA Mamanguape), Renata Vargas (ARIE Mamanguape), Diogo Souza (AMPA), Alexandra Costa (APACC), Flávio Lima (UERN), Simone Almeida (UFRN), Renata Emin (MPEG/GEMAM), Danielle Lima (IEPA)</t>
    </r>
  </si>
  <si>
    <t>Troca de Articulador da ação</t>
  </si>
  <si>
    <t>1.8</t>
  </si>
  <si>
    <t>Articular a criação de instrumentos normativos com os orgãos estaduais e municipais de meio ambiente que considerem as áreas críticas de ocorrência do peixe-boi marinho no processo de licenciamento de marinas, parques eólicos, fazendas de camarão, pontes, portos, estaleiros e outros</t>
  </si>
  <si>
    <t>Instrumentos normativos regulando o processo de licenciamento publicados</t>
  </si>
  <si>
    <t>Leonardo Messias (CEPENE), Alex Garcia Cavalleiro (CEPNOR), Ana Carolina Meirelles (Aquasis), Karine Magalhães (UFRPE), Flávio Lima (UERN), Simone Almeida (UFRN), Renata Emin (MPEG/GEMAM)</t>
  </si>
  <si>
    <t>X</t>
  </si>
  <si>
    <t>Não foram gerados instrumentos normativos regulando o processo de licenciamento publicados.</t>
  </si>
  <si>
    <t>Ação já contemplada na 1.4</t>
  </si>
  <si>
    <t>Excluir esta ação por já estar contemplada na ação 1.4</t>
  </si>
  <si>
    <t>1.9</t>
  </si>
  <si>
    <t>Verificar o atendimento das condicionantes estabelecidas nas licenças e autorizações emitidas em áreas de ocorrência do peixe-boi marinho</t>
  </si>
  <si>
    <t>Relatórios de atendimento das condicionantes</t>
  </si>
  <si>
    <t>Fábio Adônis (CEPENE), Ana Carolina Meirelles (Aquasis)</t>
  </si>
  <si>
    <t>Unidades de conservação no âmbito da CR6</t>
  </si>
  <si>
    <t xml:space="preserve">1. Não houve emissões de licenças/autorizações com condicionantes específica para o peixe-boi marinho para este período. Renata Vargas (CR6-ICMBio). 2. No RN e o CE vem ocorrendo sob responsabilidade do PCCB-UERN e Aquasis, as atividades relacionadas a condicionante de exploração de petroleo e Gás, incluindo o monitoramento sistemático do litoral, atendimeto à resgate e reabilitação dos animais atendidos - Flavio Lima (PCCB). </t>
  </si>
  <si>
    <t>Renata Vargas (CR6-ICMBio) / Flavio Lima (PCCB)</t>
  </si>
  <si>
    <t>Gláucia Sousa (CMA)</t>
  </si>
  <si>
    <t>Cristine Negrão (Aquasis); Flavio Lima (PCCB); Fábio Adônis (CEPENE)</t>
  </si>
  <si>
    <t>A Ação 1.9 é na verdade um produto do agrupamento das ações 1.3, 1.4 e 1.8.</t>
  </si>
  <si>
    <t>2. Melhorar a qualidade do habitat do peixe-boi marinho e ampliar o conhecimento acerca do comprometimento dos recursos alimentares e de fontes de água doce, inclusive em função das mudanças climáticas</t>
  </si>
  <si>
    <t>Avaliar o impacto da contaminação dos recursos alimentares do peixe-boi marinho e fontes de água doce, por resíduos sólidos e compostos orgânicos e inorgânicos</t>
  </si>
  <si>
    <t>Relatórios e artigos publicados</t>
  </si>
  <si>
    <t>Ana Alencar (CEMAM)</t>
  </si>
  <si>
    <t>Ana Carolina Meirelles (Aquasis), Liliana Oliveira Souza (CIA), Flávio Lima (UERN), Ana Bernadete Fragoso (UERN), Fernanda Niemeyer (CEPENE), Karine Magalhães (UFRPE), Simone Almeida (UFRN)</t>
  </si>
  <si>
    <t>APA Delta do Parnaíba, Litoral leste do Ceará, Litoral Setentrional do Rio Grande do Norte, APA da Barra do Rio Mamanguape, APA Costa dos Corais (APACC)</t>
  </si>
  <si>
    <t>No tocante ao litoral da Paraíba, sul de Sergipe e norte da Bahia, a ação encontra-se dentro do período programado (João Borges - FMA). A avaliação das áreas de alimentação e os impactos existentes nos estados da Paraíba, sul de Sergipe e norte da Bahia, estão sendo objeto de estudo de uma pesquisa de mestrado (João Borges - FMA). No Rio Grande do Norte estão sendo analisadas amostras de Diogo Lopes/Macau para verificação da presença de contaminantes, metais pesados em agua e sedimento, além da composição destes sedimentos.</t>
  </si>
  <si>
    <t>O produto (dissertação e artigo) ainda não estão disponíveis (João Borges).</t>
  </si>
  <si>
    <t>João Borges (FMA); Fernanda Attademo (CEMAM)</t>
  </si>
  <si>
    <t>Para efeitos de comparação das áreas acerca dos impactos mencionados, acredito que posteriormente seja importante descrever os métodos utilizados, pois a sensibilidade destes poderá ser distintas entre os estudos realizados (João Borges).</t>
  </si>
  <si>
    <r>
      <t xml:space="preserve">Avaliar a </t>
    </r>
    <r>
      <rPr>
        <b/>
        <sz val="11"/>
        <rFont val="Calibri"/>
        <family val="2"/>
      </rPr>
      <t>presença</t>
    </r>
    <r>
      <rPr>
        <sz val="11"/>
        <rFont val="Calibri"/>
        <family val="2"/>
      </rPr>
      <t xml:space="preserve"> de contaminantes nos ambientes de ocorrência do peixe-boi marinho (especialmente em áreas de alimentação e de fontes de água doce) por resíduos sólidos e compostos orgânicos e inorgânicos  (organoclorados, metais pesados, hidrocarbonetos e outros contaminantes</t>
    </r>
  </si>
  <si>
    <t>João (FMA)</t>
  </si>
  <si>
    <t>Cristine Negrão (Aquasis), Liliana Oliveira Souza (CIA), Flávio Lima (UERN), Ana Bernadete Fragoso (UERN), Fernanda Niemeyer (CEPENE), Karine Magalhães (UFRPE), Simone Almeida (UFRN); Vitor Luz (Aquasis), Ana Alencar (CEMAM), João Borges (FMA)</t>
  </si>
  <si>
    <t xml:space="preserve">Incluir RESEX de Jequiá </t>
  </si>
  <si>
    <t>Considerar a cultura da Cana-de-açúcar na PB e AL.
Inserir todas as áreas de implantação de cativeiro em ambiente natural. Rever articulador da ação; Agrupar os itens 2.1, 2.4 e 2.5</t>
  </si>
  <si>
    <t>Realizar levantamento sobre o status de conservação das áreas de forrageio de peixe-boi marinho (incluindo fontes de água doce) e indicar potenciais áreas e medidas para recuperação</t>
  </si>
  <si>
    <t>Mapas e estudos publicados; Relatórios técnicos</t>
  </si>
  <si>
    <t>João Borges (FMA), Ana Carolina Meirelles (Aquasis), Liliana Oliveira Souza (CIA), Flávio Lima (UERN), Ana Bernadete Fragoso (UERN), Fernanda Niemeyer (CEPENE), Karine Magalhães (UFRPE), Simone Almeida (UFRN)</t>
  </si>
  <si>
    <t>No tocante ao litoral da Paraíba, sul de Sergipe e norte da Bahia, a ação encontra-se dentro do período programado (João Borges - FMA). A avaliação das áreas de alimentação e fontes de água doce nos estados da Paraíba, sul de Sergipe e norte da Bahia, estão sendo objeto de estudo de uma pesquisa de mestrado (João Borges - FMA). No Rio Grande do Norte vem sendo realizado um levantamento dos itens alimentares do peixe-boi, com especial foco para o capim agulha, em parceria com a Profa Dra Karine Magalhães (UFPE). Estes estão sendo parte do estudo para a implantação do recinto de aclimatação de peixe-boi no RN e possiviel projeto de pós doutorado (Flavio Lima - PCCB-UERN e Fernanda Attademo - CEMAM). No estado do Ceara esta sendo feito levantamento piloto de areas de prados de fanerogamas marinha no litoral leste usando a ferramenta de Sensoreamento Remoto (Carol Meirelles).
- A UFPB (Braulio Almeida - LEAC) aprovou um projeto de monitoramento partcipativo de ocorrêcia de Peixe-boi que pode colaborar com essa ação (Bruno Stefanis); Relatório Técnico do ICMBio: Potencialidade alimentar de uma área marinha protegida para soltura de peixes-bois marinhos no Brasil (2018) (DaniseAlves/FAFIRE) Na APACC foi realizado levantamento da capacidade de suporte das pradarias de capim agulha pela equipe da prof. Karine Magalhães (Dissertação Camila-UFRPE)</t>
  </si>
  <si>
    <t xml:space="preserve">O produto (dissertação e artigo) ainda não estão disponíveis (João Borges).                                           Relatório Técnico do ICMBio: Potencialidade alimentar de uma área marinha protegida para soltura de peixes-bois marinhos no Brasil (2018) (DaniseAlves/FAFIRE)
Publicação da monografia de especialização: Effects of freshwater limtation on distribution patterns and habitat use of the West Indies Manatee, Trichecus mantatus, in Nothern Brazilian Coast. </t>
  </si>
  <si>
    <t>João Borges (FMA)</t>
  </si>
  <si>
    <t>Danise Alves- FAFIRE</t>
  </si>
  <si>
    <t>João Borges (FMA), Cristine Negrão(Aquasis), Liliana Oliveira Souza (CIA), Flávio Lima (UERN), Ana Bernadete Fragoso (UERN), Fernanda Niemeyer (CEPENE), Karine Magalhães (UFRPE), Simone Almeida (UFRN), Maria Daniser Alves (FAFIRE); Bráulio Almeida (UFPB).</t>
  </si>
  <si>
    <t>Resex Jequiá</t>
  </si>
  <si>
    <t>rever articulador da ação (Sugestão Danise Alves)</t>
  </si>
  <si>
    <t>Articular junto aos comitês de bacia e órgãos estaduais a implantação de programas de monitoramento de qualidade de água em áreas de ocorrência do peixe-boi marinho</t>
  </si>
  <si>
    <t>Programas implantados</t>
  </si>
  <si>
    <t>não significativo</t>
  </si>
  <si>
    <t>Ana Carolina Meirelles (Aquasis), Liliana Oliveira Souza (CIA), Bruno Stefanis (BIOTA), Flávio Lima (UERN), Simone Almeida (UFRN)</t>
  </si>
  <si>
    <t>Estuário do rio Mamanguape, Município de Icapuí (CE), Estuários dos rios Timonha e Ubatuba (PI), Estuários dos rios Manguaba, Tatuamunha, Camaragibe e Santo Antonio, Rio Meirim (AL), Estuário do rio Apodi-Mossoró (RN).</t>
  </si>
  <si>
    <t>Realizamos o monitoramento participativo (SOSMA) de qualidade do Rio pratagy (APA do Pratagy) e Riacho Doce, que fica próximo ao limite sul da APACC. Bruno Stefanis -BIOTA</t>
  </si>
  <si>
    <t>Laudos emitidos e sistema (SOS Mata Atlântica) alimentado</t>
  </si>
  <si>
    <t>Para efeitos de comparação entre as áreas é importante verificar as técnicas utilizadas em cada localidade e a sensibilidade entre os métodos ou equipamentos empregados.</t>
  </si>
  <si>
    <t>Leonardo Messias (CEPENE)</t>
  </si>
  <si>
    <r>
      <t>Cristine Negrão</t>
    </r>
    <r>
      <rPr>
        <strike/>
        <sz val="11"/>
        <rFont val="Calibri"/>
        <family val="2"/>
      </rPr>
      <t xml:space="preserve"> </t>
    </r>
    <r>
      <rPr>
        <sz val="11"/>
        <rFont val="Calibri"/>
        <family val="2"/>
      </rPr>
      <t>(Aquasis), Liliana Oliveira Souza (CIA), Bruno Stefanis (BIOTA), Flávio Lima (UERN), Simone Almeida (UFRN)</t>
    </r>
  </si>
  <si>
    <t>Inserir Resex Jequiá</t>
  </si>
  <si>
    <t>Trocar articulador</t>
  </si>
  <si>
    <t>Ampliar pesquisas de contaminantes (organoclorados, metais pesados, hidrocarbonetos e outros) nos ambientes e em peixes-bois marinhos</t>
  </si>
  <si>
    <t>Artigos e relatórios publicados</t>
  </si>
  <si>
    <t>Ana Bernadete Fragoso (UERN)</t>
  </si>
  <si>
    <t>Vitor Luz (Aquasis), Ana Alencar (CEMAM), Flávio Lima (UERN), Simone Almeida (UFRN)</t>
  </si>
  <si>
    <t>Áreas de E&amp;P (Exploração e Produção de petróleo e gás), APA da Barra do rio Mamanguape, APACC, Delta do Parnaíba, Município de Icapuí-CE, Areia Branca e Porto do Mangue-RN, Costa leste da Ilha do Marajó</t>
  </si>
  <si>
    <t>Material coletado de animais mortos no CE é enviado periodicamente para análise no MAQUA/UERJ (Vitor/Aquasis). No Rio Grande do Norte estão sendo analisadas amostras de Diogo Lopes/Macau para verificação da presença de contaminantes, metais pesados em agua e sedimento, além da composição destes sedimentos.</t>
  </si>
  <si>
    <t>Vitor Luz (Aquasis)</t>
  </si>
  <si>
    <t>Publicar resultados</t>
  </si>
  <si>
    <t>Avaliar a presença de contaminates nos ambientes de ocorrência do peixe-boi marinho (especialmente em áreas de alimentação e de fontes de água doce) por resíduos sólidos e compostos orgânicos e inorgânicos</t>
  </si>
  <si>
    <t>Agrupar os itens 2.1, 2.4 e 2.5                                      Ação Incorporada à ação 2.1</t>
  </si>
  <si>
    <t>Avaliar a presença de contaminantes provenientes da cultura da cana-de açúcar nos ambientes e em peixes-bois marinhos</t>
  </si>
  <si>
    <t>Luciana Pacca e Renata Vargas (APA/ARIE Mamanguape)</t>
  </si>
  <si>
    <t>AL, PE e PB</t>
  </si>
  <si>
    <t>Apenas na PB, há o seguinte encaminhamento: está sendo realizado um projeto de monitoramento da qualidade de água em parceria com o IFPB bem como as analises de contaminantes estão sendo realizadas pela empresa Monte Alegre (dentro do programa de monitoramento). Esse projeto encontra-se em andamento ainda com resultados parciais, necessitando de consolidação dos dados, o que ficará sobresponsabilidade do IFPB. (ver ação 2.3)</t>
  </si>
  <si>
    <t>Agrupar colaboradores</t>
  </si>
  <si>
    <t>Articular com o Ministério Público ações de apoio referentes ao controle do uso indiscriminado de agrotóxicos nas áreas próximas aos sítios de fidelidade e áreas de ocorrência de peixe-boi marinho</t>
  </si>
  <si>
    <t>Recomendações encaminhadas</t>
  </si>
  <si>
    <t>Bruno Stefanis (Biota)</t>
  </si>
  <si>
    <t>Ana Carolina Meirelles (Aquasis), João Carlos (FMA), Flávio Lima (UERN), Raquel Texeira (MPF-AL)</t>
  </si>
  <si>
    <t>AL, PE e PB, CE; Rio Sagi, Praia de Baía Formosa (RN) e Icapuí (CE)</t>
  </si>
  <si>
    <t>No RN tem sido realizado a análise de contaminates em tecido oriundos das areas agricolas do litoral, para a realização de um relatório técnico para ser enviado ao MP. Além disso, tem sido realizado o mapeamento das areas agricolas que possam influenciar a conservação de peixe-boi no RN (Flavio Lima-PCCB). 
Em Alagoas foram feitos alguns contatos com o MPF, mas o mesmo indicou tratar com a ADEAL sobre o assunto. (Bruno Stefanis - BIOTA)</t>
  </si>
  <si>
    <t>nenhum</t>
  </si>
  <si>
    <t>Quando tratado o assunto com os MP, me foi solicitado tratar direto com ADEAL, uma vez que o mesmo poderia tratar de forma preventiva</t>
  </si>
  <si>
    <t>Bruno Stefanis; Flavio Lima-PCCB</t>
  </si>
  <si>
    <t>Articular com o órgão de controle ou órgão competente ações de controle do uso indiscriminado de agrotóxicos nas áreas de  ocorrência de peixe-boi marinho</t>
  </si>
  <si>
    <t xml:space="preserve"> João Carlos (FMA), Flávio Lima (UERN)</t>
  </si>
  <si>
    <t>Excluir ação por falta de informação técnica que motive a intervenção do MP ou órgão de controle</t>
  </si>
  <si>
    <t>Diagnosticar a dinâmica de expansão e retração dos bosques de mangues ao longo dos anos para subsidiar ações de conservação do peixe-boi marinho</t>
  </si>
  <si>
    <t>João Borges (FMA), Ana Carolina Meirelles (Aquasis), Liliana Oliveira Souza (CIA), Flávio Lima (UERN), Ana Bernadete Fragoso (UERN), Bruno Stefanis (BIOTA), Simone Almeida (UFRN)</t>
  </si>
  <si>
    <t>No tocante a Paraíba a ação encontra-se em desenvolvimento dentro do cronograma previsto (João Borges - FMA). A ação na Paraíba está sendo implementada por meio de uma pesquisa de mestrado (Iara Medeiros), por meio de séries temporais (João Borges - FMA). No litoral setentrional do RN vem sendo realizados levantamentos de area de mangue e os empreendimentos que possam estar suprimindo estas áreas.
Temos o atlas dos manguezais do Brasil com ppublicação recente e vi um artigo sobre o litoral sul de Alagoas. Bruno Stefanis - BIOTA</t>
  </si>
  <si>
    <t>Em elaboração (artigo)</t>
  </si>
  <si>
    <t>João Borges (FMA) / Flavio Lima (FMA)</t>
  </si>
  <si>
    <r>
      <t xml:space="preserve">João Borges (FMA), </t>
    </r>
    <r>
      <rPr>
        <sz val="11"/>
        <rFont val="Calibri"/>
        <family val="2"/>
        <scheme val="minor"/>
      </rPr>
      <t xml:space="preserve"> Liliana Oliveira Souza (CIA), Flávio Lima (UERN), Ana Bernadete Fragoso (UERN), Bruno Stefanis (BIOTA), Simone Almeida (UFRN); Prof. Jeovah Meireles (Departamento de Geografia/UFC); Maria Danise Alves/FAFIRE);  Milena Dutra (UFAL); Clemente Coelho (UPE)</t>
    </r>
  </si>
  <si>
    <t>Propor e articular junto à DIBIO a criação de uma Resolução CONAMA que estabeleça restrições à atividade de carcinocultura em áreas de ocorrência do peixe-boi marinho</t>
  </si>
  <si>
    <t>Nota Técnica</t>
  </si>
  <si>
    <t>Ana Carolina Meirelles (Aquasis), Liliana Oliveira Souza (CIA), Flávio Lima (UERN)</t>
  </si>
  <si>
    <t>CE, PE, PI, RN e PB</t>
  </si>
  <si>
    <t>Não foi realizada ação para esse item. Dificuldade para tratativa do assunto em relação ao empreendimento associado às àreas de manguezais (artigo do PAN Manguezal).</t>
  </si>
  <si>
    <t>Não há viabilidade de continuidade dessa ação.</t>
  </si>
  <si>
    <t>Exclusão da ação por ser inexequível</t>
  </si>
  <si>
    <t>Avaliar os efeitos das mudanças climáticas sobre as áreas de forrageio e fontes de água doce do peixe-boi marinho</t>
  </si>
  <si>
    <t>Artigos publicados e relatórios técnicos</t>
  </si>
  <si>
    <t>Karine Magalhães (UFRPE)</t>
  </si>
  <si>
    <t>Flávio Lima (UERN), Simone Almeida (UFRN)</t>
  </si>
  <si>
    <t>Área de distribuição</t>
  </si>
  <si>
    <t>Foi realizada uma primeira expedição de avaliação de pradarias de capim agulha no RN, onde foram verificadas as ameaças ponutais e está em fase de elaboração de projeto em parceria da UERN, CEMAM e UFRPE, um projeto de pesquisa para a avaliação do impacto das mudançãs climáticas nas pradarias de capim agulha do estado.</t>
  </si>
  <si>
    <t>Fernanda Attademo (CEMAM), Flávio lima (PCCB)</t>
  </si>
  <si>
    <t>O grupo acredita que a ação ainda não teve início, uma vez que o estudo foi preliminar e pontual.</t>
  </si>
  <si>
    <t>3. Ampliar ações de proteção/fiscalização na área de ocorrência de peixe-boi marinho</t>
  </si>
  <si>
    <t>Incluir nos Planos Anuais de Fiscalização (PLANAFs) ações de fiscalização específicas para a proteção do peixe-boi marinho</t>
  </si>
  <si>
    <t>PLANAFs adequados</t>
  </si>
  <si>
    <t>Patrícia Passos Claro e Simara Erthal (APA Delta do Parnaíba), Renata Vargas (ARIE Mamanguape), Luciana Pacca (APA Mamanguape), Iran Normande (APCC)</t>
  </si>
  <si>
    <t>UCs na Área de distribuição</t>
  </si>
  <si>
    <t>PLANAFs adequados: NGI Mamanguape e NGI Costa dos Corais
Ações realizadas na RESEX Baía do Tubarão</t>
  </si>
  <si>
    <t>Incluir em outras unidades</t>
  </si>
  <si>
    <r>
      <t xml:space="preserve">Incluir nos Planos Anuais de Fiscalização (PLANAFs) ações </t>
    </r>
    <r>
      <rPr>
        <strike/>
        <sz val="11"/>
        <rFont val="Calibri"/>
        <family val="2"/>
        <scheme val="minor"/>
      </rPr>
      <t xml:space="preserve">de fiscalização </t>
    </r>
    <r>
      <rPr>
        <sz val="11"/>
        <rFont val="Calibri"/>
        <family val="2"/>
        <scheme val="minor"/>
      </rPr>
      <t>específicas para a proteção do peixe-boi marinho</t>
    </r>
  </si>
  <si>
    <t>Articular com IBAMA e demais órgãos ambientais a intensificação da fiscalização para coibir a pesca ilegal de arrasto de camarão em áreas de ocorrência do peixe-boi marinho</t>
  </si>
  <si>
    <t>E-mails, ofícios, ou outros documentos solicitando a intensificação da fiscalização, com justificativas técnicas</t>
  </si>
  <si>
    <t>Ana Carolina Meirelles (Aquasis), Liliana Oliveira Souza (CIA)</t>
  </si>
  <si>
    <t>Litoral sul de AL, RN, PI, PB e CE</t>
  </si>
  <si>
    <t>Ações pontuais porém com pouca relevância para o PAN
Foi feita uma ação em Mamanguape pouco efetiva
Ações de fiscalização realizadas na APA Costa dos Corais, APA Barra do Rio Mamanguape, APA Delta do Parnaíba e Resex Baia do Tubarão. Dificuldades inerentes às ações de fiscalização</t>
  </si>
  <si>
    <t>Essas ações dependem de atuação permanente, o que não foi feito.
Restrições de equipamentos.</t>
  </si>
  <si>
    <t>Cristine Negrão (Aquasis), Liliana Oliveira Souza (CIA)</t>
  </si>
  <si>
    <t>Articular a intensificação da fiscalização para coibir a caça e comércio ilegal de produtos de peixes-bois marinhos</t>
  </si>
  <si>
    <t xml:space="preserve"> E-mails, ofícios, ou outros documentos solicitando a intensificação da fiscalização, com justificativas técnicas</t>
  </si>
  <si>
    <t>Ana Carolina Meirelles (Aquasis)</t>
  </si>
  <si>
    <t>Maranhão, Pará e Amapá</t>
  </si>
  <si>
    <t>Nada foi feito nas localidades previstas pelo PAN.</t>
  </si>
  <si>
    <t>Dificuldade em articular as ações</t>
  </si>
  <si>
    <t>Necessário envolver as coordenações regionais</t>
  </si>
  <si>
    <t>Cristine Negrão (Aquasis)</t>
  </si>
  <si>
    <t>A descrição do andamento da ação não corresponde à localidade descrita.</t>
  </si>
  <si>
    <t>Intensificar ações de fiscalização para fazer cumprir as normativas de tráfego de embarcações em áreas de ocorrência do peixe-boi marinho em UCs</t>
  </si>
  <si>
    <t>Relatórios de ações de fiscalização</t>
  </si>
  <si>
    <t>R$ 10.000,00 por operação de fiscalização</t>
  </si>
  <si>
    <t>Renata Vargas (ARIE Mamanguape), Luciana Pacca (APA Mamanguape), Iran Normande (APCC), Liliana Oliveira Souza (CIA), Joany Deodato (APA de Guadalupe, CPRH/PE)</t>
  </si>
  <si>
    <t>APACC, Delta Parnaíba, APA/ARIE Mamanguape, APA Guadalupe</t>
  </si>
  <si>
    <t>Ações de fiscalização realizadas na APA Costa dos Corais sempre focam no controle de tráfego de embarcações nas zonas especiais para conservação, entratanto, nas áreas aonde há obrigatoriedade do uso de proteção nas hélices não há fiscalização.
Nas demais áreas nada foi feito.</t>
  </si>
  <si>
    <t>Iran Normande (ICMBio - APACC)</t>
  </si>
  <si>
    <t>Verificar Renata Vargas (CR-6)</t>
  </si>
  <si>
    <t xml:space="preserve">APACC, Delta Parnaíba, APA/ARIE Mamanguape, APA Guadalupe, APA da Barra Grande, APA Ponta Grossa/Município de Icapuí/CE, Resex Jequiá </t>
  </si>
  <si>
    <t>Articular a criação e/ou atualização de mecanismos legais relacionados a currais de pescas considerando os impactos dessa prática sobre o peixe-boi marinho</t>
  </si>
  <si>
    <t>Mecanismos criados e/ou atualizados</t>
  </si>
  <si>
    <t>Karine Magalhães (UFRPE), Alexandra Costa (APACC)</t>
  </si>
  <si>
    <t>APACC, costa leste da Ilha de Marajó</t>
  </si>
  <si>
    <t>Ações realizadas somente na APA Costa dos Corais</t>
  </si>
  <si>
    <t>Renata Emin (Museu Goeldi)</t>
  </si>
  <si>
    <t>Incluir as Ucs do Salgado Paraense.</t>
  </si>
  <si>
    <t>Propor criação de novas áreas protegidas que contemplem o peixe-boi marinho</t>
  </si>
  <si>
    <t>Propostas encaminhadas</t>
  </si>
  <si>
    <t>Ana Carolina Meirelles (Aquasis), Liliana Oliveira Souza (CIA), Bruno Stefanis (BIOTA), Renata Emin (MPEG/GEMAM), Jóice Brito (CPRH/PE), Joany Deodato (APA de Guadalupe, CPRH/PE)</t>
  </si>
  <si>
    <t>No RN vem sendo realizada a articulação com os governos para a criação de três areas de proteção, sendo elas Areia Branca, Macau (Diogo Lopes) e Baía Formosa (Flavio Lima-PCCB/UERN e Fernanda Attademo-CEMAM) Apesar de grande esforco da Aquasis e instituicoes parceiras, o Governo Federal indicou nao haver interesse em criar ua UC Federal no litoral leste do Ceara, importante area de ocorrencia de peixe-boi marinho e onde a maioria dos encalhes tem sido registrada ao longo da ultima decada. O esforco para a criacao desta UC sera direcionado para a esfera estadual. Alem disso, a criacao do REVIS peixe-boi marinho na divida do CE e PI, que estava em estado avancado de criacao, parou completamente. A Aquasis tem realizado esforcos para saber a situacao da ccriacao dessas UCs, mas nao tem tido resposta (Carol Meirelles). No Amapá vem sendo realizada pelo IBAMA, ICMBio e CEMAM, articulações e treinamentos no Oiapoque para a reintrodução de peixe-boi, assim como para a melhor proteção da espécie, propondo junto as tribos locais, as açoes que conteplem a conservação da espécie com o uso não letal e com áreas de uso para os animais Fernanda Attademo).
Decreto 38.931 de 38 de dezembro de 2018 cria a UC a estadual naufrágio queimado subsidiada pela UFPB-LEAC coordenado pelo Prof. Braulio Almeida. Em Alagoas ainda nao tivemos resposta da criação da ARIE que propomos para Maceió, mas estamos oficilizando a prefeita periodicamente exigindo uma resposta formal. Bruno Stefanis - BIOTA</t>
  </si>
  <si>
    <t xml:space="preserve">APA estadual naufrágio queimado criada
 Proposta de criação de uma ARIE em Alagoas encaminhada
</t>
  </si>
  <si>
    <t>Carol Meirelles; Fernanda Attademo (CEMAM) e flavio Lima (PCCB)</t>
  </si>
  <si>
    <t>Cristine Negrão (Aquasis), Bráulio Almeida (UFPB).</t>
  </si>
  <si>
    <t>Articular para dar andamento ao processo das propostas de criação da REVIS Peixe-boi Marinho e APA do Litoral Leste do Ceará</t>
  </si>
  <si>
    <t>Processo encaminhado ao MMA</t>
  </si>
  <si>
    <t>Rosana Subirá (CGCON/ICMBio)</t>
  </si>
  <si>
    <t>Ana Carolina Meirelles (Aquasis), Liliana Oliveira Souza (CIA), Karine Magalhães (UFRPE)</t>
  </si>
  <si>
    <t>CE, PI</t>
  </si>
  <si>
    <r>
      <t>A AQUASIS encaminhou em outubro de 2018 ofício ao ICMBio solicitando informações sobre o processo de criação da REVIS Peixe-boi marinho. A resposta do ICMBio segue transcrita abaixo:
"</t>
    </r>
    <r>
      <rPr>
        <i/>
        <sz val="11"/>
        <rFont val="Calibri"/>
        <family val="2"/>
      </rPr>
      <t>O processo de criação do REVIS Peixe-Boi Marinho teve seus trâmites técnicos concluídos por este Instituto, a consulta pública foi realizada no ano de 2009, inclusive o processo chegou a ser encaminhado ao Ministério do Meio Ambiente (MMA) para dar continuidade aos encaminhamentos posteriores.
Contudo, a proposta teve um oposição por parte do Governo Estadual do Piauí o que condicionou a sua não conclusão. Informamos, ainda, que existe um questionamento de conflito legal com relação à permissão de atividades de pesca no interior da unidade de conservação (UC), tendo em vista tratar-se de uma unidade da categoria de proteção integral.
Dessa forma, informamos que está em análise uma alternativa para tratar da questão dentro das ferramentas de gestão da Área de Proteção Ambiental do Delta do Parnaíba, especificamente quanto ao estabelecimento de zoneamento e normativas que possam garantir as mesmas premissas de conservação da espécie que a REVIS poderia trazer.</t>
    </r>
    <r>
      <rPr>
        <sz val="11"/>
        <rFont val="Calibri"/>
        <family val="2"/>
      </rPr>
      <t>"
Em relação a criação da APA do Litoral Leste a AQUASIS também encaminhou ofício ao ICMBio solicitando informações em julho de 2019. Consta do processo, na presente data (12/11/2019) minuta de ofício em elaboração por parte da Coordenação de Criação de Unidades de Conservação COCUC/ICMBio. Como o documento ainda não foi assinado, não temos acesso ao seu conteúdo.</t>
    </r>
  </si>
  <si>
    <t>Deve-se propor um novo articulador para a ação, tendo em vista a saída da Rosana do ICMBio.</t>
  </si>
  <si>
    <t>O Grupo considera que a ação foi concluída. A Aquasis, como medida estratégica, irá estadualizar o processo de criação de ambas as Ucs.</t>
  </si>
  <si>
    <r>
      <t xml:space="preserve">Articular para dar andamento ao processo de criação da </t>
    </r>
    <r>
      <rPr>
        <sz val="11"/>
        <rFont val="Calibri"/>
        <family val="2"/>
      </rPr>
      <t>UC</t>
    </r>
    <r>
      <rPr>
        <sz val="11"/>
        <color rgb="FFFF0000"/>
        <rFont val="Calibri"/>
        <family val="2"/>
      </rPr>
      <t xml:space="preserve"> </t>
    </r>
    <r>
      <rPr>
        <sz val="11"/>
        <color rgb="FF000000"/>
        <rFont val="Calibri"/>
        <family val="2"/>
      </rPr>
      <t>Estadual Serrambi</t>
    </r>
  </si>
  <si>
    <t>Decreto publicado</t>
  </si>
  <si>
    <t>Joany Deodato (APA de Guadalupe/CPRH)</t>
  </si>
  <si>
    <t>Joany Deodato da Silva</t>
  </si>
  <si>
    <t>PE</t>
  </si>
  <si>
    <t>UC criada</t>
  </si>
  <si>
    <t>Decreto de criação publicado</t>
  </si>
  <si>
    <t>Joany Deodato (APA Guadalupe)</t>
  </si>
  <si>
    <t>4. Intensificar ações de educação ambiental na área de ocorrência do peixe-boi marinho</t>
  </si>
  <si>
    <t>Promover a participação das comunidades por meio de suas lideranças e gestores locais nas atividades relativas à conservação do peixe-boi marinho</t>
  </si>
  <si>
    <t>Relatórios das atividades educativas realizadas</t>
  </si>
  <si>
    <t>Liliana Oliveira Souza (CIA)</t>
  </si>
  <si>
    <r>
      <t xml:space="preserve">Ana Carolina Meirelles (Aquasis), Bruno Stefanis (BIOTA), Flávio Lima (PCCB-UERN), Ana Alencar (CEMAM), Ana Bernadete </t>
    </r>
    <r>
      <rPr>
        <sz val="11"/>
        <rFont val="Calibri"/>
        <family val="2"/>
      </rPr>
      <t>Fragoso</t>
    </r>
    <r>
      <rPr>
        <sz val="11"/>
        <color rgb="FFFF0000"/>
        <rFont val="Calibri"/>
        <family val="2"/>
      </rPr>
      <t xml:space="preserve"> </t>
    </r>
    <r>
      <rPr>
        <sz val="11"/>
        <color rgb="FF000000"/>
        <rFont val="Calibri"/>
        <family val="2"/>
      </rPr>
      <t xml:space="preserve">(PCCB-UERN), Simone Almeida (UFRN), Lume Monteiro (PCCB-UERN), Renata Emin </t>
    </r>
    <r>
      <rPr>
        <sz val="11"/>
        <rFont val="Calibri"/>
        <family val="2"/>
      </rPr>
      <t>(MPEG-GEMAM)</t>
    </r>
  </si>
  <si>
    <t xml:space="preserve">No Ceará: Icapuí, Aracati, Fortim, Beberibe, Barroquinha, Chaval; no PI: Cajueiro da Praia, Barra Grande, Luis Correia, Parnaíba; no RN: Litoral Setentrional (entre Touros e Tibau) </t>
  </si>
  <si>
    <t>1. Na APA da BArra do Rio Mamanguape, a ação encontra-se em desenvolvimento dentro do cronograma previsto. Lá, por meio de diferentes abordagens (ações de educação ambiental e desenvolvimento comunitário), estamos promovendo espaços para a inserção e o protagonismo de diferentes atores locais, ampliando assim o envolvimento comunitário na estratégia de conservação da espécie; 2. Em Areia Branca/RN vem sendo realizada atividades com a comunidade local, com as colônias de pesca e com a prefeitura na elaboração e execução de atividades socioambientais, tais como capacitações, elaboração de propostas de gestão publica, envolvimento dos gestores publicos por meio da secretaria de meio ambiente e da secretaria de turismo para introduzir a tematica do peixe-boi na agenda governamental, tendo sido proposto e estando em analise a criação do dia municipal do peixe boi. Criação da semana do Mar, como evento anual e de promoção de conhecimento ambiental (Flavio Lima PCCB-UERN e Fernanda Attademo -CEMAM);                                 3. No estado do Ceara a acao esta em andamento no litoral leste (Carol Meirelles); 4. A UFPB-LEAC aprovou um projeto do Boticário para atender essa ação do PAN - Bruno Stefanis - BIOTA; 5. A Comissao Ilha Ativa vem realizando reuniões com secretarias municipais sobre como incorporar ações educativas voltadas para conservação marinha. Além de realizar capacitações com professores da rede estadual e municipal, para elaboração de jogos educativos. Vem desenvolvendo também, exposições temáticas, visitas ao mini museu instalado nas dependências da Base Peixe- boi em Cajueiro da Praia. A instituição vem buscando ainda discutir junto a representantes do poder publico, além de propor parcerias na execução e planejamento de projetos voltados para educação ambiental formal e informal e formas de captação de recursos para efetivar ações propostas; 6. A BAV do CEPENE em Itamaracá voltou a receber a visita de escolas e universidades da região para atividades de visitação e EA</t>
  </si>
  <si>
    <t>Liliana Oliveira Souza (CIA); João Borges (FMA); Fábio Adônis (CEPENE); Flavio Lima PCCB-UERN e Fernanda Attademo -CEMAM; Bruno Stefanis (BIOTA); Carol Meirlles (AQUASIS)</t>
  </si>
  <si>
    <t>Bráulio Almeida (UFPB), Thais Chaves (Aquasis)</t>
  </si>
  <si>
    <t>Dar continuidade aos programas de educação ambiental junto às instituições locais competentes nas comunidades de ocorrência do peixe-boi marinho</t>
  </si>
  <si>
    <t>Daniela Araújo (FMA), Ana Carolina Meirelles (Aquasis), Karine Magalhães (UFRPE), Flávio Lima (PCCB-UERN), Ana Alencar (CEMAM), Ana Bernadete Fragoso (PCCB-UERN), Simone Almeida (UFRN), Lume Monteiro (PCCB-UERN), Maura Sousa (IBD)</t>
  </si>
  <si>
    <t>Barra de Mamanguape, Rio Tinto (PB), Cajueiro da Praia (PI), Icapuí, Aracati (CE), Litoral Setentrional do RN (Touros a Tibau)</t>
  </si>
  <si>
    <t>1. Na Paraíba, Sergipe e norte da Bahia, as atividades estão acontecendo dentro do cronograma previsto. Diversas ações estão sendo implementadas (Cine Peixe-Boi, palestras, teatros, etc), contemplando escolas inseridas nas comunidades, associações e espaços comunitários nos estados da Paraíba, Sergipe e norte da Bahia (João Borges - FMA). 2. No RN vem ocorrendo a atividade por meio de palestras mensais em escolas municipais realizadas pelos tecnicos do PCCB e do CEMAM. Além disso criada a semana do mar e a introdução da temática de conservação de peixe-boi em outras agendas governamentais, como limpezas de praia, semana do meio ambiente, festival do atum e criação do espaço de cultura e meio ambiente em areia branca Flavio Lima PCCB-UERN e Fernanda Attademo - CEMAM). 3. No litoral leste do Ceará a ação está em andamento (Carol Meirelles- AQUASIS). 4. Dentro da área de atuação da Comissão Ilha Ativa, na Apa Delta do Parnaíba, a instituição vem desenvolvendo palestras, realizando eventos e/ou festivais em parceria com a comunidade, bem como grupos de condutores de turismo. Os eventos são sempre voltados para a conservação da espécie. Além disso, em parcerias com universidades e demais instituições de ensino, realiza visitas guiadas no estuário Timonha Ubatuba, com foco na preservação dos recursos naturais. Em virtude das ocorrências de Encalhes de filhotes na área de atuação da Cia, vem sendo realizado pela instituição, conversas com donos de bares, pousadas e comunitários, sobre as práticas adotadas durante as ocorrências dos Encalhes. Essas medidas voltadas para capacitação dos comunitários foi em virtude do pouco conhecimento sobre a biologia da espécie, e por serem o público que repassa informações sobre a ocorrência, o que facilita o resgate dos animais Liliana Souza (CIA).</t>
  </si>
  <si>
    <t>Relatórios técnicos</t>
  </si>
  <si>
    <t>João Borges (FMA); Flavio Lima (PCCB-UERN) e Fernanda Attademo (CEMAM);  Carol Meirelles  (AQUASIS); Liliana Souza (CIA)</t>
  </si>
  <si>
    <t>Implantar campanhas informativas com enfoque nos peixes-boi marinhos liberados</t>
  </si>
  <si>
    <t>Ana Carolina Meirelles (Aquasis), Flávio Lima (PCCB-UERN), Ana Alencar (CEMAM), Ana Bernadete Fragoso (PCCB-UERN), Simone Almeida (UFRN), Lume Monteiro (PCCB-UERN)</t>
  </si>
  <si>
    <t>Barra de Mamanguape, Rio Tinto (PB), Área de animais liberados (APACC, APA Barra do Mamanguape, Litoral leste CE e oeste RN), Litotal sul do RN</t>
  </si>
  <si>
    <t>Ex.: campanha Peixe-boi: Animal Selvagem da APACC</t>
  </si>
  <si>
    <t>1. As campanhas estão acontecendo ao longo do ano, nos estados da Paraíba, Sergipe e norte da Bahia, focadas nos animais reintroduzidos e os riscos de atropelamentos com embarcações motorizadas (João Borges - FMA). 2. No litoral leste do CE, a Campanha, Meu Lar 'e o Mar, focando nos animais que serao soltos em Icapui est'ao em andamento (Carol Meirelles - AQUASIS). 3.Foram iniciadas as campanhas e palestras no litoral setentrional do RN para futura implantaão de recinto de aclimatação (Fernanda Attademo-CEMAM e flavio Lima - PCCB). 4.As campanhas acontecem anulmente no EStado de Alagoas. Bruno Stefanis - Biota. 5. A equipe da BAV do CEPENE tem feito campanhas informativas em municípios com praias urbanas onde tem aparecido animais como OLinda e Paulista; Em perceria coma prefeitura de Olinda foi produzido um folheto com informações para a população sobre como agir em cao de avistamentos (Fábio Adônis - CEPENE).</t>
  </si>
  <si>
    <t>Cartazes e relatórios técnicos</t>
  </si>
  <si>
    <t>João Borges (FMA); Flavio Lima (PCCB-UERN) e Fernanda Attademo (CEMAM);  Carol Meirelles  (AQUASIS);Bruno Stefanis (BIOTA); Fábio Adônis (CEPENE)</t>
  </si>
  <si>
    <t>Capacitar multiplicadores locais voltados para práticas ambientalmente corretas com foco no peixe-boi marinho</t>
  </si>
  <si>
    <t>Flávia Rêgo (Associação Peixe-Boi)</t>
  </si>
  <si>
    <t>Liliana Oliveira Souza (CIA), Karine Magalhães (UFRPE), Bruno Stefanis (BIOTA), Flávio Lima (PCCB-UERN), Ana Alencar (CEMAM), Ana Bernadete Fragoso (PCCB-UERN), Simone Almeida (UFRN), Lume Monteiro (PCCB-UERN)</t>
  </si>
  <si>
    <t>1. Os condutores de turismo (em sua maioria pescadores locais), estão recebendo vários cursos de formação por meio de iniciativas da FMA, APA da Barra do Rio Mamanguape, Prefeitura Municipal de Rio Tinto e Instituto Federal. Em atividades recentes promovidas em parceria da FMA e APA, os condutores realizaram um intercâmbio de conhecimento para as ações de natureza semelhante desenvolvidas na APA Costa dos Corais (João Borges - FMA). 2. No Rio Grande do Norte tem sido realizado cursos de capacitação e treinamento para nivel médio e superior sobre manejo do peixe-boi. O PCCB-UERN e CEMAM tem realizado treinamentos com comunidades do litoral, para atendimento aos animais encalhados, assim como para a observação de peixes-bois em ambiente natural. Em Areia Branca e Guamaré vem se priorizando na contratação membros da comunidade que recebem treinamento especifico sobre peixe-boi (Flavio Lima - PCCB-UERN). 3. No litoral leste do Ceara uma campnha voltada aos pescadores para boas praticas, em relacao a pesca principalmente esta sendo realizada (Carol Meirelles). 4. A UFPB-LEAC aprovou um projeto do Boticário para atender essa ação do PAN - Bruno Stefanis - BIOTA.</t>
  </si>
  <si>
    <t>Embora muitas ações tenham sido feitas e vários produtos alcançados, entende-se que esta ação não poderia ser concluída ao longo do PAN, pois ela tem caráter contínuo.</t>
  </si>
  <si>
    <t>João Borges (FMA); Flavio Lima (PCCB-UERN);  Carol Meirelles  (AQUASIS);Bruno Stefanis (BIOTA)</t>
  </si>
  <si>
    <t>Envolver as comunidades nos processos de pesquisa com peixe-boi marinho, participando as mesmas dos resultados alcançados, proporcionando um sentimento de pertencimento e valorização local</t>
  </si>
  <si>
    <t>Palestras realizadas</t>
  </si>
  <si>
    <t>Daniela Araújo (FMA), Liliana Oliveira Souza  (CIA), Bruno Stefanis (BIOTA), Ana Alencar (CEMAM), Ana Bernadete Fragoso (PCCB-UERN), Simone Almeida (UFRN), Lume Monteiro (PCCB-UERN), Renata Emin (MPEG-GEMAM)</t>
  </si>
  <si>
    <t>Sul de AL (BIOTA), norte de AL e PE (ICMBio), PB (FMA), RN IUERN), CE (Aquasis), MA (GEMAM)</t>
  </si>
  <si>
    <t>1. Na APA da Barra de Mamanguape (PB) e Coqueiro (BA, no transcorrer das atividades técnicas realizadas, a comunidade já faz parte das iniciativas, participando inclusive do planejamento de algumas ações de forma integrada (ex. manejos com os animais reintroduzidos; resgates; São João do Peixe-Boi Marinho) -  (João Borges - FMA). 2. No Rio Grande do Norte são realizadas campanhas semestralmente nas comunidades do litoral setentrional para apresentação dos resultados do PCCB-UERN e CEMAM, com envolvimento participativo do publico alvo (pescadores, escolas, marisqueiros e outros) (Flavio  Lima - PCCB-UERN).
3. A UFPB-LEAC aprovou um projeto do Boticário para atender essa ação do PAN - Bruno Stefanis - BIOTA.
Em Alagoas realizamos cursos de resgate e monitoramente participativos em todos municipios do litoral, bem como para alguns entidades públicas ligadas ao meio ambiente do Estado.</t>
  </si>
  <si>
    <t>Documentário "Vitória", elaborado com a participação direta dos jovens da Barra do Rio Mamanguape e imediações. Link disponível https://www.youtube.com/watch?v=WdxTHsEKnDI</t>
  </si>
  <si>
    <t>Bráulio Almeida (UFPB)</t>
  </si>
  <si>
    <t>A Aquasis realizou a capacitação de moradores das comunidades costeiras do litoral leste do CE para efetuar o primeiros socorros em peixes-bois adultos e filhotes, e para coleta de dados básicos em encalhes.</t>
  </si>
  <si>
    <t>Consolidar a rede de instituições que trabalham com o peixe-boi marinho, apoiando e replicando experiências exitosas em educação ambiental</t>
  </si>
  <si>
    <t>Regimento interno, atas de formação e reuniões</t>
  </si>
  <si>
    <t>Daniela Araújo (FMA)</t>
  </si>
  <si>
    <t>Diogo Souza (AMPA), Ana Carolina Meirelles (Aquasis), Liliana Oliveira Souza  (CIA), Bruno Stefanis (BIOTA), Flávio Lima (PCCB-UERN), Ana Alencar (CEMAM), Ana Bernadete Fragoso (PCCB-UERN), Simone Almeida (UFRN), Lume Monteiro (PCCB-UERN)</t>
  </si>
  <si>
    <t>Rede em etapa final de criação e em andamento com as suas proposições. Após diversos contatos estabelecidos entre as Instituições envolvidas, a Rede foi criada (Rede de Educação Ambiental Peixe-boi), contemplando temáticas relacionadas aos peixes-bois marinhos e amazônicos. O PCCB e CEMAM vem participando de forma efeitva a participação nas reuniões, e grupos de discussões das instituições da rede (Flavio Lima-PCCB).
O Instituto Biota tbm participa do processo de criação da rede.</t>
  </si>
  <si>
    <t>Atas e Regimento interno</t>
  </si>
  <si>
    <t>João Borges (FMA); Flavio Lima (PCCB-UERN);  Bruno Stefanis (BIOTA)</t>
  </si>
  <si>
    <t>5. Minimizar os conflitos da atividade pesqueira com as populações de peixe-boi marinho</t>
  </si>
  <si>
    <t>Minimizar o impacto dos currais de pesca sobre os peixes-bois da Ilha de Marajó</t>
  </si>
  <si>
    <t>Relatórios sobre a retirada dos currais inativos e adoção de mecanismos de escape nos currais ativos</t>
  </si>
  <si>
    <t>Renata Emin (MPEG-GEMAM)</t>
  </si>
  <si>
    <t>Maura Elisabeth Moraes Sousa (IBD), Andrei Cardoso (ICMBio/ResexMar Soure)</t>
  </si>
  <si>
    <t>Ilha de Marajó</t>
  </si>
  <si>
    <t>Currais inativos retirados da RESEX Soure. Recomendação feita aos gestores de outras UCs do NE do Pará com ocorrência de peixe-bois relatadas sobre a importância de retirar os currais inativos e/ou capacitar os proprietários sobre o atendimento aos encalhes de filhotes de peixes-bois.</t>
  </si>
  <si>
    <t>Currais inativos retirados</t>
  </si>
  <si>
    <t xml:space="preserve">Os currais ativos ainda não possuem os mecanismos de escape instalados
</t>
  </si>
  <si>
    <t>Para os currais ativos seria mais eficaz orientar os donos dos currais quanto à retirada dos animais. Sugere-se mudar o produto</t>
  </si>
  <si>
    <t>Minimizar o impacto dos currais de pesca sobre os peixes-bois da Ilha de Marajó e UCs do Salgado Paraense</t>
  </si>
  <si>
    <r>
      <t>Relatórios sobre a retirada dos currais inativos</t>
    </r>
    <r>
      <rPr>
        <strike/>
        <sz val="11"/>
        <rFont val="Calibri"/>
        <family val="2"/>
      </rPr>
      <t xml:space="preserve">
</t>
    </r>
    <r>
      <rPr>
        <sz val="11"/>
        <rFont val="Calibri"/>
        <family val="2"/>
      </rPr>
      <t>Capacitação para os donos de currais para primeiros socorros na captura incidental</t>
    </r>
  </si>
  <si>
    <t>Ilha de Marajó e UCs do Salgado Paraense</t>
  </si>
  <si>
    <t>Caracterizar e mapear os registros de capturas intencionais e acidentais de peixe-boi marinho, bem como o consumo e comércio de subprodutos</t>
  </si>
  <si>
    <t>Publicações, mapas e Relatórios técnicos</t>
  </si>
  <si>
    <t>Diogo Souza (AMPA)</t>
  </si>
  <si>
    <t>Ana Carolina Meirelles e Vitor Luz (Aquasis), Flávio Lima (UERN), Simone Almeida (UFRN), Lume Mendonça (PCCB-UERN), Maura Sousa (IBD), Jóice Brito (CPRH/PE)</t>
  </si>
  <si>
    <t>No RN foram registrados desde 2016, três peixes-bois com indicios de captura acidental, sendo todos mortos: 2 adultos e 1 filhote. Nos tres casos ocorreu interação com rede de pesca (Flavio Lima - PCCB).
Incluir Registros em PE e PB</t>
  </si>
  <si>
    <t>Planilha e relatorio de necropsia</t>
  </si>
  <si>
    <t>Flavio Lima (PCCB)</t>
  </si>
  <si>
    <t>Articular a promoção do ordenamento de áreas de exclusão de pesca e/ou de petrechos em áreas de ocorrência do peixe-boi marinho</t>
  </si>
  <si>
    <t>Instrumentos normativos publicados</t>
  </si>
  <si>
    <t>Ana Carolina Meirelles (Aquasis), Flávio Lima (UERN), Simone Almeida (UFRN), Renata Emin (MPEG-GEMAM)</t>
  </si>
  <si>
    <t>UCs na área de distribuição</t>
  </si>
  <si>
    <t>Ação nos planos de manejo das APA Costa dos Corais, Delta do Parnaíba</t>
  </si>
  <si>
    <t>Plano de manejo das APAs com ações de ordenamento</t>
  </si>
  <si>
    <t>Necessário identificar as áreas com maiores índices de captura para priorização das localidades críticas (Ucs), visando direcionar os esforços para locais mais problemáticos
Envolver a Marinha nesta ação</t>
  </si>
  <si>
    <t>6. Reduzir o impacto do turismo, das atividades náuticas e do molestamento sobre os Peixes-bois marinhos</t>
  </si>
  <si>
    <t>Promover cursos de capacitação de atendimento às ocorrências de molestamento de peixe-boi marinho, para instituições governamentais e não-governamentais</t>
  </si>
  <si>
    <t>Cursos ministrados</t>
  </si>
  <si>
    <t>Flávia Rêgo (Associação Peixe-boi)</t>
  </si>
  <si>
    <t>Iran Normande (APACC), Karine Magalhães (UFRPE), Clemente Coelho (IBB), João Borges (FMA), Liliana Oliveira Souza (CIA), Cristine Negrão (Aquasis), Leonardo Messias (CEPENE/ICMBio), Ana Emília (CEMAM); Bruno Stefanis (BIOTA), Fernanda Attademo (CEPENE), Luciano W. Reis (IMA-BA), Flávio Lima (UERN), Simone Almeida (UFRN)</t>
  </si>
  <si>
    <t>Litoral do Alagoas, Pernambuco, Paraíba, Piauí, Leste do Ceará, Oeste do Rio Grande do Norte</t>
  </si>
  <si>
    <t xml:space="preserve">1. Vem sendo realizado no RN cursos junto a comunidade para a orientação de não-molestamento dos peixes-boi, assim como com a prefeitura de Areia Branca para a elaboração de medidas preventivas destes molestamentos (Flavio Lima-PCCB).
2. Capacitacoes realisadas em Alagoas. Bruno Stefanis - BIOTA; 
3. Foram realizados capacitações e palestras com as equipes das secretarias de meio ambiente de Olinda e Paulista sobre condutas quando de avistamentos de peixes-bois que estavam ocorrendo nestes municípios - Fábio Adônis (CEPENE) 
4. Cursos pensados em módulos para formação de replicadores na APA da Barra do Mamanguape PB (João FMA). </t>
  </si>
  <si>
    <t>Cursos realizados</t>
  </si>
  <si>
    <t xml:space="preserve">Flavio Lima-(PCCB), Bruno Stefanis - (BIOTA);  Fábio Adônis (CEPENE) </t>
  </si>
  <si>
    <t>Cursos ministrados e banco de dados atualizado sobre registros de molestamento/agressão de peixe-boi marinho</t>
  </si>
  <si>
    <t>Redução dos casos de molestamento</t>
  </si>
  <si>
    <t>Danise</t>
  </si>
  <si>
    <t>Inclusão de novos colaboradores na rodada virtual</t>
  </si>
  <si>
    <t>Verificar com a Flávia Rego a questão da articulação.
Talvez pensar em alguém que possa ter uma atuação mais ampla.</t>
  </si>
  <si>
    <t>Articular a publicação da IN sobre a interação (molestamento e turismo) com mamíferos aquáticos</t>
  </si>
  <si>
    <t>IN publicada</t>
  </si>
  <si>
    <t>Rosana Subirá (CGESP/ICMBio)</t>
  </si>
  <si>
    <t>Marcelo Derzi (CNPT/ICMBio), Danilo Perina (ICMBio), Fabia Luna (CMA/ICMBio), Diogo Lagroteria (CEPAM/ICMBio), Glaucia Pereira de Sousa (CMA/ICMBio), Priscila Maria da Costa Santos (Parque Nacional de Anavilhanas), José Martins (Parque Nacional Marinho de Fernando de Noronha), Miriam Marmontel (IDSM)</t>
  </si>
  <si>
    <t>Área de distribuição da espécie</t>
  </si>
  <si>
    <t>Há processos tramitando no ICMBio e MMA, mas que até o presente não obtiveram resultados efetivos. 
Esta mesma ação foi incluída em outros PANs como o PAN Mamíferos Aquáticos Amazônicos e o PAN Cetáceos Marinhos.
As informações abaixo foram retiradas de um despacho interlocutório do coordenador geral substituto presente no referido processo:
"Em 21 de fevereiro de 2018 a proposta de normativa foi submetida ao MMA por meio do Ofício SEI nº 40/2018-DIBIO/ICMBio (2493824) visando a publicação pelo Ministro de Estado de Meio Ambiente, entretanto em 07 de agosto de 2018, por meio do Ofício 5341/2018-MMA (3672089), a Secretaria de Biodiversidade (SBio) informou que a orientação que a referida normatização deveria ser feita por meio do CONAMA e que a SBio realizaria as tratativas necessárias ao avanço de uma normativa nacional.
Tendo em vista a relevância do tema para a conservação dos cetáceos, recomendo que seja novamente retomada a construção desta normativa. Para isso, sugiro que o Presidente do ICMBio encaminhe ao Secretário de Biodiversidade Ofício questionando sobre a referida normatização, conforme Minuta de Ofício CGCON (5135122)." 
Embora o CMA tenha publicado recentemente um guia de boas práticas de interação com mamíferos marinhos, entende-se que, apesar de contribuir para o alcance dos resultados esperados, ele não atende ao propósito da ação.</t>
  </si>
  <si>
    <t>Questões institucionais relacionadas a diferentes entedimentos sobre o locus institucional têm dificultado a tramitação do documento.</t>
  </si>
  <si>
    <t>Prorrogar o prazo, mas enquanto a IN não sair trabalhar na forma de recomendações (manuais, guias) ou normatizações em escala local (ex.: normas nos planos de manejo etc.)</t>
  </si>
  <si>
    <t>Caren Dalmolin (ICMBio/COPAN)</t>
  </si>
  <si>
    <t>Dar ampla divulgação da IN publicada sobre interação com mamíferos aquáticos aos orgãos de fiscalização e áreas afins</t>
  </si>
  <si>
    <t>Emissão de ofícios, cartazes, rede sociais, site oficiais</t>
  </si>
  <si>
    <t>a partir da publicação da IN</t>
  </si>
  <si>
    <t>Renata Vargas (ARIE/APA Mamanguape)</t>
  </si>
  <si>
    <t>R$10.000,00 para elaboração e impressão de folders e catrazes</t>
  </si>
  <si>
    <t>Carla Marcon (CR6), Leonardo Messias (CEPENE), Iran Normande (APACC), Luciana Pacca e Thalma Grisi (APA Mamanguape)</t>
  </si>
  <si>
    <t>Não foram realizadas ações referentes a divulgação pois até a presente data não foi publicada a IN referente a interação com mamíferos aquáticos</t>
  </si>
  <si>
    <t>Optou-se pelo agrupamento da ação, tendo em vista que esta ação está contemplada na ação 6.2, uma vez que após a publicação da IN será necessário divulgá-la.</t>
  </si>
  <si>
    <t>Renata Vargas (CR6 ICMBio)</t>
  </si>
  <si>
    <t>Articular a inserção do ordenamento do turismo de observação do peixe-boi marinho em instrumentos normativos das UCs com ocorrência da espécie</t>
  </si>
  <si>
    <t>Normas revisadas e publicadas</t>
  </si>
  <si>
    <t>Luciana Pacca (APA Mamanguape), Renata Vargas (ARIE Mamanguape), Patricia dos Passos Claros (APA Delta do Parnaíba), Iran Normande (APACC), Flávio Lima (UERN), Alexandra Costa (APACC)</t>
  </si>
  <si>
    <t>UCs na áreas de distribuição da espécie (APACC, Barra do rio Mamanguape, Delta do Parnaíba)</t>
  </si>
  <si>
    <t>A FMA em parceria com a APA da Barra do Rio Mamanguape e condutores de turismo, já realizaram diversas oficinas com o propósito de propor uma minuta de ordenamento que possa aprimorar o conteúdo do plano de manejo da referida UC (João Borges - FMA). 
Na APA Costa dos Corais há um zoneamento estabelecido que contempla o ordenamento de observação do peixe-boi marinho e que está sendo cumprido de forma satisfatória.</t>
  </si>
  <si>
    <t>Houve algum atraso no início, visando atender orientações do ICMBio, mas no momento isto foi vencido e a ação está andando.</t>
  </si>
  <si>
    <t>Prorrogar o prazo</t>
  </si>
  <si>
    <t>UCs na áreas de distribuição da espécie (APACC, Barra do rio Mamanguape, Delta do Parnaíba, RESEX Jequiá da Praia, APA Manguezal da Barra Grande)</t>
  </si>
  <si>
    <t>Definir um protocolo de boas práticas, avaliação do número balisador de visitação e monitoramento do impacto do turismo de observação de peixe-boi marinho</t>
  </si>
  <si>
    <t>Protocolo divulgado</t>
  </si>
  <si>
    <t>Iran Normande (APACC)</t>
  </si>
  <si>
    <t>Liliana Oliveira Souza (CIA), Cristine Negrão (AQUASIS), Renata Vagas (ARIEBM), Eduardo Almeida (APACC), Flávio Lima (UERN)</t>
  </si>
  <si>
    <t>Porto de Pedra (AL), APA da Barra do Rio Mamanguape (PB), Cajueiro da Prai (PI), Leste do Ceará</t>
  </si>
  <si>
    <t>A  APA Costa dos Corais apoiou intercâmbio e curso de turismo de observação de peixes-boi na APABM, no entanto, o protocolo e o manual de boas práticas não foi iniciado por indisponibilidade de equipe.</t>
  </si>
  <si>
    <t>Indisponibilidade de equipe e o articulador não está mais na APA</t>
  </si>
  <si>
    <t xml:space="preserve">
Iran Normande (ICMBio)
</t>
  </si>
  <si>
    <t>Verificar com o Iran se ele tem meios para dar continuidade a ação ou se será necessário identificar outro articulador</t>
  </si>
  <si>
    <t>Avaliar o impacto do turismo de observação sobre o peixe-boi marinho e definir protocolo de boas práticas</t>
  </si>
  <si>
    <t>relatórios técnicas e estudos científicos
Protocolo divulgado</t>
  </si>
  <si>
    <t>Ampliar o conhecimento do impacto do turismo de observação sobre o peixe-boi marinho</t>
  </si>
  <si>
    <t>Estudos publicados</t>
  </si>
  <si>
    <t>Maria Danise Alves (FAFIRE/FMA)</t>
  </si>
  <si>
    <t>João Borges (FMA), Iran Normande (APACC), Liliana Oliveira Souza (CIA), Nathalya Couto Silva (CIA), Heleno Francisco dos Santos (CMA), Cristine Negrão (AQUASIS), Flávio Lima (UERN), Fernanda Attademo (CEPENE)</t>
  </si>
  <si>
    <t>APA da Barra do Rio Mamanguape (PB), APA do Delta do Parnaíba (PI), APA Costa dos Corais (AL/PE)</t>
  </si>
  <si>
    <t>1.Foi elaborada uma dissertação: Ecologia Comportamental do Peixe-boi marinho no Nordeste do Brasil com informações sobre a APA de Mamanguape.
2.Foi aprovado um PELD/UFAL que está em andamento.
3.Foi feito levantamento sobre a viabilidade do turismo de observação na RESEX Jequiá</t>
  </si>
  <si>
    <t>A ação é atividade da ação 6.5</t>
  </si>
  <si>
    <t>Fernanda Attademo (CEMAM)</t>
  </si>
  <si>
    <t>APA da Barra do Rio Mamanguape (PB), APA do Delta do Parnaíba (PI), APA Costa dos Corais (AL/PE), RESEX Jequiá</t>
  </si>
  <si>
    <t>Propor ajustes no ordenamento da atividade de transporte em áreas portuárias levando em consideração a presença do peixe-boi marinho</t>
  </si>
  <si>
    <t>Propostas de minuta de ordenamento elaborada em conjunto com a administração dos portos</t>
  </si>
  <si>
    <t>João Borges (FMA), Ana Alencar (CEMAM), Fernanda Attademo (CEPENE), Luciano W. Reis (IMA-BA), Simone Almeida (UFRN), Lume Monteiro (PCCB-UERN)</t>
  </si>
  <si>
    <t>Portos Ilha (RN), do Recife (PE) e SUAPE (PE)</t>
  </si>
  <si>
    <t>Em Areia Branda/RN vem sendo articulado com a indústria de atum e salineira, assim como com a prefeitura, ações que possam diminuir possíveis impactos para o peixe-boi (flavio Lima-PCCB)
Não são conhecidas iniciativas em outros estados.</t>
  </si>
  <si>
    <t>Embora haja algum esforço para realização da ação, entende-se que o que foi feito ainda é muito incipiente.</t>
  </si>
  <si>
    <t>Flavio Lima-(PCCB)</t>
  </si>
  <si>
    <t>Rever a amplitude da ação
Envolver a Marinha para execução desta ação</t>
  </si>
  <si>
    <t>ajustar à escala da ação</t>
  </si>
  <si>
    <t>Porto Ilha (RN)</t>
  </si>
  <si>
    <t>Propor aos órgãos competentes o ordenamento da atividade de recreação náutica nas áreas de ocorrência do peixe-boi marinho</t>
  </si>
  <si>
    <t>Instrumentos normativos que ordenem a atividade publicados</t>
  </si>
  <si>
    <t>Ana Carolina Meirelles (Aquasis), Liliana Oliveira Souza (CIA), Ana Alencar (CEMAM), Fernanda Attademo (CEPENE), Simone Almeida (UFRN), Lume Monteiro (PCCB-UERN)</t>
  </si>
  <si>
    <t>APA Delta do Parnaíba, APACC, APA Sirinhaém, ARIE Ipojuca-Merepe, APA de Guadalupe e o litoral sentetrional do RN (Touros a Tibau)</t>
  </si>
  <si>
    <t>Fernanda verá com o Flávio
Existe regulamentação para a APACC e está sendo ampliada para outras áreas.</t>
  </si>
  <si>
    <t>ver com a Cristine a questão do kitesurf no Ceará</t>
  </si>
  <si>
    <t>Incluir as Ucs aonde há registros de impacto do kitesurf</t>
  </si>
  <si>
    <t>Integrar as ações do PAN peixe-boi marinho com as ações previstas para o gerenciamento costeiro no âmbito do Projeto Orla de cada município na área de ocorrência</t>
  </si>
  <si>
    <t>Relatório de ações e atas de reunião</t>
  </si>
  <si>
    <t>Ana Alencar (CEMAM), Simone Almeida (UFRN), Lume Monteiro (PCCB-UERN)</t>
  </si>
  <si>
    <t>Fazer a conexão desta ação com o projeto TERRAMAR.</t>
  </si>
  <si>
    <t>1. Participação do conselho gestor da APA das Dunas do Rosado para a criação do Projeto Orla Areia Branca e Porto do Mangue, assim como participação do projeto de zoneamento do litoral do Rio Grande do Norte, propondo ações relacionadas à conservação do peixe-boi e criação de áreas de exclusão (Flavio Lima-PCCB).
O PAN tem sido divulgado em diferentes foruns, entretanto, em relação a esta questão a articulação ainda está abaixo do que seria necessário.</t>
  </si>
  <si>
    <t>pouca articulação</t>
  </si>
  <si>
    <t>Ações do PAN integradas ao PGIs da orla de cada município</t>
  </si>
  <si>
    <t>Propor a criação de instrumentos normativos regulando o uso de acessórios que tornem as embarcações menos impactantes aos peixes-bois marinhos</t>
  </si>
  <si>
    <t>Renata Vargas (ARIE)</t>
  </si>
  <si>
    <t>João Borges (FMA), Ana Carolina Meirelles (Aquasis), Ana Alencar (CEMAM) e Bruno Stefanis (BIOTA)</t>
  </si>
  <si>
    <t>Instrumentos deverão refletir realidade local</t>
  </si>
  <si>
    <t>1.A Aquasis fez tentativa junto a Capitania dos Portos do CE, de publicar um instrumento normativo para o uso obrigatorio de protetores de helices no estado. Infelizmente nao houve resposta positiva. Foi aprovada Lei que regulamenta o uso de protetor de hélice para embarcações com finalidade de turismo de observação (Confirmar publicação).   
2. Na PB tais instrumentos normativos estão sendo propostos no âmbito do ordenamento do uso público do NGI Mamanguape, sob responsabilidade da analista ambiental Thalma Grisi; até o momento o plano de uso público encontra-se em fase de inicial de elaboração. 
3. Em AL a APACC já prevê em seu zoneamento proibição de motores de rabeta sem proteção na Zona de Conservação da Vida marinha do peixe-boi</t>
  </si>
  <si>
    <t>Renata Vargas (CR6 ICMBio); Carol Meirelles (AQUASIS); Fábio Adônis (CEPENE)</t>
  </si>
  <si>
    <t>Propor a inclusão de mecanismos de zoneamento para peixe-boi nos planos de manejo das UCs visando a criação de áreas de restrição e corredores de tráfego de embarcações</t>
  </si>
  <si>
    <t>Portarias de ordenamento publicadas</t>
  </si>
  <si>
    <t>João Borges (FMA), Ana Carolina Meirelles (Aquasis), Liliana Oliveira Souza (CIA), Karine Magalhães , Simone Almeida (UFRN), Lume Monteiro (PCCB-, Renata Emin (MPEG/GEMAM)</t>
  </si>
  <si>
    <t>APA Delta do Parnaíba, APACC, APA Sirinhaém, ARIE Ipojuca-Merepe, APA de Guadalupe, APA da Barra de Mamanguape</t>
  </si>
  <si>
    <t xml:space="preserve">1. Após análise dos dados relacionados as principais áreas de uso dos peixes-bois marinhos na APA da Barra do Rio Mamanguape, foi encaminhado para avaliação/aprovação do Conselho da referida UC, a proposição da Zona de Proteção Estuarina. Após a aprovação a minuta foi encaminhada para a Coordenação de Plano de Manejo (João Borges - FMA). 
2.Em AL a APACC já dispõe de uma Zona de Conservação da Vida marinha destinada ao peixe-boi com várias retrições de uso - Fábio Adônis (CEPENE). 
3. No RN vem sendo realizado em Diogo Lopes/Macau, estudos de área da espécie, aréas de uso em comum e possíveis conflitos para poder gerar proposta de ordenamento na RDS estadual Ponta do Tubarão (Flavio Lima-PCCB e Fernanda Attademo-CEMAM) </t>
  </si>
  <si>
    <t xml:space="preserve">João Borges (FMA)/ Fábio Adônis (CEPENE);  Flavio Lima-PCCB; Fernanda Attademo-CEMAM) </t>
  </si>
  <si>
    <t>Envolver a Marinha nesta ação</t>
  </si>
  <si>
    <t>ver com o novo coordenador da CR-6 a transferência da articulação da açao
ver também a Renata Vargas  CR-6 ICMBio</t>
  </si>
  <si>
    <t>7. Minimizar o impacto dos encalhes de neonatos sobre as populações de peixe-boi marinho e incrementar as populações remanescentes</t>
  </si>
  <si>
    <t>Reestruturar e fortalecer as redes de encalhes de mamíferos aquáticos do Norte e Nordeste</t>
  </si>
  <si>
    <t>Atas das reuniões anuais</t>
  </si>
  <si>
    <t>Fabia Luna (CMA/ICMBio), João Borges (FMA), Ana Carolina Meirelles e Vitor Luz (Aquasis), Bruno Stefanis (BIOTA),  Luciano W. Reis (IMA), Ana Alencar (CEMAM), Ana Bernadete Fragoso e Lume Mendonça (PCCB-UERN), Simone Almeida (UFRN), Alexandra Costa (APACC)</t>
  </si>
  <si>
    <t>Litoral Norte e Nordeste</t>
  </si>
  <si>
    <t>O PCCB e CEMAM disponibilizaram durante a ENCOPEMAQ, realizada em Natal em 2017, um espaço para a reunião da REMANE, restabelencendo as reuniões com propostas de agendas comum, assim como inclusão de novo membro e redefinção do mapa de atuação das instituições (Flavio Lima - PCCB).
Montamos um grupo de comunicação direta (whatsapp) para tratar os assuntos relacionados ao óleo nos mamíferos e sugerimos que a reuniao da remane e remab seja junto a RT. Bruno Stefanis - BIOTA</t>
  </si>
  <si>
    <t>Juan Pablo Torres-Florez (ICMBio/CMA)</t>
  </si>
  <si>
    <t>Incluir colaboradores da oficina de monitoria durante a rodada virtual</t>
  </si>
  <si>
    <t>Reformar e garantir a manutenção das estruturas em Itamaracá para reabilitação e soltura de filhotes de peixe-boi marinho</t>
  </si>
  <si>
    <t>Centro reformado e operante</t>
  </si>
  <si>
    <t>Luciano W. Reis (IMA-BA),  Adailton Feitosa (EMPETUR), Anael Fahel (Aquário de São Paulo), Jone César (AMPA)</t>
  </si>
  <si>
    <t>Itamaracá-PE</t>
  </si>
  <si>
    <t>A reforma dos oceanários está prevista para ser concluída no final 2019; O PCCB durante os anos de 2016 a 2018 auxiliou quando solicitado na estruturação da base. Também estão garantidos recursos para a reforma de outras estruturas em Itamaracá</t>
  </si>
  <si>
    <t>Oceanários em fase de impermeabilização e testes de estanqueidade</t>
  </si>
  <si>
    <t>Apoiar a criação e adaptação de centros de reabilitação para soltura de peixe-boi marinho</t>
  </si>
  <si>
    <t>Centros criados e/ou adaptados</t>
  </si>
  <si>
    <t xml:space="preserve"> Vitor Luz (AQUASIS), Ana Alencar (CEMAM), Luciano W. Reis (IMA-BA), Fernanda Attademo (CEPENE), Ana Bernadete Fragoso (PCCB-UERN), Simone Almeida (UFRN), Miriam Marmontel (IDSM), Danielle Lima (IEPA)</t>
  </si>
  <si>
    <t>Litoral norte (Pará) e nordeste (Rio Grande do Norte)</t>
  </si>
  <si>
    <r>
      <t>O PCCB e CEMAM passaram por readequações de estrutura para reabiltação de peixe-boi no RN, ampliando áreas de atuação, entre outras medidas. Vem apoiando as atividades das demais instituições.</t>
    </r>
    <r>
      <rPr>
        <strike/>
        <sz val="11"/>
        <rFont val="Calibri"/>
        <family val="2"/>
        <scheme val="minor"/>
      </rPr>
      <t xml:space="preserve">
</t>
    </r>
    <r>
      <rPr>
        <sz val="11"/>
        <rFont val="Calibri"/>
        <family val="2"/>
        <scheme val="minor"/>
      </rPr>
      <t>Cativeiro de aclimatação de peixe-boi marinho em construção com finalização prevista para dezembro de 2019</t>
    </r>
  </si>
  <si>
    <t>Expandir o monitoramento sistemático de encalhes de peixes-boi marinhos</t>
  </si>
  <si>
    <t>Relatórios anuais de monitoramento</t>
  </si>
  <si>
    <t>João Borges (FMA), Vitor Luz e Antonio Carlos Amancio (Aquasis), Ana Alencar (CEMAM), Bruno Stefanis (BIOTA), Luciano W. Reis (IMA-BA), Maura Sousa (Inst. Bicho D'água), Ana Bernadete Fragoso (PCCB-UERN), Simone Almeida (UFRN)</t>
  </si>
  <si>
    <t>Litoral norte e nordeste</t>
  </si>
  <si>
    <t>1. Vem sendo realizado no RN o monitoramento sistemático do litoral setentrional e em 2018 este monitoramento foi ampliado também para o litoral oriental do RN, atendendo agora toda o RN no que se refere ao peixe-boi. Vem sendo para isso, itensificadas as campanhas e realizado o monitoramento tanto por meio de atividade de campo diárias com uso de quadriciclo ou fortalecimento das redes de colaboradores que contribuem com a informação imediata (Flavio Lima - PCCB).
2. Por meio de PMP (condicionante de processo de licenciamento), monitoramos todo o Estado de Alagoas entre maio e dezembro 2018, e a partir de então estamos dando cotinuidade com recursos próprios. Bruno Stefanis - Biota
3. O monitoramento também tem sido feito no litoral leste do Ceará (Fernanda Attademo) a cada 20 dias.
O monitoramento sistemático se restringe apenas a estes supracitados. Em outras regiões o monitoramento é feito de maneira oportunista.</t>
  </si>
  <si>
    <t>Praticamente todos os monitoramentos citados já ocorriam antes do PAN. Somente o litoral oriental do RN e o litoral de Alagoas foram acrescidos das demais áreas, o que representa uma expansão pequena em relação ao que foi projetado no âmbito do PAN. Há diversas regiões em que o monitoramento não ocorre de acordo com o previsto na ação.</t>
  </si>
  <si>
    <t>Flavio Lima (PCCB);  Bruno Stefanis (Biota)</t>
  </si>
  <si>
    <t>As instituições estão utilizando o SIMBA e o SIMMAM para aporte dos dados do monitoramento.
Necessário buscar recursos financeiros para expansão dos monitoramentos.</t>
  </si>
  <si>
    <t>Expandir e manter o monitoramento sistemático de encalhes de peixes-boi marinhos</t>
  </si>
  <si>
    <t>Implantar e garantir a manutenção de cativeiros de aclimatação de peixes-boi marinhos em ambiente natural para soltura</t>
  </si>
  <si>
    <t>Cativeiros criados</t>
  </si>
  <si>
    <t>Fábio Adônis (CEPENE/ICMBio)</t>
  </si>
  <si>
    <t>Iran Normande (ICMBio/APACC), Renata Vargas (ICMBio/ARIE Mamanguape), João Borges (FMA), Ana Carolina Meirelles (Aquasis), Andrei Tiego Cunha Cardoso (ICMBio/RESEX Mar Soure), Ana Alencar (CEMAM), Diogo Souza (AMPA), Miriam Marmontel (IDSM), Luciano W. Reis (IMA-BA), Ana Bernadete Frargoso (PCCB-UERN), Simone Almeida (UFRN), Fernanda Attademo (CEPENE), Flávio Lima (PCCB-UERN), Danielle Lima (IEPA)</t>
  </si>
  <si>
    <t>Icapuí (CE), APA Barra do rio Mamanguape (PB), APA Costa dos Corais, Ilha de Marajó, RESEX MAR-Soure, Município Amapá (AP)</t>
  </si>
  <si>
    <t>Dos 6 cativeiros previstos nesta ação, 2 novos já estão em funcionamento - o de Mamanguape-PB e o do Oiapoque-AP, 1 continua em pleno funcionamento - o da APA Costa dos Corais e 2 estão em construção - de Soure e o do CE, sendo que este está previsto para estar pronto na primeira quinzena de dezembro. No RN está em fase de elaboração de projeto e analises de amostras de água e sedimento para a implantação de um recinto de aclimatação previsto para finalização no terceiro trimestre de 2020 (Fernanda Attademo - CEMAM e Flavio Lima -PCCB). Em Alagoas realizamos uma parceria com APACC e construimos uma sala de telemetria, uma sala de equipamentos naúticos, um sistema de captação, armazenamento e destinação de água doce para os animais, além de melhorias na piscina e no descarte de água da mesma. Estamos em Parceria com a RESEX de Jequiá para construção de um novo cativeiro em ambiente natural no sul do Estado de Alagaos Bruno Stefanis - BIOTA
Cativeiro de aclimatação de peixe-boi marinho em construção com finalização prevista para dezembro de 2019</t>
  </si>
  <si>
    <t>2 novos cativeiros criados e um mantido em funcionamento</t>
  </si>
  <si>
    <t>Fábio Adônis  (CEPENE); Fernanda Atddademo (CEMAM); Flávio Lima (PCCB)</t>
  </si>
  <si>
    <t>Implantar e garantir a manutenção de cativeiros permanente e de aclimatação de peixes-boi marinhos em ambiente natural para soltura</t>
  </si>
  <si>
    <t>Icapuí (CE), APA Barra do rio Mamanguape (PB), APA Costa dos Corais, Ilha de Marajó, RESEX MAR-Soure, Município Amapá (AP), Resex Jequiá da Praia</t>
  </si>
  <si>
    <t>Realizar solturas e monitoramento via telemetria dos peixes-boi marinhos reabilitados seguindo protocolos definidos</t>
  </si>
  <si>
    <t>Relatórios de monitoramento</t>
  </si>
  <si>
    <t>João Borges (FMA), Cristine Negrão (Aquasis), Ana Alencar (CEMAM), Diogo Souza (AMPA), Miriam Marmontel (IDSM), Flávio Lima (PCCB-UERN), Ana Bernadete Fragoso (PCCB-UERN), Simone Almeida (UFRN), Maura Sousa (IBD), Fernanda Attademo (CEPENE), Alexandra Costa (APACC)</t>
  </si>
  <si>
    <t>Área de ocorrência da espécie</t>
  </si>
  <si>
    <t>Na Paraíba, Sergipe e norte da Bahia os peixes-bois marinhos estão sendo monitorados, com dispositivos VHF e satelital (João Borges - FMA). Em Alagoas tem ocorrido solturas regulares e monitoramento de peixes-boi reintroduzidos por telemetria satelital (Iran Normande - ICMBio).
Foram feitas duas solturas na APA Mamanguape em novembro de 2019. Ambos estão sendo monitorados.</t>
  </si>
  <si>
    <t>João Borges (FMA) e Iran Normande (ICMBio)</t>
  </si>
  <si>
    <t>Considerar este quantitativo de animais quando for elaborada a matriz de indicadores e metas</t>
  </si>
  <si>
    <t>João Borges (FMA), Cristine Negrão (Aquasis), Ana Alencar (CEMAM), Diogo Souza (AMPA), Miriam Marmontel (IDSM), Flávio Lima (PCCB-UERN), Ana Bernadete Fragoso (PCCB-UERN), Simone Almeida (UFRN), Maura Sousa (IBD), Fernanda Attademo (CEPENE)</t>
  </si>
  <si>
    <t>Elaborar o "studbook" da população cativa de peixe-boi marinho para subsidiar os cruzamentos dirigidos e orientar solturas</t>
  </si>
  <si>
    <t>Banco de dados da população cativa</t>
  </si>
  <si>
    <t>Fabrício Santos (UFMG)</t>
  </si>
  <si>
    <t>João Borges (FMA), Vitor Luz (Aquasis), Fernanda Attademo (CEMAM), Luciano W. Reis (IMA-BA), Renata Emin (MPEG/GEMAM), Leonardo Sena (BIOMA), Fábia Luna (CMA)</t>
  </si>
  <si>
    <t>AL, PE, CE, PA, AP</t>
  </si>
  <si>
    <t>Não foi gerado o Studbook que depende do banco de dados de indivíduos de cativeiro, incluindo animais falecidos e liberados à natureza. Foram iniciadas apenas as análises genéticas que serão utilizadas após conclusão do Studbook, já existe um banco de dados incipiente que pode ser reorganizado pra confecção do studbook</t>
  </si>
  <si>
    <t>Esta ação depende do levantamento de todos os dados de indivíduos de animais em cativeiro ou que foram liberados para elaboração do Studbook. No entanto, fui incluído porque seu uso efetivo em conservação depende da análise genética dos indivíduos, da relações de parentesco, da comparação com dados das populações naturais etc. No entanto, esta é a parte final e depende também de montar o banco de dados de amostras que infelizmente não foi elaborado.</t>
  </si>
  <si>
    <t>Fabrício R. Santos (UFMG)</t>
  </si>
  <si>
    <t>Definição dos termos em será estabelecida a coperação entre as instituições mantenedoras, garantindo o compartilhamento de informações</t>
  </si>
  <si>
    <t>Elaborar o "studbook" da população cativa e reintroduzida de peixe-boi marinho para subsidiar os cruzamentos dirigidos e orientar solturas</t>
  </si>
  <si>
    <t>João Luiz (CEPENE ICMBio)</t>
  </si>
  <si>
    <t>Avaliar a necessidade de reprodução assistida para conservação do peixe-boi marinho</t>
  </si>
  <si>
    <t>Parecer técnico (baseado em workshop sobre o assunto)</t>
  </si>
  <si>
    <t>Vitor Luz (AQUASIS)</t>
  </si>
  <si>
    <t>Ana Carolina Meirelles (Aquasis), Fernanda Attademo (CEPENE), Luciano W. Reis (IMA-BA)</t>
  </si>
  <si>
    <t>Não se aplica a espacialização</t>
  </si>
  <si>
    <t>Ação não realizada por falha do responsável em articular contato com especialistas para realização de reunião virtual para discussão do assunto.</t>
  </si>
  <si>
    <t>Falha de articulação. Não foram feitos contatos com especialistas.
Sugere-se a exclusão, pois o grupo não considera isto como uma necessidade, uma vez que a orientação é a não reprodução em cativeiro. A prioridade deveria ser soltura e recuperação do habitat.</t>
  </si>
  <si>
    <t>Ampliar prazo para 2020</t>
  </si>
  <si>
    <t>Realizar as solturas de indivíduos de peixes-boi marinhos reabilitados nas áreas de fragmentação ou de origem em AL, PB, RN e CE</t>
  </si>
  <si>
    <t>Relatórios de soltura</t>
  </si>
  <si>
    <t>Fernanda Attademo (CEPENE)</t>
  </si>
  <si>
    <t>João Borges (FMA), Flávio Lima (UERN), Iran Normande (APACC), Ana Alencar (CEMAM), Vitor Luz (Aquasis), Luciano W. Reis (IMA-BA), Ana Bernadete Fragoso (UERN), Simone Almeida (UFRN)</t>
  </si>
  <si>
    <t>PB, AL, CE e RN</t>
  </si>
  <si>
    <t>Foram realizadas translocações para cativeiro de aclimatação na Paraíba. O recinto de aclimatação do Ceará está aguardando liberação de licenças e o recinto do RN está em fase de avalaiação da ára de implantação. Foram liberados na natureza em AL desde março/18, dois animais pelo ICMBio.
Foram soltos 2 indivíduos na PB em novembro/19.
Foram soltos 2 animais em AL, mas um deles foi recapturado e retornou ao cativeiro.</t>
  </si>
  <si>
    <t>3 indivíduos soltos</t>
  </si>
  <si>
    <t>Prever a soltura de individuos de peixe-boi marinho oriundos do Piauí, Pará e Maranhão na região entre Ceará e Alagoas para redução da endogamia</t>
  </si>
  <si>
    <t>Notas técnicas</t>
  </si>
  <si>
    <t>Ana Carolina Meirelles (AQUASIS)</t>
  </si>
  <si>
    <t>João Borges (FMA), Vitor Luz (Aquasis), Fernanda Attademo (CEPENE), Luciano W. Reis (IMA-BA), Flávio Lima (UERN), Ana Bernadete Fragoso (UERN), Simone Almeida (UFRN)</t>
  </si>
  <si>
    <t>AL, PE, CE, PA, RN, PB, MA, PI</t>
  </si>
  <si>
    <t>Não foram iniciadas discussoes sobre o assunto</t>
  </si>
  <si>
    <t>Esta ação está contemplada na ação 7.6 e depende das orientações do studbook</t>
  </si>
  <si>
    <t>Estabelecer protocolos padronizados para o manejo integrado do peixe-boi-marinho, contemplando resgate, reabilitação, soltura, destinação, monitoramento e necropsia</t>
  </si>
  <si>
    <t>Protocolos definidos e publicados</t>
  </si>
  <si>
    <t>João Borges (FMA), Vitor Luz (Aquasis), Ana Carolina Meirelles (Aquasis), Fernanda Attademo (CEPENE), Luciano W. Reis (IMA-BA), Flávio Lima (UERN), Simone Almeida (UFRN), Ana Bernadete Fragoso (UERN), Ana Emília (CEMAM)</t>
  </si>
  <si>
    <t>1. Em 15 de março de 2019 fiz contato por e-mail com o Vitor Luz da Aquasis, que informou que a equipe do CMA 
havia retomado o processo de elaboração dos protocolos de resgate, reabilitação e necropsia da REMAB.
Ele informou também que: "em relação a soltura e monitoramento, a Aquasis elaborou um protocolo para as translocações que serão realizadas aqui no Ceará ainda esse ano. Nesse processo contamos com a colaboração de outras instituições, como FMA, APACC/ICMbio e PCCB. Estamos compilando as alterações para compartilhamento em breve. Não será necessário diagramar o documento, que será uma publicação da Aquasis (Fabricio Escarlate). 2.O ICMBio por meio do CMA está em fase de finalização do protocolo de conduta do peixe-boi que inclui todas as ações desde o atendimento ao resgate até soltura e monitoramento, incuindo as questões relacionadas a reabilitação, aclimatação e saúde (Fernanda Attademo - CEMAM)</t>
  </si>
  <si>
    <t>A ação está em andamento, entretanto extrapolou o prazo estabelecido no PAN.</t>
  </si>
  <si>
    <t>Fabricio Escarlate (COPAN); Fernanda Attademo (CEMAM)</t>
  </si>
  <si>
    <t>Ajustar o prazo</t>
  </si>
  <si>
    <t>8. Aumentar o conhecimento sobre sanidade (saúde), ecologia espacial e dinâmica populacional do peixe-boi marinho</t>
  </si>
  <si>
    <t>Realizar estimativas de abundância nas áreas de ocorrência do peixe-boi marinho</t>
  </si>
  <si>
    <t>Estudos publicados e relatórios técnicos</t>
  </si>
  <si>
    <t>João Borges (FMA), Ana Carolina Meirelles (Aquasis), Cristine Negrão (Aquasis), Liliana Oliveira Souza (CIA), Flávio Lima (UERN), Simone Almeida (UFRN), Ana Bernadete Fragoso (UERN), Ana Emília (CEMAM), Maura Sousa (Instituto Bicho D'água), Fernanda Attademo (CEPENE), Laura Reis (RESEX Cururupu/ICMBio)</t>
  </si>
  <si>
    <t>A UFPB-LEAC aprovou um projeto do Boticário para atender essa ação do PAN, já tem recursos liberados e já está em fase de compra dos equipamentos. Verificar se estes projeto contempla estimativas de abundância.
Há um artigo sumetido para análise sobre estimativa de abundância com uso de side-scan no delta do Parnaíba.</t>
  </si>
  <si>
    <t>As iniciativas não atendem plenamente à ação, sendo necessário aumentar os esforços para sua execução. Trata-se de uma ação que demanda uma quantidade elevada de recursos.</t>
  </si>
  <si>
    <t>Bruno Stefanis - BIOTA</t>
  </si>
  <si>
    <t>Estimar parâmetros reprodutivos e etários do peixe-boi marinho</t>
  </si>
  <si>
    <t>Miriam Marmontel (Instituto Mamirauá)</t>
  </si>
  <si>
    <t>Ana Bernadete Fragoso (PCCN/UERN),Vitor Luz (Aquasis), Fernanda Attademo (CEPENE), Flávio Lima (UERN), Simone Almeida (UFRN), Ana Emília (CEMAM)</t>
  </si>
  <si>
    <t xml:space="preserve">1. A UFPB-LEAC aprovou um projeto do Boticário para atender essa ação do PAN - Bruno Stefanis - BIOTA. 
2.Em outras áreas esta ação não foi iniciada - Miriam marmontel
</t>
  </si>
  <si>
    <t>Falta de recursos para análises</t>
  </si>
  <si>
    <t>Bruno Stefanis - BIOTA; Miriam Marmontel (IDSM)</t>
  </si>
  <si>
    <t>Realizar levantamento material disponível com parceiros; submeter proposta conjunta a edital de apoio</t>
  </si>
  <si>
    <t>Estimar a taxa de mortalidade da população de peixe-boi marinho associada à idade dos animais</t>
  </si>
  <si>
    <t>Vitor Luz (Aquasis), Miriam Marmontel (IDSM), Fernanda Attademo (CEPENE), Flávio Lima (UERN), Simone Almeida (UFRN)</t>
  </si>
  <si>
    <t>Não há conhecimento sobre o tamanho populacional, o que dificulta avançar nestes estudos no presente momento.
Entendemos que embora seja uma ação importante ela não é prioridade na estratégia de conservação da espécie neste momento.</t>
  </si>
  <si>
    <t>Realizar expedições anuais para captura e marcação de indivíduos nativos de peixe-boi marinho</t>
  </si>
  <si>
    <t>Relatórios das expedições e/ou estudos publicados</t>
  </si>
  <si>
    <t>R$ 200.000,00 por expedição</t>
  </si>
  <si>
    <t xml:space="preserve">Guth Berger (COGEF/ICMBIO), Ana Carolina Meirelles (Aquasis), Flavio Lima (UERN), Ana Alencar (CEMAM), Fernanda Attademo (CEPENE), Heleno Franscisco dos Santos (ICMBIO-Base Peixe-boi), João Borges (FMA), Liliana Oliveira Souza  (CIA), Cristine Negrão (Aquasis), Vitor Luz (Aquasis), Simone Almeida (UFRN), Ana Bernadete Fragoso (UERN), Alexandra Costa (APACC), </t>
  </si>
  <si>
    <t>PI, CE, RN, PB, AL, PE</t>
  </si>
  <si>
    <t>Expedições realizadas nos anos de 2016, 2017 e 2019 em Paripueira/AL dentro da UC APACC. Em 2016 foram capturados e marcados 6 animais, em 2017 não foram capturados animais e em 2019 1 animal</t>
  </si>
  <si>
    <t>relatórios das expedições</t>
  </si>
  <si>
    <t>Fernanda Attademo  (CEMAM) e Iran Normande (RESEX Jequiá)</t>
  </si>
  <si>
    <t>PI, CE, RN, PB, AL, PE, MA</t>
  </si>
  <si>
    <t>Diagnosticar patógenos em populações de peixes-boi marinhos de vida livre e em cativeiro</t>
  </si>
  <si>
    <t>João Borges (FMA), Vitor Luz (Aquasis), Augusto Bôaviagem (PCCB/UERN), Alexandra Costa (APACC), Gláucia (CMA), Luciano W. Reis (IMA-BA), Simone Almeida (UFRN)</t>
  </si>
  <si>
    <t>1. Esforços de investigação da causa mortis estão sendo desenvolvidos com os animais na Paraíba e Sergipe (João Borges - FMA). 2. Estudos sobre causa mortis, achados de necropsia, doenças e demais assuntos relacionados a sanidade dos peixes bois vem sendo realizado com animais em reabilitação pelo ICMBio, FMA, Aquasis, PCCB-UERN, CEMAM e CMA e em vida livre por meio das amostras coletadas durante as expedições de captura (Fernanda Attademo- CEMAM). 3. Dissertação sobre Brucella e Morbillivirus em finalização (Gláucia Pereira , CMA ICMBio)</t>
  </si>
  <si>
    <t>Planilha com referencias das publicações e arquivos das publicações</t>
  </si>
  <si>
    <t>João Borges (FMA); Fernanda Attademo- CEMAM); Gláucia Pereira (CMA ICMBio)</t>
  </si>
  <si>
    <t>elaborar um artigo de revisão da literatura</t>
  </si>
  <si>
    <t xml:space="preserve">Articular com IBAMA e elaborar proposta de revisão das INs IBAMA 03/2002 (manutenção em cativeiro das espécies de mamíferos aquáticos) e 179/2008 (destinação dos animais silvestres  resgatados) </t>
  </si>
  <si>
    <t>INs revisadas e publicadas</t>
  </si>
  <si>
    <t>Rosana Subirá (CGESP/ICMBio), Vitor Luz (Aquasis), Ana Carolina Meirelles (Aquasis),  Augusto Bôaviagem (PCCB/UERN), João Carlos Borges (FMA), Ana Bernadete Fragoso (UERN), Fernanda Attademo (CEPENE), Luciano W. Reis (IMA-BA), Ana Alencar (CEMAM)</t>
  </si>
  <si>
    <t>Brasil</t>
  </si>
  <si>
    <t>A IN 03/2002 será revisada pelo ICMBio. A CGCON em parceria com o CMA estão articulando esta revisão.
A IN 179/2008 não tem, ainda, perspectiva para ser revista.</t>
  </si>
  <si>
    <t>A articulação para esta ação começou tardiamente</t>
  </si>
  <si>
    <t>GAT</t>
  </si>
  <si>
    <t>Fabricio Escarlate (COPAN) articular com a CGCON e falar com Ugo Vercilo</t>
  </si>
  <si>
    <t>Minutas das INs revisadas, encaminhadas para publicação</t>
  </si>
  <si>
    <t>Glaucia (ICMBio/CMA)</t>
  </si>
  <si>
    <t>9. Garantir o arcabouço institucional que possibilite a execução das ações de responsabilidade do ICMBio previstas no PAN Peixe-boi Marinho</t>
  </si>
  <si>
    <t>9.1</t>
  </si>
  <si>
    <r>
      <t xml:space="preserve">Articular publicação de portaria ou inclusão no regimento interno do ICMBio das diretrizes institucionais para a execução das ações de responsabilidade do ICMBio previstas no PAN </t>
    </r>
    <r>
      <rPr>
        <sz val="11"/>
        <rFont val="Calibri"/>
        <family val="2"/>
      </rPr>
      <t>Peixe-boi Marinho</t>
    </r>
  </si>
  <si>
    <t>Diretrizes incluídas em Portaria ou regimento interno</t>
  </si>
  <si>
    <t>Fábio Adônis (CEPENE), Alex Garcia Cavalleiro (CEPNOR), Luciano Reis (IMA-BA), Ana CArolina Meirelles (Aquasis), João Borges (FMA), Bruno Stefanis (BIOTA), Iran Normande (APACC), Luciana Pacca (APA Mamanguape), Renata Vargas (ARIE Mamanguape), Diogo Souza (AMPA), Alexandra Costa (APACC), Flávio Lima (UERN), Simone Almeida (UFRN), Renata Emin (MPEG/GEMAM), Danielle Lima (IEPA)</t>
  </si>
  <si>
    <t>Toda a área de ocorrência</t>
  </si>
  <si>
    <t>Incluir nas diretrizes as atividades de resgate, reabilitação, soltura/destinação e monitoramento,inclusive prevendo sua incorporação na rotina das UCs</t>
  </si>
  <si>
    <t>Foi publicado na Portaria de aprovação do PAN.</t>
  </si>
  <si>
    <t>Portaria do PAN publicada</t>
  </si>
  <si>
    <t>9.2</t>
  </si>
  <si>
    <r>
      <t xml:space="preserve">Articular a celebração de instrumento de delegação de serviços (concessão, autorização ou permissão, etc) para a estruturação da visitação na base do CEPENE em Itamaracá, prevendo atividades de conservação </t>
    </r>
    <r>
      <rPr>
        <sz val="11"/>
        <rFont val="Calibri"/>
        <family val="2"/>
      </rPr>
      <t>do peixe-boi marinho</t>
    </r>
    <r>
      <rPr>
        <sz val="11"/>
        <color rgb="FFFF0000"/>
        <rFont val="Calibri"/>
        <family val="2"/>
      </rPr>
      <t xml:space="preserve"> </t>
    </r>
    <r>
      <rPr>
        <sz val="11"/>
        <color rgb="FF000000"/>
        <rFont val="Calibri"/>
        <family val="2"/>
      </rPr>
      <t xml:space="preserve">como contrapartidas do concessionário, autorizado ou permissionário </t>
    </r>
  </si>
  <si>
    <t>Instrumento de delegação celebrado</t>
  </si>
  <si>
    <t>Iran Normande (APACC/ICMBIO), Fábio Adônis (CEPENE), Iara Sommer (CEPENE), Fernanda Attademo (CEPENE), Flavio Lima (UERN), Ana Carolina Meirelles (Aquasis), Luciano Reis (IMA-BA)</t>
  </si>
  <si>
    <t>Itamaracá</t>
  </si>
  <si>
    <t>Entre as ações de conservação estipuladas como contrapartidas do concessionário, deverão ser incluídas despesas com reformas e recuperação estrutural dos oceanários</t>
  </si>
  <si>
    <t xml:space="preserve">Foi negociado com a EMPETUR a renovação de cessão de uso gratuito que deverá ser firmada em dezembro de 2019 e foi também elaborada uma minuta de edital de chamamento público para concessão </t>
  </si>
  <si>
    <t>9.3</t>
  </si>
  <si>
    <r>
      <t>Articular a ampliação das atividades de resgate, reabilitação, soltura/destinação e monitoramento</t>
    </r>
    <r>
      <rPr>
        <sz val="11"/>
        <rFont val="Calibri"/>
        <family val="2"/>
      </rPr>
      <t xml:space="preserve"> de peixe-boi marinho</t>
    </r>
    <r>
      <rPr>
        <sz val="11"/>
        <color rgb="FFFF0000"/>
        <rFont val="Calibri"/>
        <family val="2"/>
      </rPr>
      <t xml:space="preserve"> </t>
    </r>
    <r>
      <rPr>
        <sz val="11"/>
        <color rgb="FF000000"/>
        <rFont val="Calibri"/>
        <family val="2"/>
      </rPr>
      <t>para abranger as UCs nas áreas de ocorrência</t>
    </r>
  </si>
  <si>
    <t>Ampliação efetivada/ Relatórios das atividades</t>
  </si>
  <si>
    <t>Iran Normande (APACC/ICMBIO), Ana Carolina Meirelles (Aquasis), Flavio Lima (UERN), Ana Alencar (CEMAM), Fernanda Attademo (CEPENE), João Borges (FMA), Liliana Oliveira Souza  (CIA), Cristine Negrão (Aquasis), Vitor Luz (Aquasis); Simone Almeida (UFRN); Ana Bernadete Fragoso (UERN), Alexandra Costa (APACC), Eugênia Maria de Medeiros (Coordenadora CR-5)</t>
  </si>
  <si>
    <r>
      <t>U</t>
    </r>
    <r>
      <rPr>
        <sz val="11"/>
        <rFont val="Calibri"/>
        <family val="2"/>
      </rPr>
      <t>C</t>
    </r>
    <r>
      <rPr>
        <sz val="11"/>
        <color rgb="FF000000"/>
        <rFont val="Calibri"/>
        <family val="2"/>
      </rPr>
      <t>s na área de ocorrência</t>
    </r>
  </si>
  <si>
    <t>Essas atividades deverão ser incorporadas à rotina destas UCs e realizadas em parceria com as chefias</t>
  </si>
  <si>
    <t>Estamos com um centro de despetrolização ativo em Alagoas, e com recurso para construir um centro de reabilitacao de pequeno porte. (Bruno Stefanis)
Há centros em diversas localidades ao longo da distribuição da espécie e previsão de novas unidades em RESEX Soure (PA), RDS Ponta do Tubarão (RN), RESEX Jequiá (AL), entre outros.</t>
  </si>
  <si>
    <t>9.4</t>
  </si>
  <si>
    <r>
      <t xml:space="preserve">Garantir uma equipe técnica especializada (tratadores, veterinários, biólogos e servidores) que possibilite a execução das ações de conservação </t>
    </r>
    <r>
      <rPr>
        <sz val="11"/>
        <rFont val="Calibri"/>
        <family val="2"/>
      </rPr>
      <t>de peixe-boi marinho</t>
    </r>
    <r>
      <rPr>
        <sz val="11"/>
        <color rgb="FFFF0000"/>
        <rFont val="Calibri"/>
        <family val="2"/>
      </rPr>
      <t xml:space="preserve"> </t>
    </r>
    <r>
      <rPr>
        <sz val="11"/>
        <color rgb="FF000000"/>
        <rFont val="Calibri"/>
        <family val="2"/>
      </rPr>
      <t>de competência do ICMBIo propostas pelo PAN</t>
    </r>
  </si>
  <si>
    <t>Equipe formada</t>
  </si>
  <si>
    <r>
      <t>Luciano W. Reis (IMA-BA), Flávio Lima (UERN), Ana</t>
    </r>
    <r>
      <rPr>
        <b/>
        <sz val="11"/>
        <rFont val="Calibri"/>
        <family val="2"/>
      </rPr>
      <t xml:space="preserve"> </t>
    </r>
    <r>
      <rPr>
        <sz val="11"/>
        <rFont val="Calibri"/>
        <family val="2"/>
      </rPr>
      <t>Bernadete Fragoso (UERN), Augusto Boaviagem (PCCB-UERN), Simone Almeida (UFRN)</t>
    </r>
  </si>
  <si>
    <t>A BAV do CEPEN em Itamaracá conta com uma equipe formada por veterinária, zootecnista e 8 tratadores trabalhando em escala de segunda a segunda, além de dois servidores. Nossa equipe técnica sempre participa de ações de manejos, resgates, translocações, solturas e monitoramentos para apoiar as ações do projeto (AL e PE)
Entretanto, ainda é necessária a ampliação da equipe técnica, principalmente, com a lotação de novos servidores.</t>
  </si>
  <si>
    <t>9.5</t>
  </si>
  <si>
    <r>
      <t xml:space="preserve">Garantir as estruturas adequadas que possibilitem a execução das ações de conservação </t>
    </r>
    <r>
      <rPr>
        <sz val="11"/>
        <rFont val="Calibri"/>
        <family val="2"/>
      </rPr>
      <t>do peixe-boi marinho</t>
    </r>
    <r>
      <rPr>
        <sz val="11"/>
        <color rgb="FF000000"/>
        <rFont val="Calibri"/>
        <family val="2"/>
      </rPr>
      <t xml:space="preserve"> de competência do ICMBio propostas pelo PAN</t>
    </r>
  </si>
  <si>
    <t>Estruturas adequadas</t>
  </si>
  <si>
    <t>Já contemplada nas ações 7.2 e 7.5</t>
  </si>
  <si>
    <t>Luciano W. Reis (IMA-BA), Flávio Lima (UERN), Bernadete Fragoso (UERN), Augusto Boaviagem (PCCB-UERN), Simone Almeida (UFRN)</t>
  </si>
  <si>
    <t>A reforma dos oceanários está prevista para ser concluída no final de nov/19; além disso, os recursos e parcerias necessárias para a manter/criar novos cativeiros vêm sendo garantidos (ver ação 7.5)</t>
  </si>
  <si>
    <t>Oceanários em fase de impermeabilização e testes de estanqueidade; 2 novos cativeiros criados e um mantido em funcionamento (EXPLICAR QUAIS SÃO OS CATIVEIROS)</t>
  </si>
  <si>
    <t>9.6</t>
  </si>
  <si>
    <r>
      <t xml:space="preserve">Assegurar recursos financeiros que possibilitem a execução das ações de conservação de competência do ICMBio propostas pelo PAN </t>
    </r>
    <r>
      <rPr>
        <sz val="11"/>
        <rFont val="Calibri"/>
        <family val="2"/>
      </rPr>
      <t>Peixe-boi Marinho</t>
    </r>
  </si>
  <si>
    <t>Orçamento anual para as ações do PAN assegurado</t>
  </si>
  <si>
    <t>Até o momento têm sido realizadas as atividades necessárias à conservação da espécie de responsabilidade do CEPENE</t>
  </si>
  <si>
    <t>Recursos aplicados</t>
  </si>
  <si>
    <t>9.7</t>
  </si>
  <si>
    <r>
      <t xml:space="preserve">Reformar, em caráter de urgência, as instalações do CEPENE de Itamaracá destinadas para manutenção dos </t>
    </r>
    <r>
      <rPr>
        <sz val="11"/>
        <rFont val="Calibri"/>
        <family val="2"/>
      </rPr>
      <t>peixes-boi marinhos</t>
    </r>
  </si>
  <si>
    <t>Recintos reformados</t>
  </si>
  <si>
    <t>Já contemplada na ação 7.2</t>
  </si>
  <si>
    <t>Luciano W. Reis (IMA-BA), Flávio Lima (UERN), Ana Bernadete Fragoso (UERN), Augusto Boaviagem (PCCB-UERN), Simone Almeida (UFRN)</t>
  </si>
  <si>
    <t>A reforma dos oceanários foi concluída no final de nov/19</t>
  </si>
  <si>
    <t>PLANEJAMENTO DE NOVAS AÇÕES</t>
  </si>
  <si>
    <t>NOVAS AÇÕES:</t>
  </si>
  <si>
    <t>OBJETIVO ESPECÍFICO</t>
  </si>
  <si>
    <t>Reduzir o impacto do turismo, das atividades náuticas e do molestamento sobre os Peixes-bois marinhos</t>
  </si>
  <si>
    <t>Elaborar modelo de orientação padrão para publicações contendo imagens que configurem molestamento em redes sociais e mídias, vinculando ao link do manual de boas práticas em interação com mamíferos marinhos do ICMBio</t>
  </si>
  <si>
    <t>modelo de resposta para redes sociais e mídias</t>
  </si>
  <si>
    <t>Redução da ocorrência de molestamentos</t>
  </si>
  <si>
    <t>Fabio Adonis (ICMBio/CEPENE)</t>
  </si>
  <si>
    <t>Adriana Miranda (ICMBio/CMA)</t>
  </si>
  <si>
    <t>Áreas de registro de molestamento</t>
  </si>
  <si>
    <t>O modelo deverá ser utilizado por todas as instuições envolvidas.</t>
  </si>
  <si>
    <t>Minimizar o impacto dos encalhes de neonatos sobre as populações de peixe-boi marinho e incrementar as populações remanescentes</t>
  </si>
  <si>
    <t>Estabelecer e manter um banco de amostras e incentivar pesquisas de genética populacional visando o estudo da estrutura populacional brasileira, incluindo os híbridos</t>
  </si>
  <si>
    <t>Banco de amostras estabelecido e mantido; estudos realizados</t>
  </si>
  <si>
    <t>Estrutura da população brasileira conhecida</t>
  </si>
  <si>
    <t>João Luiz (CEPENE/ICMBio</t>
  </si>
  <si>
    <t>Dar continuidade às ações de reforma e manuntenção dos recintos e estruturas da BAV Itamaracá.</t>
  </si>
  <si>
    <t>Base reformada e em bas condições de manutenção</t>
  </si>
  <si>
    <t>Continuidade das ações de manutenção</t>
  </si>
  <si>
    <t>Fabia Luna (CMA)</t>
  </si>
  <si>
    <t>Intensificar ações de educação ambiental na área de ocorrência do peixe-boi marinho</t>
  </si>
  <si>
    <t>Fortalecer a rede de instituições que trabalham com o peixe-boi, apoiando e replicando experiências exitosas em educação ambiental</t>
  </si>
  <si>
    <t>Atas de reunião
Ações educacionais realizadas pela rede</t>
  </si>
  <si>
    <t>Daniele Araújo (FMA)</t>
  </si>
  <si>
    <t>verificar</t>
  </si>
  <si>
    <t>Bruno Stefanis, Flávio, Aquasis... COMPLETAR NA RODADA VIRTUAL</t>
  </si>
  <si>
    <t>Áreas de ocorrência</t>
  </si>
  <si>
    <t>Objetivo Geral do PAN</t>
  </si>
  <si>
    <t>PAINEL DE GESTÃO DO PAN</t>
  </si>
  <si>
    <t>RESUMO DA SITUAÇÃO DAS AÇÕES DO PAN</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</si>
  <si>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</si>
  <si>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</si>
  <si>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</si>
  <si>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</si>
  <si>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</si>
  <si>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</si>
  <si>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</si>
  <si>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</si>
  <si>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</si>
  <si>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</si>
  <si>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</si>
  <si>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</si>
  <si>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</si>
  <si>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</si>
  <si>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</si>
  <si>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</si>
  <si>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</si>
  <si>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</si>
  <si>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</si>
  <si>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</si>
  <si>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</si>
  <si>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</si>
  <si>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</si>
  <si>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</si>
  <si>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</si>
  <si>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</si>
  <si>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</si>
  <si>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08/12/2020 - 10/12/2020 (virtual)</t>
  </si>
  <si>
    <t xml:space="preserve">Minuta de ofício já feita; aguarda assinatura do diretor para envio a todas as secretarias estaduais de meio ambiente (já listadas e encaminhadas à disretoria) dos estados localizados na área de ocorrência </t>
  </si>
  <si>
    <t>Fábio Adônis (ICMBIO/CMA)</t>
  </si>
  <si>
    <t xml:space="preserve">Os produtos desta ação ainda são intermediários ou parciais (Fábio-ICMBio/CMA). 
Eu sugiro uma revisão de todos os produtos e resultados esperados. (Ana CArolina Meirelles).Em muitas ações estão repetidos e acredito que são distintos. Por exemplo, nesta ação, o produto são as atas, mas o que esperamos que aconteça com a execução da Ação? A meu ver eu acredito que esperamos que as ações do PAN sejam consideradas na definição de projetos de monitoramento e medidas mitigadoras durante o licenciamento de atividades em áreas de ocorrencia da espécie     </t>
  </si>
  <si>
    <t xml:space="preserve">100% dos órgãos licenciadores informados anualmente na área de ocorrência  sobre a existência do PAN
</t>
  </si>
  <si>
    <t>Sugiro trocar articulador, já que Ronei não está mais neste cargo. Sugiro meu nome, Fábio Adônis</t>
  </si>
  <si>
    <t>Divulgar o PAN Peixe-boi Marinho e recomendar sua aplicação em todos os fóruns que tratam da questão ambiental, principalmente Conselhos estaduais e municipais de meio ambiente, Comitês de bacia, conselhos de UC, etc.</t>
  </si>
  <si>
    <t>Alex Garcia Cavalleiro (CEPNOR), Fábio Adônis (CEPENE), Luciano Reis (IMA-BA), Cristine Negrão(Aquasis), João Borges (FMA), Bruno Stefanis (BIOTA), Iran Normande (APACC), Luciana Pacca (APA Mamanguape), Renata Vargas (ARIE Mamanguape), Alexandra Costa (APACC), Flávio Lima (UERN), Fabrício Santos (UFMG), Miriam Marmontel (IDSM), Danise Alves (FAFIRE), Fernanda Attademo (CEPENE); Bráulio Almeida (UFPB); Ana Carolina Meirelles</t>
  </si>
  <si>
    <t>Não participei de fóruns de divulgação do PAN no período, entretanto ocorreu durante elaboração de projeto de mestrado na UERN e na UFERSA (Fernanda). Destaco que no RN, vem sendo informado nos empreendimentos (salinas, eólicas e outros) as ações do PAN, além disso, vem sendo realizada articulação com as UCs marinhas estaduais para a inclusão das ações do PAN nos planos de manejo e em reuniões de divulgação de comunidade (Fernanda/Flávio). Estou divulgando o PAN em todos os fóruns onde falo sobre o nosso projeto da Boticário, dentro e fora da universidade (Bráulio Almeida UFPB) . Estou divulgando e usando as acoes do pan nos conselhos que participo. Usamos as diretrizes do PAN para elaborar duas resolucoes do CEPRAM em 2020 (Bruno Stefanis - Biota). Estamos realizando a divulgação das ações do PAN em fóruns de políticas públicas que atuamos nos estados da PB, PE, AL, SE e BA. Além disto, sempre que possível, inserimos os destaques da ações do PAN aos financiadores de projetos (João Borges – FMA). Divulgamos o PAN e suas ações nas reuniões dos Conselhos das UCs, em especial a Resex de Soure, na qual o IBD tem cadeira (Renata Emin).</t>
  </si>
  <si>
    <t>Fernanda Attademo (ICMBio/CMA); Bruno stefanis (Biota); Flávio Lima (UERN); Bráulio Almeida (UFPB); João Borges (FMA); Renata Emin (IBD)</t>
  </si>
  <si>
    <t xml:space="preserve">Os produtos desta ação ainda são intermediários ou parciais (Fábio-ICMBio/CMA)                Incluir na ação, a divulgação do PAN nos cursos de graduação e pós graduação de áreas afins. Nesta e em todas as ações em que eu esteja, padronizar o meu nome (alguns está Fernanda Niemeyer e outros Fernanda Attademo) e atualizar o vinculo de instituição (Fernanda). </t>
  </si>
  <si>
    <t>Divulgar o PAN Peixe-boi Marinho e recomendar sua aplicação em fóruns que tratam da questão ambiental, principalmente Conselhos estaduais e municipais de meio ambiente, Comitês de bacia, conselhos de UC, etc.</t>
  </si>
  <si>
    <t xml:space="preserve">PAN divulgado no mínimo em todos os fóruns com participação de membros do GAT
</t>
  </si>
  <si>
    <t>EXCLUÍDA NA MONITORIA 1</t>
  </si>
  <si>
    <t>Cristine Negrão (Aquasis), João Borges (FMA), Luciano W. Reis (IMA-BA), Bruno Stefanis (BIOTA), Iran Normande (APACC), Fábio Adônis (CEPENE), Fábia Luna (CMA), Luciana Pacca (APA Mamanguape), Renata Vargas (ARIE Mamanguape), Karine Magalhães (UFRPE ), Ana Bernadete Fragoso (UERN), Simone Almeida (UFRN), Renata Emin (MPEG/GEMAM); Ana Carolina Meirelles</t>
  </si>
  <si>
    <t>Foi enviado para o IDEMA (OAE do RN) informações e dadso para inclusão no Diagnóstico e Plano de Manejo da RDS Ponta do Tubarão sobre a importância da área para os Peiexes-bois e incluir nos processos de licenciamento condicionantes específicas para mitigar os impactos sobre os animais (Flávio Lima).</t>
  </si>
  <si>
    <t>Os produtos desta ação ainda são intermediários ou parciais (Fábio-ICMBio/CMA)                     O encaminhamento do guia, protocolo ou nota técnica deverá ser acompanhado de uma articulação com cada um dos órgãos licenciadores na área de ocorrência buscando efetiva incorporação das diretrizes do PAN no processo de licenciamento (Flávio Lima).</t>
  </si>
  <si>
    <t>notas técnicas, protocolos, guias e normativas</t>
  </si>
  <si>
    <t xml:space="preserve">Diretrizes do PAN incorporados ao processo de licenciamento em todos os estados da área de ocorrência </t>
  </si>
  <si>
    <t>Em virtude das mudanças no organograma do instituto, bem como em função da restruturação do CONAMA e sua respectivas câmaras técnicas não houve oportunidade para tratar dessa questão. A ação ainda está no prazo previsto.</t>
  </si>
  <si>
    <t>Mudanças estruturais nos órgãos ambientais dificultaram as articulações.</t>
  </si>
  <si>
    <t>Resolução publicada no CONAMA.</t>
  </si>
  <si>
    <t>Bruno Stefanis, Fábia, Flávio e Fábio</t>
  </si>
  <si>
    <t>Publicar e manter atualizados os mapas de sensibilidade para as áreas de ocorrência do peixe-boi marinho em apoio ao licenciamento ambiental</t>
  </si>
  <si>
    <t>Membros da REMANE: João Borges (FMA), Cristine Negrão (Aquasis), Bruno Stefanis (BIOTA), Liliana Oliveira Souza (CIA), Ana Alencar (CEMAM), Flávio Lima (UERN), Simone Almeida (UFRN); REPRESENTANTES (REMANOR): Maura Sousa (IBD), Danielle Lima (IEPA), Miriam Marmontel (IDSM), Maria Danise Alves (FAFIRE), Bráulio Almeida (UFPB), Fernanda Attademo (CEMAM); Ana Carolina Meirelles</t>
  </si>
  <si>
    <t>Fernanda Attademo e Bruno Stefanis deverão enviar informações sobre novas ocorrências para subsidiar confecção dos mapas
 Agendar reunião via skype para discussão sobre o modelo (Fabricio Escarlate vai organizar essa reunião)</t>
  </si>
  <si>
    <t>Logo após a reunião de planejamento do PAN Peixe-boi, foram enviadas uma série de registros de ocorrência para construção de um modelo de distribuição potencial. O modelo foi construído e encaminhado um relatório para os colaboradores da ação, que demoraram mais de um ano para responder. A resposta foi obtida em uma nova reunião on-line, que contou com a participação de um grupo muito maior de colaboradores que o previsto na reunião de planejamento. Esses novos colaboradores acrescentaram um número maior de informação, portanto o modelo de distribuição potencial precisou ser construído novamente, retrocedendo para o estágio inicial do trabalho. Em paralelo, foram identificados quais as informações serão utilizadas para construção da priorização espacial e identificação das áreas sensíveis para conservação do peixe-boi marinho. 
No momento o modelo de distribuição potencial está em desenvolvimento, e os dados para priorização espacial estão sendo padronizados.                                                                          Ainda estamos coletando esses dados. Teremos os mapas daqui a um ano, mais ou menos no final de 2021(Braúlio Almeida UFPB). As informações de ocorrência foram enviadas para o GUTH após reunião de alinhamento (Fernanda). Após reunião com o Guth e envio de novas informações, a ação está em andamento, mas não haverá um produto final até o prazo inicialmente proposto. Sugiro a alteração do prazo após indicação do Guth (Ana Carolina Meirelles)</t>
  </si>
  <si>
    <t>(1) Registros de ocorrência atualizados e corrigidos para toda a distribuição da espécie; (2) Camadas bioclimáticas preditoras obtidas e padronizadas; (3) Camadas espaciais, que favorecem ou prejudicam a manutenção da espécie para a priorização espacial, obtidas e padronizadas; (4) Modelos de distribuição potencial e relatório inicial que precisa de correções e ajustes.</t>
  </si>
  <si>
    <t>Os atrasos podem ser justificados por dois aspectos: (1) falhas e atrasos na comunicação entre o articulador da ação e os colaboradores; (2) a inserção de um número extenso de novos colaboradores, que forneceram novas informações após a obtenção dos primeiros produtos, retornando o trabalho para os estágios iniciais.</t>
  </si>
  <si>
    <t>Guth Berger Falcon</t>
  </si>
  <si>
    <t>Os produtos desta ação ainda são intermediários ou parciais (Fábio-ICMBio/CMA)                      Gostaria de solicitar uma prorrogação de prazo para finalização dos produtos. Talvez, manter as atividades iniciais restritas ao grupo de colaboradores iniciais (definidos em reunião de planejamento do PAN) facilite a execução das análises. E após os produtos prontos, estes devem ser validados pela rede completa de parceiros que se formou a partir da reunião on-line, realizada no Teams (Guth Berger Falcon).</t>
  </si>
  <si>
    <t>Publicar os mapas de sensibilidade atualizados para as áreas de ocorrência do peixe-boi marinho em apoio ao licenciamento ambiental.</t>
  </si>
  <si>
    <t>Mapas publicados.</t>
  </si>
  <si>
    <t xml:space="preserve">Mapas publicados e divulgados entre os órgãos licenciadores na áreas de ocorrência </t>
  </si>
  <si>
    <t>Incluir Estevão (ICMBio)</t>
  </si>
  <si>
    <t>Fábio Adônis (CEPENE), Alex Garcia Cavalleiro (CEPNOR), Luciano Reis (IMA-BA), Cristine Negrão (Aquasis), João Borges (FMA), Bruno Stefanis (BIOTA), Iran Normande (APACC), Fábia Luna (CMA), Luciana Pacca (APA Mamanguape), Renata Vargas (ARIE Mamanguape), Diogo Souza (AMPA), Alexandra Costa (APACC), Flávio Lima (UERN), Simone Almeida (UFRN), Renata Emin (MPEG/GEMAM), Danielle Lima (IEPA); Ana Carolina Meirelles</t>
  </si>
  <si>
    <t>Não houve articulação específica para o antedimento desta ação</t>
  </si>
  <si>
    <t>Sugiro indicar representante da COESP/ICMBio para conduzir esta ação tendo em vista sua relação com os PRIMs</t>
  </si>
  <si>
    <t>Daniel Raices (COESP)</t>
  </si>
  <si>
    <t>Cristine Negrão (Aquasis); Flavio Lima (PCCB); Fábio Adônis (CEPENE); Ana Carolina Meirelles</t>
  </si>
  <si>
    <t xml:space="preserve">Não houve articulação específica para o antedimento desta ação </t>
  </si>
  <si>
    <t>Os produtos desta ação ainda são intermediários ou parciais (Fábio-ICMBio/CMA)                Trocar o articulador da ação, já que aservidora Gláucia mudou de lotação</t>
  </si>
  <si>
    <t>Relatórios anuais de atendimento das condicionantes</t>
  </si>
  <si>
    <t>Condicionantes plenamente atendidas</t>
  </si>
  <si>
    <t>Ingrid Oberg (CMA)</t>
  </si>
  <si>
    <t>Avaliar a presença de contaminantes nos ambientes de ocorrência do peixe-boi marinho (especialmente em áreas de alimentação e de fontes de água doce) por resíduos sólidos e compostos orgânicos e inorgânicos (organoclorados, metais pesados, hidrocarbonetos e outros contaminantes</t>
  </si>
  <si>
    <t>Cristine Negrão (Aquasis), Liliana Oliveira Souza (CIA), Flávio Lima (UERN), Ana Bernadete Fragoso (UERN), Fernanda Niemeyer (CEPENE), Karine Magalhães (UFRPE), Simone Almeida (UFRN); Vitor Luz (Aquasis), Ana Alencar (CEMAM); Ana Carolina Meirelles</t>
  </si>
  <si>
    <t>APA Delta do Parnaíba, Litoral leste do Ceará, Litoral Setentrional do Rio Grande do Norte, APA da Barra do Rio Mamanguape, APA Costa dos Corais (APACC), RESEX Jequiá e áreas de implantação de cativeiro em ambiente natural*</t>
  </si>
  <si>
    <t>Considerar a cultura da Cana-de-açúcar na PB e AL. *Locais de cativeiros (implantados ou a implantar) em ambiente natural: Icapuí (CE), APA Barra do rio Mamanguape (PB), APA Costa dos Corais, Ilha de Marajó, RESEX MAR-Soure, Oiapoque (AP), Resex Jequiá da Praia (AL)</t>
  </si>
  <si>
    <t xml:space="preserve">No RN as amostras de peixes-bois tem sido avaliadas para estes contaminantes e alguns estudos estão em fase de desenvolvimento, mas ainda sem resultados para apresentação (Fernanda/Flávio). Fruto de uma pesquisa de mestrado, foi realizado o trabalho intitulado “Caracterização ambiental das áreas de uso de peixes-bois marinhos soltos no Nordeste do Brasil”, ocasião em que foi possível identificar a presença de resíduos sólidos, compostos orgânicos e inorgânicos nos habitats utilizados nos estados da Paraíba, Sergipe e Bahia (João Borges - FMA). A Aquasis iniciou em 2020 um projeto pela Nat Geo de análise da presença de microplástico nos conteúdos estomacal e fecal de mamíferos marinhos. No caso do peixe-boi, a Aquasis está em fase de coleta de amostras de fezes de peixes-boi de vida livre na região de Icapuí/CE, Além disso, os trabalhos em laboratório estão em fase de elaboração de um protocolo de processamento das amostras (Cristine Negrão/Aquasis)
</t>
  </si>
  <si>
    <t>Artigo publicado: Magalhães, K.M., Barros, K.V.S., Lima, M.C.S;, Barreira, C.A.R., Rosas Filho, J.S., Soares, M.O., Oil spill + COVID-19: a disastrous year for Brazilian seagrass conservation. Science of The Total Environment. 2020, https://doi.org/10.1016/j.scitotenv.2020.142872.  (Avaliação inicial da relação do óleo que chegou à costa brasileira no último ano e as angiospermas marinhas - fez um rápido levantamento dos efeitos registrados na mídia sobre a fauna relacionada aos prados, como peixe-boi)</t>
  </si>
  <si>
    <t>Fernanda Attademo (ICMBio/CMA); Flávio Lima (UERN); João Borges (FMA); Cristine Negrão (AQUASIS) Karine Magalhães (UFRPE)</t>
  </si>
  <si>
    <t>Os produtos desta ação ainda são intermediários ou parciais (Fábio-ICMBio/CMA)</t>
  </si>
  <si>
    <t>Sugiro alterar para: Relatórios, dissertações, teses e artigos publicados (João Borges - FMA)</t>
  </si>
  <si>
    <t xml:space="preserve">Adicionar Ana Emilia </t>
  </si>
  <si>
    <t>Danise Alves (FAFIRE)</t>
  </si>
  <si>
    <t>João Borges (FMA), Cristine Negrão(Aquasis), Liliana Oliveira Souza (CIA), Flávio Lima (UERN), Ana Bernadete Fragoso (UERN), Fernanda Niemeyer (CEPENE), Karine Magalhães (UFRPE), Simone Almeida (UFRN), Maria Daniser Alves (FAFIRE); Bráulio Almeida (UFPB); Ana Carolina Meirelles</t>
  </si>
  <si>
    <t>APA Delta do Parnaíba, Litoral leste do Ceará, Litoral Setentrional do Rio Grande do Norte, APA da Barra do Rio Mamanguape, APA Costa dos Corais (APACC), RESEX Jequiá</t>
  </si>
  <si>
    <t xml:space="preserve">Ação parcialmente finalizada, com estudos em andamento.
Pesquisa no Ceará 
Título: "Elaboração de metodologia de sensoriamento remoto para mapeamento de monitoramento de bancos de capim agulha e algas no litoral leste do CE." Este é um subprojeto do Projeto "Extinção Zero no CE", patrocinado pelo FBPN e pela Petrobras, através do Projeto Manati da AQUASIS. 
Instituição: AQUASIS 
Descrição: a instituição está elaborando uma metodologia de mapeamento e monitoramento de VAS em águas turvas no Ceará. Foi realizado um levantamento inicial com imagens de satélite, que determinou áreas para prospecção através de mergulho. 
Pesquisa no Rio Grande do Norte 
Título: 
Instituição: PCCB-CEMAM-UFPE-CMA (Fernanda/Flávio) 
Descrição: Essa informação deve vir após os mapas, depois de espacializar todos os registros. Detectaremos as zonas de maior avistamento e as de menor, que devem coincidir com áreas de forrageio (Bráulio Almeida UFPB). No RN, foi realizado um levantamento preliminar dos itens de alimentação de peixe-boi, assim como das pradarias de capim-agulha em Areia Branca, tanto na praia quanto nas salinas. Nas salinas, tem sido realizada articulação para identificação da planta, assim como das localidades e condições que o capim tem crescido dentro das salinas. 
Pesquisa em Alagoas 
Título: 
Instituição: CEPENE/ICMBio, em parceria com a GISdrone e a Fundação S.O.S Mata Atlântica. 
Descrição: Em Alagoas, entre 2018 e 2020, foi realizado o mapeamento aéreo com Drone para levantamento das áreas de forrageio da espécie (bancos de capim-agulha e algas), em cerca de 12 mil ha de linha de costa, dentro dos limites da APA Costa dos Corais. Foram identificados os bancos alimentares e, após validação final dos dados, os mesmos serão publicados em revista especializada. Este trabalho foi desenvolvido pelo ICMBio/CEPENE, em parceria com a GISdrone, Fundação S.O.S Mata Atlântica, Fundação Toyota do Brasil e GEFMar.             Fruto de uma pesquisa de mestrado, foi realizado o trabalho intitulado “Caracterização ambiental das áreas de uso de peixes-bois marinhos soltos no Nordeste do Brasil”, ocasião em que foi possível identificar a presença das áreas de alimentação nos estados da Paraíba, Sergipe e Bahia. Recentemente, fruto de esforços colaborativos entre a FMA e a UFGO, foi publicado o artigo: Rodrigues et al. 2020. Nutritional composition of food items consumed by Antillean Manatees (Trichechus manatus manatus) along the coast of Paraíba, northeastern Brazil. Aquatic Botany. 168 (2021) 103324. https://doi.org/10.1016/j.aquabot.2020.103324. Seagrass distribution in relation to the occurrence of the Antillean manatee in northeastern Brazil
Maria Danise de Oliveira Alves, Maria Elisa Pitanga, Marian Elisabeth de Araújo, Karine Matos Magalhães, João Carlos Gomes Borges. Dissertação de Mestrado PPGEco-UFRN em andamento. Título: Padrões de distribuição do peixe-boi marinho, Trichechus manatus manatus, na costa brasileira. Discente: Iana Tavares Favero (Danise).
</t>
  </si>
  <si>
    <t xml:space="preserve">Artigo publicado: 
Favero et al. 2020. Effects of freshwater limitation on distribution patterns and habitat use of the West Indian manatee, Trichechus manatus, in the northern Brazilian coast. Aquatic Conserv: Mar Freshw Ecosyst. pág. 01-09. https://doi.org/10.1002/aqc.3363
Artigo publicado: 
Rodrigues et al. 2020. Nutritional composition of food items consumed by Antillean Manatees (Trichechus manatus manatus) along the coast of Paraíba, northeastern Brazil. Aquatic Botany. 168 (2021) 103324. https://doi.org/10.1016/j.aquabot.2020.103324
</t>
  </si>
  <si>
    <t>Iana Favero (UFRN), Cristine Negrão (AQUASIS), Ana Alencar (CEMAM); João Borges (FMA).</t>
  </si>
  <si>
    <t xml:space="preserve">Os produtos desta ação ainda são intermediários ou parciais (Fábio-ICMBio/CMA).                    </t>
  </si>
  <si>
    <t xml:space="preserve">Realizar levantamento sobre o status de conservação das áreas de forrageio de peixe-boi marinho (incluindo fontes de água doce) </t>
  </si>
  <si>
    <t>Indicar potenciais áreas e medidas para conservação e/ou recuperação.</t>
  </si>
  <si>
    <t>Adicionar : Alexandra Costa e Ana Emilia</t>
  </si>
  <si>
    <t>Cristine Negrão (Aquasis), Liliana Oliveira Souza (CIA), Bruno Stefanis (BIOTA), Flávio Lima (UERN), Simone Almeida (UFRN); Ana Carolina Meirelles</t>
  </si>
  <si>
    <t>Estuário do rio Mamanguape, Município de Icapuí (CE), Estuários dos rios Timonha e Ubatuba (PI), Estuários dos rios Manguaba, Tatuamunha, Camaragibe e Santo Antonio, Rio Meirim (AL), Estuário do rio Apodi-Mossoró (RN), RESEX Jequiá</t>
  </si>
  <si>
    <t>Continuamos realizando o monitoramento da qualifdade (SOSMA) da água em dois rios da BH do Pratagy que fica no sul da APACC (Bruno Stefanis- BIOTA). Estamos realizando o monitoramento de água do rio Mamanguape (PB), com base nos procedimentos definidos pelo "SOS MA", incorporando parametros físico-químicos obtidos a partir de sonda multiparâmetros.</t>
  </si>
  <si>
    <t xml:space="preserve">Os produtos desta ação ainda são intermediários ou parciais (Fábio-ICMBio/CMA).     </t>
  </si>
  <si>
    <t>Diagnostico da qualidade de água conhecido e atualizado.</t>
  </si>
  <si>
    <t>AÇÃO AGRUPADA NA MONITORIA 1</t>
  </si>
  <si>
    <t>AÇÃO EXCLUÍDA NA MONITORIA 1</t>
  </si>
  <si>
    <t>João Borges (FMA),  Liliana Oliveira Souza (CIA), Flávio Lima (UERN), Ana Bernadete Fragoso (UERN), Bruno Stefanis (BIOTA), Simone Almeida (UFRN); Prof. Jeovah Meireles (Departamento de Geografia/UFC); Maria Danise Alves/FAFIRE); Milena Dutra (UFAL); Clemente Coelho (UPE); Ana Carolina Meirelles (AQUASIS).</t>
  </si>
  <si>
    <t>Foi enviado um e-mail para todos os Colaboradores da Ação no dia 29/10/2020, solicitando informações referentes a possíveis estudos, artigos ou imagens relacionadas à dinâmica de expansão e retração dos bosques de mangues em suas respectivas áreas de atuação. Na mesma mensagem foi proposta a compilação de informações já existentes, associada à análise de imagens satelitais, considerando a extensão da área. Foi solicitada a contribuição de todos com o andamento periódico da Ação, independente dos prazos estipulados. De forma paralela, um levantamento recente (2018 e 2020) e em alta resolução espacial, realizado com Drone na APA Costa dos Corais, forneceu dados preliminares sobre franjas de manguezais na linha de costa. Tais resultados são ditos preliminares pois o principal objetivo do estudo foi o mapeamento das áreas de forrageio da espécie (bancos de capim-agulha e algas), realizado em cerca de 12 mil ha de linha de costa, dentro dos limites da UC. Foram identificados os bancos alimentares e, após validação final dos dados, os mesmos serão publicados em revista especializada. Este trabalho foi desenvolvido pelo ICMBio/CEPENE, em parceria com a GISdrone, Fundação S.O.S Mata Atlântica, Fundação Toyota do Brasil e GEFMar.                 Em atendimento a esta ação também foi desenvolvida a pesquisa de mestrado “Dinâmica espaço-temporal dos bosques de mangues e sua relação com as ocorrências de encalhes de filhotes de peixes-bois-marinhos na Paraíba (João Borges - FMA).  Para atendimento desta ação foi realizado um estudo sobre a evolução da vegetação de mangue  e áreas de carcinicultura e salinas para os estuários dos rios Apodi-Mossoró e Piranhas-Açu utilizando ferramentas e técnicas de geoprocessamento, para o período entre 1998 e 2018. (Flávio LIma)</t>
  </si>
  <si>
    <t>Dentro do prazo estipulado, quatro Colaboradores enviaram contribuições, sendo eles: Bruno Stefanis (Biota), com o compartilhamento do link do Atlas dos Manguezais do Brasil: https://www.icmbio.gov.br/portal/images/stories/manguezais/atlas_dos_manguezais_do_brasil.pdf.    Milena Dutra (UFAL), que desenvolveu trabalhos com manguezais na RESEX Jequiá e na APA da Barra do Rio Mamanguape. A mesma compartilhou o livro Geotecnologias e Meio Ambiente: Analisando uma área de proteção ambiental ( https://issuu.com/lcg.ccae.ufpb/docs/geotecnologias_e_meio_ambiente-e-bo). Esses produtos são pontapés iniciais para o Diagnóstico de base, e deverão ser complementados por análises temporais de imagens de satélite.     João Carlos (FMA) informou sobre o desenvolvimento da dissertação de mestrado “Dinâmica espaço-temporal dos bosques de mangues e sua relação com as ocorrências de encalhes de filhotes de peixes-bois-marinhos na Paraíba”. Este trabalhou contou com a colaboração da FMA, UFPB, CMA, CEPENE e APA da Barra de Mamanguape. Os artigos foram submetidos e serão compartilhados quando possível.   Clemente Coelho (UPE) também indicou o nome do Dr. Pedro Walfir, do MapBioma, como referência para esta pesquisa. Foi enviado um e-mail para o mesmo, no dia 01/12/2020, solicitando apoio para esta ação, mediante o compartilhamento de informações e publicações desenvolvidas na área. Até o momento final do preenchimento desta Matriz (05/12/2020), não houve retorno. Resultou em um TCC do Curso de Ciências Ambientais da UFC intitulado: VARIAÇÃO ESPAÇO-TEMPORAL DE ENCALHES DE NEONATOS DE PEIXE-BOI MARINHO (Trichechus manatus manatus Linnaeus, 1758) NO LITORAL DO ESTADO DO RIO GRANDE DO NORTE, BRASIL. Também foi elaborado um artigo científico intitulado: PADRÕES DE ENCALHES DE FILHOTES DE PEIXE-BOI MARINHO, Trichechus manatus manatus, E MUDANÇAS AMBIENTAIS AO LONGO DE 20 ANOS NO LITORAL DO NORDESTE DO BRASIL (Flávio Lima)</t>
  </si>
  <si>
    <t>Um dos principais fatores limitantes é a extensão da área abrangida, e a necessidade de realização de um esforço sistemático de aquisição, tratamento e interpretação das imagens, as quais precisarão passar por um processo de triagem, mosaicagem e composição de bandas, de forma a facilitar a visualização e classificação semi-automática das feições de manguezal. Considerando que, para tornar-se válido, este processo também necessita de alta resolução temporal e ausência de cobertura de nuvens nas regiões amostradas, o custo H/H torna-se muito elevado, sendo necessário um profisisonal dedicado a esta atividade.</t>
  </si>
  <si>
    <t>Ana Alencar (CEMAM); Bruno Stefanis (Biota); Milena Dutra (UFAL);  Clemente Coelho (UPE); e João Borges (FMA); Flávio LIma (PCCB-UERN)</t>
  </si>
  <si>
    <t>Os produtos desta ação ainda são intermediários ou parciais (Fábio-ICMBio/CMA).                    Recomenda-se que cada Colaborador desenvolva uma estratégia de sistematização dos dados e compilação das informações existentes sobre os manguezais em sua área de atuação, a qual deve ser iniciada por meio do levantamento de publicações já existentes, conforme solicitado aos mesmos no contato inicial. Destaca-se aqui que isso já vem sendo feito por algumas instituições que atenderam à demanda.</t>
  </si>
  <si>
    <t xml:space="preserve">Mapas, artigos, dissertações, teses e relatórios publicados </t>
  </si>
  <si>
    <t>Diagnostico realizado.</t>
  </si>
  <si>
    <t>2.8</t>
  </si>
  <si>
    <t>No RN tem sido realizado este levantamento no intutito de verificar a localidade para a implantação do Recinto de aclimatação, assim como a capacidade de suporte para recebimento dos animais (Fernanda/Flávio).</t>
  </si>
  <si>
    <t xml:space="preserve">1a Dissertação de mestrado sobre o tema defendida:  Priscila Fernanda da Silva. Burning: Efeito da exposição ao ar para angiospermas marinhas em zonas interditais no litoral de Pernambuco-Brasil. 2020. Dissertação (Mestrado em Botânica) - Universidade Federal Rural de Pernambuco. </t>
  </si>
  <si>
    <t>Estudos de campo foram suspensos devido ao óleo e à Covid, mas o primeiro trabalho científico está processo final de preparação.</t>
  </si>
  <si>
    <t>Efeitos avaliados</t>
  </si>
  <si>
    <t>Incluir nos Planos Anuais de Fiscalização (PLANAFs) ações específicas para a proteção do peixe-boi marinho</t>
  </si>
  <si>
    <t>Não houve notícia de ações específicas para o peixe-boi nas Ucs. Apesar de haver registro de ações de fiscalização nas Ucs contemplando o peixe-boi, não há registros de ações ESPECIFICAMENTE direcionadas para coibir possíveis danos à spp</t>
  </si>
  <si>
    <t>Fábio Adônis (ICMBio/CMA)</t>
  </si>
  <si>
    <t>Ações de proteção realizadas.</t>
  </si>
  <si>
    <t>Paulo Roberto (GR2)</t>
  </si>
  <si>
    <t>Retirar: Renata e Luciana  Incluir: Jailton (Resposavel Fiscalização APAAC) outros coordeadores regionais na área de ocorrência.</t>
  </si>
  <si>
    <t>Fazer contato com o novo articulador e colaboradores para inclusão.</t>
  </si>
  <si>
    <t>Cristine Negrão (Aquasis), Liliana Oliveira Souza (CIA); Ana Carolina Meirelles</t>
  </si>
  <si>
    <t>Não houve notícia de ações específicas para o peixe-boi relativas à pesca de camarão</t>
  </si>
  <si>
    <t>Não houve notícias de ocorrências envolvendo embarcações camaroneiras, daí porque esta ação não foi priorizada</t>
  </si>
  <si>
    <t>Ações de fiscalização intensificadas.</t>
  </si>
  <si>
    <t>Incluir: Jailton (Resposavel Fiscalização APAAC) outros coordeadores regionais na área de ocorrência, Rivaldo Couto (IBAMA- AL), Resposável pela fiscalização (IBAMA - PE).</t>
  </si>
  <si>
    <t>Fazer contato com o novo articulador e colaboradores para inclusão.Reforçar a necessidade do cumprimento da norma 51 do Plano de Manejo da APA Delta do Parnaiba.</t>
  </si>
  <si>
    <t>Cristine Negrão (Aquasis); Ana Carolina Meirelles</t>
  </si>
  <si>
    <t>Não houve notícia de ações específicas de fiscalização visando coibir este comércio</t>
  </si>
  <si>
    <t xml:space="preserve">Só houve notícia de uma ocorrência de comércio de "óleo essenciais" de peixe-boi e golfinhos oferecidos pela internet, mas esta postagem não foi mais localizada; devido à raridade da ocorrência, esta ação não foi priorizada </t>
  </si>
  <si>
    <t>O site de "óleos essenciais" de golfinhos e peixes-bois estava no ar até alguns meses atrás, estou tentando localizar a informação novamente</t>
  </si>
  <si>
    <t>Renata Vargas (CR-6)</t>
  </si>
  <si>
    <t>APACC, Delta Parnaíba, APA/ARIE Mamanguape, APA Guadalupe, APA da Barra Grande, APA Ponta Grossa/Município de Icapuí/CE, Resex Jequiá</t>
  </si>
  <si>
    <t xml:space="preserve"> Ações só conduzidas na APACC. Em 2020 um animal reintroduzido na APACC foi identificado com lesão por barco e outro com cicatriz pela mesma razão. Em Sergipe, constantemente o peixe-boi Astro apresenta lesões (Fernanda)</t>
  </si>
  <si>
    <t>Faz-se necessário que mais UCs na área de ocorrência incluam nos seus Planos de Manejo regramentos visando controlar a navegação na área de ocorrência (Fábio)</t>
  </si>
  <si>
    <t>Incluir: Flávio Lima e Cristine Negrão</t>
  </si>
  <si>
    <t>Fazer contato com o novo articulador e colaboradores para inclusão. Consusltar Joany Deodato sobre interesse em continuar como colaboradora.</t>
  </si>
  <si>
    <t>APACC, costa leste da Ilha de Marajó, UCs do Salgado Paraense</t>
  </si>
  <si>
    <t xml:space="preserve">Articulação com os gestores das UCs do Salgado Paraense, na Resex Mãe Grande de Curuçá e na Resex Caeté-Taperaçú, PA, existe um levantamento dos currais de pesca, foi proposta reunião com o conselho afim de identificar os potenciais impactos aos peixes-bois. A reunião não ocorreu devido a pandemia (Renata Emin). Nova versão do Plano de Manejo APAAC prevê a proibição de novos currais na área da UC. Regulamentação específica para currais de pesca incluída no Plano de Manejo da RESEX de Soure/PA (Iran Normande).
</t>
  </si>
  <si>
    <t>Renata Emin (IBD); Iran Normande (ICMBio/RESEX Jequiá)</t>
  </si>
  <si>
    <t>Portarias, IN's e Plano de Manejo publicados</t>
  </si>
  <si>
    <t>Incluir: Andrei (APACC), Daniel Castro (COMAN)</t>
  </si>
  <si>
    <t>Cristine Negrão (Aquasis), Bráulio Almeida (UFPB); Ana Carolina Meirelles</t>
  </si>
  <si>
    <t>A execução das ações tá superando o previsto no PAN. Além das propostas encaminhadas, já foram criadas Ucs.</t>
  </si>
  <si>
    <t xml:space="preserve">Foram criadas 2 UCs:Parque Estadual Marinho de Areia Vermelha - PEMAV e APA Naufrágio Queimado ambas na Paraiba . No RN vem sendo proposta em Areia Branca uma área de proteção junto à UC estadual e em Diogo Lopes, ações como área de uso e outras socioaamientais para implantação de recinto de aclimatação dentro de outra UC estadual (Fernanda/Flavio). Nos reunimos com o MPF e SEDT para debater a criacao da ARIE no sul da APACC. Atualizamos os dados da area e vamo snos reunir novamente antes do final do ano. Proposta de criação de UC Estadual Marinha em Alagoas http://www.ima.al.gov.br/wp-content/uploads/2018/10/Proposta-APA-Marinha-Corais-de-Alagoas.pdf
http://www.ima.al.gov.br/unidades-de-conservacao/proposta-de-criacao-da-apa-marinha-corais-de-alagoas/ (Bruno Stefanis). </t>
  </si>
  <si>
    <t>Fernanda Attademo (ICMBio/CMA); Bruno stefanis (Biota); Flávio Lima (UERN); Fábio Adônis (ICMBio/CMA)</t>
  </si>
  <si>
    <t>Áreas criadas</t>
  </si>
  <si>
    <t>Incluir: Flávio Lima, Bruno Stefanis e Fernada Attademo</t>
  </si>
  <si>
    <t xml:space="preserve">Fazer gestão junto aos órgãos adiministradores das novas UCs para inlcuir nos planos de manejo e o zoneamento das unidades mecanimos de proteção ao peixe-boi marinho </t>
  </si>
  <si>
    <t>Ana Carolina Meirelles, Liliana Oliveira Souza (CIA), Karine Magalhães (UFRPE)</t>
  </si>
  <si>
    <t>Articular para dar andamento ao processo de criação da UC Estadual Serrambi</t>
  </si>
  <si>
    <t>APA Recifes de Serrambi criada pelo governo do estado de PE</t>
  </si>
  <si>
    <t>Iran Normande  (ICMBio/RESEX Jequiá)</t>
  </si>
  <si>
    <t>R$300.000,00</t>
  </si>
  <si>
    <t>No Ceará: Icapuí, Aracati, Fortim, Beberibe, Barroquinha, Chaval; no PI: Cajueiro da Praia, Barra Grande, Luis Correia, Parnaíba; no RN: Litoral Setentrional (entre Touros e Tibau)</t>
  </si>
  <si>
    <t>Atividades desenvolvidas em parceria entre UFPB e IPAS com pescadores, secretários municipais e outros agentes públicos, sobretudo na região do Conde-PB (Brálio Almeida UFPB). No RN vem ocorrendo semestralmente palestras nas comunidades do litoral setentrional e oriental, além de ações pontuais em diversos municipios (Fernanda/Flavio). No Piauí, as ações tiveram um bom andamento com reuniões junto as secretárias e comunidades pesqueiras. Onde faziamos as rodas de conversas, dialógos da pesca, buscando ampliar a rede de colaboradores. Atualmente, as ações foram paradas presencialmente, onde estamos buscando fazer conversas virtuais e assim dá continuidade a planejamento e dialogar sobre dificuldades enfrentadas. Atividades realizadas em parceria com a APA da Barra do Rio Mamanguape, AGEAPA (Associação de Artesãos e Guias da APA da Barra do Rio Mamanguape); Secretarias municipais e Colônias de Pesca (Daniela Araujo - FMA). Construção de um semicativeiro para peixe-bois na Resex Marinha de Soure, PA. Uma ação realizada em parceria com o conselho da Resex, Prefeitura de Soure, IBAMA, FMA, Colônia de Pescadores (Renata Emin).</t>
  </si>
  <si>
    <t>Relatório de execução das atividades (Daniela Araujo - FMA)</t>
  </si>
  <si>
    <t>Fernanda Attademo (ICMBio/CMA); Flávio Lima (UERN); Bráulio Almeida (UFPB); Daniela Araújo (FMA); Renata Emin (IBD)</t>
  </si>
  <si>
    <t>Participação da comunidade garantida</t>
  </si>
  <si>
    <t xml:space="preserve">Inserir: Daniela Araujo (FMA), Maura Sousa (IBD), Gabriela Calixto (APACC), Silvanise Marques (Biota) e Heloisa Sa Leitão (UERN)
</t>
  </si>
  <si>
    <t xml:space="preserve">Adicionar aos colaboradores nomes das intituições ligadas a REAMP </t>
  </si>
  <si>
    <t>R$500.000,00</t>
  </si>
  <si>
    <t>Atividades desenvolvidas mensalmente às comunidades para coletar a informação dos rastreadores instalados nas embarcações e as planilhas de registro dos avistamentos. Porém, nada muito formal, seguindo protocolos padronizados (Bráulio Almeida UFPB). Idem ao anterior, acrescendo palestras em escolas e universidades do RN, suspensas temporariamente durante a pandemia (Fernada/Flavio). No Piauí,as ações antes executadas de forma pontual, hoje tiveram que ser suspensas devido a pandemia. Entretanto, estão sendo realizadas conversas virtuais, cursos onlines com lideranças locais, com temas de criação de jogos entre outros. Realização de ações sistematicas de educação ambiental nas principais áreas de uso dos peixes-bois marinhos na Paraíba, Sergipe e Bahia. Participação em programação da Semana do Meio Ambiente com palestras e exposições de material ilustrativo e educativo (Daniela Araujo - FMA). Atividades de monitoramento participativo da biodiversidade costeira, com foco especial nas espécies ameaçadas de extinção, incluindo o peixe-boi marinho (Resex Marinha de Soure, Resex Mãe Grande de Curuçá, Resex Caeté-Taperaçú, Resex Gurupí-Piriá, PA (Renata Emin).</t>
  </si>
  <si>
    <t>Relatórios anuais das atividades educativas realizadas</t>
  </si>
  <si>
    <t>Manutenção das atividades educativas de forma continuada</t>
  </si>
  <si>
    <t>Inserir Mangue Seco e Coqueiro (Bahia) (João Borges - FMA)</t>
  </si>
  <si>
    <t>Adicionar aos colaboradores nomes das intituições ligadas a REAMP. Conversar com Liliane</t>
  </si>
  <si>
    <t xml:space="preserve">Em 2020 o peixe-boi Tupã se deslocou para o RN onde foram realizadas campanhas educativas e de orientação com as comunidades em que o animal esteve, assim como da equipe envolvida (Fernanda/Flavio). Em Alagoas tem sido realizado pelo CMA desde agosto de 2020 monitoramento dos animais reintroduzidos e apoio as instituições da REMANE onde os animais reintroduzidos se desloquem (Fernanda). No Ceará a Aquasis vem realizando a campanha "Meu Lar é o Mar", focando na presença do cativeiro de aclimatação e na futura soltura de animais na região, para evitar molestamento e incentivar a comunicação de encalhe, avistamentos e perda de equipamentos (Ana CArolina Meirelles). Realizamos a campanha Informativa Encalhou?! no 4º trimestre de 2019 visitando três municípios (Maceió, Marechal Deodoro e Coqueiro Seco) no entorno da lagoa Mundaú e no litoral sul de Alagoas no município de Coruripe no 1º trimestre de 2020 (Bruno Stefanis). Realização da campanha "Ajude a Preservar o Peixe-Boi Marinho", nos estados da Paraíba, Sergipe e Bahia (João Borges - FMA)         </t>
  </si>
  <si>
    <t>Relatório das atividades desenvolvidas nos estados da Paraíba, Sergipe e Bahia.</t>
  </si>
  <si>
    <t>Fernanda Attademo (ICMBio/CMA); Bruno Stefanis (Biota); Flávio Lima (UERN); João Borges (FMA); Carolina Meirelles</t>
  </si>
  <si>
    <t>Campanhas implementadas</t>
  </si>
  <si>
    <t>Inserir: Maura Sousa (IBD),Silvanise Marques (Biota), Heloisa Sa Leitão (UERN)e Cristine Negrão (Aquasis)</t>
  </si>
  <si>
    <t xml:space="preserve">Adicionar aos colaboradores nomes das intituições ligadas a REAMP, CMA. </t>
  </si>
  <si>
    <t>As visitas mensais tangenciam esse tema, porém não podem ser consideradas uma capacitação formal (Bráulio Almeida UFPB). No estado do CEará, principalmente em Icapuí, A Aquasis vem realizando dentro do Projeto Manatí ações de conscientização voltadas a boas práticas de pesca, com palestras, cursos, distribuição de cartilhas, etc (Ana CArolina Meirelles). No estado da Paraíba, a FMA em parceria com a APA da Barra de Mamanguape foi realizado a "Oficina de Ordenamento da atividade de turismo na APA da Barra de Mamanguape-PB" e o "Curso de Conduta Responsável em ambientes recifais", para 25 condutores locais (Daniele Araujo - FMA). Na APACC foram realizados os projetos: "Cursos de Conduta Responsável para Condutores de Turismo", "Guardiões do peixe-boi" "Jovens Protagonistas das Pescas".</t>
  </si>
  <si>
    <t>As ações de conscientização conduzidas pela AQUASIS atingiram 3.457 pessoas
A APACC capacitou 64 pessoas através do o curso de condutores de visitantes e 37 pessoas através do Curso de Guardiões do peixe-boi, além de 93 jovens capacitados como Jovens Protagonistas da Pesca Artesanal
Na PB foram capacitados 25 condutores</t>
  </si>
  <si>
    <t>Bráulio Almeida(UFPB); Bruno Stefanis (Biota); Daniele Araujo (FMA); Carolina Meirelles</t>
  </si>
  <si>
    <t>Os produtos desta ação ainda são intermediários ou parciais (Fábio-ICMBio/CMA).              Mudar articulador da ação</t>
  </si>
  <si>
    <t>Relatórios anuais das atividades educativas realizadas.</t>
  </si>
  <si>
    <t>Multiplicadores capacitados.</t>
  </si>
  <si>
    <t>Gabriela Calixto (APACC)</t>
  </si>
  <si>
    <t xml:space="preserve">Danise (FAFIRE), João Nascimento (CMA), Clemente Coelho (UPE), Thais Chaves (Aquasis), Augusto Boaviagem (UERN), Silvanise (Biota), Daniela Araujo (FMA)
</t>
  </si>
  <si>
    <t>Vem sendo executadas nas ações do projeto da boticário (Bráulio Almeida UFPB). No RN os resultados sobre monitoramento e resgate, são apresentados semestralmente nas comuidades do litoral (Fernanda/Flávio). Devido a pandemia as oficinas foram adiatas para depois das eleições (Bruno Stefanis). No tocante as ações desenvolvidas pelo Projeto Viva o Peixe-Boi Marinho, executado pela FMA, a cada quadrimestre foram realizadas palestras em espaços comunitários na Barra de Mamanguape (PB), Coqueriro e Mangue Seco (BA) (João Borges - FMA). Atividades
de monitoramento participativo da biodiversidade costeira, com foco especial
nas espécies ameaçadas de extinção, incluindo o peixe-boi marinho (Resex
Marinha de Soure, Resex Mãe Grande de Curuçá, Resex Caeté-Taperaçú, Resex
Gurupí-Piriá, PA (Renata Emin).</t>
  </si>
  <si>
    <t>Fernanda Attademo (ICMBio/CMA); Bruno Stefanis (Biota); Flávio Lima (UERN); Bráulio Almeida (UFPB); João Borges (FMA); Renata Emin (IBD)</t>
  </si>
  <si>
    <t>Relatórios anuais de atividades .</t>
  </si>
  <si>
    <t>Comunidades cientes e envolvidas.</t>
  </si>
  <si>
    <t xml:space="preserve">Danise (FAFIRE), João Nascimento (CMA), Clemente Coelho (UPE), Thais Chaves (Aquasis), Augusto Boaviagem (UERN), Silvanise (Biota), Daniela Araujo (FMA)Adicionar aos colaboradores nomes das intituições ligadas a REAMP, CMA. 
</t>
  </si>
  <si>
    <t xml:space="preserve">Envolver sempre que possível as comunidades não só comunicando os resultados mas também durante  o processo da pesquisa. </t>
  </si>
  <si>
    <t>Diogo Souza (AMPA), Ana Carolina Meirelles , Liliana Oliveira Souza (CIA), Bruno Stefanis (BIOTA), Flávio Lima (PCCB-UERN), Ana Alencar (CEMAM), Ana Bernadete Fragoso (PCCB-UERN), Simone Almeida (UFRN), Lume Monteiro (PCCB-UERN)</t>
  </si>
  <si>
    <t>Em 2019 fundamos a REAMP  e sua primeira coordenação foi formada por APACC, Biota e Mamirauá (Bruno Stefanis). Ação Concluída com aprovação do Regimento Interno em Reunião Ordinária em 18.07.2019 (Daniela Araujo - FMA)</t>
  </si>
  <si>
    <t>Regimento interno e atas das reuniões (Daniela Araujo - FMA)</t>
  </si>
  <si>
    <t>Bruno Stefanis (Biota); Daniele Araújo (FMA)</t>
  </si>
  <si>
    <t>Atas de reunião
 Ações educacionais realizadas pela rede</t>
  </si>
  <si>
    <t>Rede fortalecida</t>
  </si>
  <si>
    <t>Diogo Souza (AMPA), Ana Carolina Meirelles, Liliana Oliveira Souza (CIA), Bruno Stefanis (BIOTA), Flávio Lima (PCCB-UERN), Ana Alencar (CEMAM), Ana Bernadete Fragoso (PCCB-UERN), Simone Almeida (UFRN), Lume Monteiro (PCCB-UERN)</t>
  </si>
  <si>
    <t>AÇÃO NOVA ênfase nos litorais Norte e Nordeste</t>
  </si>
  <si>
    <t xml:space="preserve">A REAMP está se reunindo, e realizando um diagnostico geral da acoes para elaborar diretrizes de EA para peixes-boi (Bruno Stefanis). II Reunião Ordinária da REAMP realizada em 05 de março de 2020 para realização da eleição em chapa única:  APACC-ICMBio, Coordenação; Instituto Mamirauá, Assessoria Técnica e,  Instituto Biota, Secretaria (Daniela Araujo - FMA).                                  </t>
  </si>
  <si>
    <t>Ata de reuniões</t>
  </si>
  <si>
    <t>Os produtos desta ação ainda são intermediários ou parciais (Fábio-ICMBio/CMA).                Inserir representante do ICMBio/CMA nas ações e atividades, sugiro Fábio ou Ingrid (Fernanda)</t>
  </si>
  <si>
    <t>Maura Sousa (Bicho D'água)</t>
  </si>
  <si>
    <t>Conversar com Daniela (FMA) e Gabriela para troca de articulação</t>
  </si>
  <si>
    <t>Relatórios sobre a retirada dos currais inativos
 Capacitação para os donos de currais para primeiros socorros na captura incidental</t>
  </si>
  <si>
    <t>Impacto minimizado</t>
  </si>
  <si>
    <t>Articulação com os gestores das UCs do Marajó e do Salgado Paraense</t>
  </si>
  <si>
    <t>A oficina para orientação sobre os primeiros socorros para as comunidades pesqueiras foi comprometida devido a pandemia</t>
  </si>
  <si>
    <t>Renata Emin (IBD)</t>
  </si>
  <si>
    <t xml:space="preserve">Os produtos desta ação ainda são intermediários ou parciais (Fábio-ICMBio/CMA).                </t>
  </si>
  <si>
    <t>Minimizar o impacto dos currais de pesca ativos sobre os peixes-bois da Ilha de Marajó e UCs do Salgado Paraense</t>
  </si>
  <si>
    <t xml:space="preserve">
 Capacitação para os donos de currais para primeiros socorros na captura incidental</t>
  </si>
  <si>
    <t xml:space="preserve">(verificar ) Inserir como colaborador: Elizangela (Chefe Soure)RESEX MarSoure - Lisângela Cassiano
APA Arquipelago Marajo - Fábio Pamplona (IDEFlor-Bio
</t>
  </si>
  <si>
    <t>R$20.000,00</t>
  </si>
  <si>
    <t>O CMA está em fase inicial de elaboração de um artigo sobre os atendimentos de animais com interação antrópica atendidos pela instituição (Fernanda). Registro 1: No dia 29/08/2016, animal adulto fêmea encontrado morto na Praia de Perobas – Touros/RN. Animal com marcas de interação antrópica com marcas de faca na cabeça.  Marcas de linha de pesca na nadadeira peitoral, nadadeira caudal, dorso e ventre.
Registro 2: No dia 25/10/2016, animal imaturo fêmea encontrado morto na Praia de Perobas – Touros/RN. Animal com interação antrópica com marcas de faca no dorso e marcas de rede no ventre.
Registro 3: No dia 12/03/2017, animal adulto macho encontrado morto, na Praia de Pirangi  Parnamirim – RN. Animal com marcas de interação antrópica com marcas de dorso.</t>
  </si>
  <si>
    <t>Jóice Brito (CPRH/PE) nunca respondeu as mensagens, e sugiro renomear outra pessoa da instituição.</t>
  </si>
  <si>
    <t>Simone Almeida (PCCB)</t>
  </si>
  <si>
    <t xml:space="preserve">Os produtos desta ação ainda são intermediários ou parciais (Fábio-ICMBio/CMA).                      
Os registros mencionados se referem ao ano de 2016 e 2017. As demais instituições colaboradoras da ação foram contactadas porém não enviaram informações (Diogo Souza - AMPA)
Sugiro inserir outras instituições (exemplo BIOMA,FMA), para que seja possível receber informações de outras localidades. </t>
  </si>
  <si>
    <t>Ocorrências caracterizadas e mapeadas</t>
  </si>
  <si>
    <t>Inserir: Fernanda Attademo (CMA) e Stela Almeida                                 DIOGO: Sugiro inserir outras instituições (exemplo BIOMA,FMA), para que seja possível receber informações de outras localidades. Jóice Brito (CPRH/PE) nunca respondeu as mensagens, e sugiro renomear outra pessoa da instituição.</t>
  </si>
  <si>
    <t xml:space="preserve">Conversar com Diogo. Sugiro inserir outras instituições (exemplo BIOMA,FMA), para que seja possível receber informações de outras localidades. Jóice Brito (CPRH/PE) nunca respondeu as mensagens, e sugiro renomear outra pessoa da instituição(Diogo). Expandir o trabalho do CMA para as demais instituições </t>
  </si>
  <si>
    <t>Ana Carolina Meirelles,  Flávio Lima (UERN), Simone Almeida (UFRN), Renata Emin (MPEG-GEMAM)</t>
  </si>
  <si>
    <t>No novo Plano de Manejo da APA Delta do Parnaína, publicado em agosto de 2020, que contou com a participação da Aquasis, foram criadas duas áreas de restrição  de uso (ZURE 4 e 5) compreendendo a Praia do Mangue Seco, o rio Carpina e Cajueiro da Praia. Nestes locais, diversas atividades não são permitidasm incluindo a pesca com rede, visando a proteção do peixe-boi marinho. Também foram cridas restrições para a pesca de arrasto de camarão (Ana Carolina Meirelles). Na revisão do Plano de Manejo da APA Costa dos Corais, em processo final de aprovação para publicação, foram criados aproximadamente 5 mil hectares de áreas de exclusão de pesca, sendo parte destas áreas em área de ocorrência de peixes-bois marinhos. Foram ainda criadas duas áreas com restrições de artes de pesca e trânsito de embarcações rápidas voltadas para a conservação dos peixes-bois (Iran)</t>
  </si>
  <si>
    <t>Plano de Manejo da Área de Proteção Ambiental Delta do Parnaíba - ICMBio 2020 https://www.icmbio.gov.br/portal/images/stories/docs-planos-de-manejo/plano_de_manejo_da_apa_delta_do_parnaiba.pdf</t>
  </si>
  <si>
    <t>Carolina Meirelles; Iran Normande (ICMBio/RESEX Jequiá)</t>
  </si>
  <si>
    <t>Iran Normande (APACC), Karine Magalhães (UFRPE), Clemente Coelho (IBB), João Borges (FMA), Liliana Oliveira Souza (CIA), Cristine Negrão (Aquasis), Leonardo Messias (CEPENE/ICMBio), Ana Emília (CEMAM); Bruno Stefanis (BIOTA), Fernanda Attademo (CEPENE), Luciano W. Reis (IMA-BA), Flávio Lima (UERN), Simone Almeida (UFRN), João Luiz (CEPENE/ICMBio)</t>
  </si>
  <si>
    <t>Apesar de terem ocorrido diversos cursos ou palestras sobre peixes-bois no período, não sei se existiram cursos conforme descrito na ação. Sugiro ao articulador fazer um levantamento dos cursos ministrados no período, colocar em formato de tabela (tema, palestrante, publico alvo, N/ de participantes e formato -virtual ou presencial) ou mesmo alterar o nome da ação. Assim poderemos verificar os temas e publicos que tem sido abordados e avalair se a ação está de fato contribuindo para a conservação da espécie. Também não sei se o verbo da ação ficaria melhor como "promover" ou realizar, pois muitos dos pesquisadores, participam de cursos, mas não promovem  (Fernanda). devido a pandemia as capacitacoes prevista para 2020 ficaram para depois das eleicoes (Bruno Stefanis)</t>
  </si>
  <si>
    <t>Problemas devido a pandemia</t>
  </si>
  <si>
    <t>Fernanda Attademo (ICMBio/CMA); Bruno Stefanis (Biota)</t>
  </si>
  <si>
    <t xml:space="preserve">Relatórios anuais de atividades </t>
  </si>
  <si>
    <t>Iran Normande</t>
  </si>
  <si>
    <t>Danise Alves (FAFIRE), Gabriela Calixto e Alexandra Costa</t>
  </si>
  <si>
    <t>O processo (Nº 02070.005178/2020-09) contendo a minuta de portaria foi encaminhada em 09/11/2020 com modificações propostas pelo CMA, CEPENE e CNPT para a DIBIO e já encaminhada para o MMA. Elaboramos e conseguimos aprovar duas resolucoes estaduais (01 e 02/2020 CEPRAM) sobre molestamento de peixe-boi e ordenamento de tráfego de embarcações motorizadas no sul da APACC (Bruno Stefanis). Publicado o decreto Estadual no Ceará Nº 018/2019, DE 12 DE SETEMBRO DE 2019 que trata do assunto</t>
  </si>
  <si>
    <t>Minuta de Portaria consolidando contribuições dos CNPCs encaminhada para DIBIO. Publicado o guia de interação com mamíferos aquáticos pelo ICMBio.</t>
  </si>
  <si>
    <t>Fabricio Escarlate (COPAN)
Bruno Stefanis (BIOTA)</t>
  </si>
  <si>
    <t>Articular a publicação de Normativas sobre a interação (molestamento e turismo) com mamíferos aquáticos</t>
  </si>
  <si>
    <t>Normativa publicada</t>
  </si>
  <si>
    <t>Diminuição nos casos de molestamento ligadas ao turismo</t>
  </si>
  <si>
    <t>Substituir por : Danilo Perina (ICMBio/COPAN)</t>
  </si>
  <si>
    <t>Inserir: Bruno Stefanis, Iran Normande e Cristine</t>
  </si>
  <si>
    <t>6.3</t>
  </si>
  <si>
    <t>AÇÃO AGRUPADA NA MONITORA 1</t>
  </si>
  <si>
    <t>A partir de esforços colaborativos entre a APA da Barra de Mamanguape e a FMA, assegurando um processo comunitário participativo por meio dos representantes da AGEAPA, foi encaminhado uma minuta de ordenamento da atividade de turismo embarcado na região estuarina da APA da Barra do Rio Mamanguape-PB (Daniele Araujo - FMA). A APACC já contemplou este ordenamento na versão original do seu Plano de manejo e na nova versão ainda não aprovada, em conformidade com regras da Marinha do Brasil (Fábio Adônis). APA Delta do Parnaiaba prevê em seu plano de manejo regulamentação das atividades de observação do peixe-boi marinho.</t>
  </si>
  <si>
    <t xml:space="preserve">Processo aberto na CGEUP - ICMBio, sob nº 02124.001458/2019-23 (Daniele Araujo - FMA). </t>
  </si>
  <si>
    <t>Daniele Araujo (FMA)
Fábio Adônis (CMA)</t>
  </si>
  <si>
    <t xml:space="preserve">Redução do impacto do Turismo de observação
</t>
  </si>
  <si>
    <t>Retirar: Luciana Pacca (APA Mamanguape), Renata Vargas (ARIE Mamanguape), Patricia dos Passos Claros (APA Delta do Parnaíba)    Inserir: Heleno Santos (APA Delta do Parnaíba)</t>
  </si>
  <si>
    <t>Relatórios técnicas e estudos científicos
 Protocolo divulgado</t>
  </si>
  <si>
    <t>Iran Normande (RESEX Jequiá)</t>
  </si>
  <si>
    <t xml:space="preserve">UM mestrado e um doutorado na UFPE sob orientação da profa Bruna Bezerra estão em fase de coleta e analise de dados, sobre estes aspectos (Fernanda). o CMA lançou em 2020 o protocolo de interação com mamiferos aquaticos, assim como o guia de comportamento. A IN de molestamento está em fase de analise no ICMBio (fernanda). No caso do CE o turismo de observação está iniciando na região de Icapuí e a Aquasis está em processo de aproximação com os condutores de embarcações de turismo para iniciar a coleta de informações. A atividade havia sofrido interrupção em decorrência da pandemia (Cristine).
Artigo em preparação: Comportamento e ocorrência do peixe-boi marinho (Trichechus manatus) em função das características do habitat e impactos antrópicos em uma Área de Proteção Ambiental (Danniely de Oliveira Campos, Maria Danise de Oliveira Alves, João Carlos Gomes Borges, Nicola Schiel, Antonio Soutod, Wallace Tellino Júnior).
</t>
  </si>
  <si>
    <t>Fernanda Attademo (ICMBio/CMA; Cristine Negrão (AQUASIS); Maria Danise (FAFIRE)</t>
  </si>
  <si>
    <t>Impacto do turismo de observação avaliado</t>
  </si>
  <si>
    <t>Fernanda Attademo (CMA), Bruna Bezerra (UFPE), Heleno Santos (APA Delta do Parnaíba) e Denise</t>
  </si>
  <si>
    <t xml:space="preserve">Inserir: RN </t>
  </si>
  <si>
    <t>6.6</t>
  </si>
  <si>
    <t>João Borges (FMA), Fernanda Attademo (CEPENE), Simone Almeida (UFRN), Lume Monteiro (PCCB-UERN)</t>
  </si>
  <si>
    <t>Em Nov/2019 foi realizado contato com a Coordenação de Meio Ambiente do Porto Ilha de Areia Branca-Rn para tratar de ajustes no ordenamento do transporte náutico na área do porto, porém as trataivas não avançararam.</t>
  </si>
  <si>
    <t>Difucldade de articulação com a Gerencia do Porto. Sugiro alterar o prazo para out-2023</t>
  </si>
  <si>
    <t>Flávio Lima (PCCB-UERN)</t>
  </si>
  <si>
    <t>Ordenamento da atividade de transporte implementado.</t>
  </si>
  <si>
    <t>Augusto Boaviagem (UERN)</t>
  </si>
  <si>
    <t>Ana Carolina Meirelles, Liliana Oliveira Souza (CIA), Ana Alencar (CEMAM), Fernanda Attademo (CEPENE), Simone Almeida (UFRN), Lume Monteiro (PCCB-UERN)</t>
  </si>
  <si>
    <t>Incluir as UCs aonde há registros de impacto do kitesurf</t>
  </si>
  <si>
    <t>No novo Plano de Manejo da APA Delta do Parnaína, publicado em agosto de 2020, que contou com a participação da Aquasis, foram criadas duas áreas de restrição  de uso (ZURE 4 e 5) compreendendo a Praia do Mangue Seco, o rio Carpina e Cajueiro da Praia. Nestes locais, diversas atividades não são permitidasm incluindo esportes náuticos e embarcações motorizadas, exceto de fiscalização, pesquisa autorizada e rabeta, visando a proteção do peixe-boi marinho (Ana Carolina Meirelles). Aprovamos a resolução 01/2020 do cepram que regulamenta o trâsito de embarcações no sul da APACC (Bruno Stefanis); A APACC já contemplou este ordenamento na versão original do seu Plano de manejo e na nova versão ainda não aprovada (Fábio Adônis). Na revisão do Plano de Manejo da RDS Estadual Ponta do Tubarão (RN) foi indicada a proposta de delimitação de setores do estuário e da costa para a prática de Kite Surf. O Plano foi Aprovado e está em implementação da identificação das áreas permitidas (Flávio LIma).</t>
  </si>
  <si>
    <t>Plano de Manejo da Área de Proteção Ambiental Delta do Parnaíba - ICMBio 2020 https://www.icmbio.gov.br/portal/images/stories/docs-planos-de-manejo/plano_de_manejo_da_apa_delta_do_parnaiba.pdf. Plano de Manejo da RDS Estadual Ponta do Tubaraão (Volumes I e II). www.idema.rn.gov.br'</t>
  </si>
  <si>
    <t>Esta é uma ação que demanda uma articulação interinstitucional com múltiplos atores, incluindo as três esferas da administração, o que dificulta o andamento efetivo em toda a área prevista</t>
  </si>
  <si>
    <t xml:space="preserve">Flávio Lima (PCCB-UERN). </t>
  </si>
  <si>
    <t>Ordenamento implementado</t>
  </si>
  <si>
    <t>Reforçar pedido de fiscalização dessas atividades jutos as UCs</t>
  </si>
  <si>
    <t>Não houve andamento. A ação não foi iniciada.</t>
  </si>
  <si>
    <t>A ação não foi inciada por dificuldade na articulação com os órgãos responsáveis pelo Projeto Orla ao longo da área de distribuição da espécie</t>
  </si>
  <si>
    <t>Inserir: Marius (APACC)</t>
  </si>
  <si>
    <t>R$5.000,00</t>
  </si>
  <si>
    <t>João Borges (FMA), Ana Carolina Meirelles , Ana Alencar (CEMAM) e Bruno Stefanis (BIOTA)</t>
  </si>
  <si>
    <t>A resolução 01/2020 cepram prever isso (Bruno Stefanis). As resoluções estaduais de Alagoas tb preveem protetores de hélice
e o acordo de gestão da RESEX Jequiá(Iran).</t>
  </si>
  <si>
    <t>Iran Normande (ICMBio/RESEX Jequiá); Bruno Stefanis (BIOTA)</t>
  </si>
  <si>
    <t xml:space="preserve">Sugiro inserir esta ação, como parte das atividades a serem realizadas nas áreas de soltura de peixes-ois, tendo em vista que os animais liberados, constatemente interagem com embarcações e sofrem ferimentos (Fernanda). 
Os produtos desta ação ainda são intermediários ou parciais (Fábio-ICMBio/CMA).                    </t>
  </si>
  <si>
    <t>Impactos das embarcações ao peixe-boi marinho reduzido.</t>
  </si>
  <si>
    <t>Inserir: Cristine</t>
  </si>
  <si>
    <t>João Borges (FMA), Ana Carolina Meirelles , Liliana Oliveira Souza (CIA), Karine Magalhães , Simone Almeida (UFRN), Lume Monteiro (PCCB-, Renata Emin (MPEG/GEMAM)</t>
  </si>
  <si>
    <t>Zoneamento incluído no novo Plano de Manejo da APA Delta do Parnaíba (Ana Carolina Meirelles); A APACC já contemplou este ordenamento na versão original do seu Plano de manejo e na nova versão, ainda não aprovada, a zona destinadas à proteção do peixe-boi foi ampliada até a foz do Camaragibe e uma nova zona foi criada em Paripueira e Ipioca (Fábio Adônis)</t>
  </si>
  <si>
    <t>Carolina Meirelles; Fábio Adônis (ICMBio/CMA)</t>
  </si>
  <si>
    <t xml:space="preserve">Áreas de restrição de navegação e corredores de tráfego de embarcações implementada no zoneamento de UCs
</t>
  </si>
  <si>
    <t>Modelo de resposta para redes sociais e mídias</t>
  </si>
  <si>
    <t>AÇÃO NOVA O modelo deverá ser utilizado por todas as instuições envolvidas.</t>
  </si>
  <si>
    <t>A ação da forma como foi proposta quando da sua criação na monitoria I foi concluída, mas o grupo entendeu que a divulgação deve ser continuada e, portanto, a ação não pôde ser marcada como concluída</t>
  </si>
  <si>
    <t>Elaborar modelo de orientação padrão para divulgação continuada contendo imagens que configurem molestamento em redes sociais e mídias, vinculando ao link do manual de boas práticas em interação com mamíferos marinhos do ICMBio</t>
  </si>
  <si>
    <t xml:space="preserve">Adicionar: Alexandra, Bruno e Denise </t>
  </si>
  <si>
    <t>Fabia Luna (CMA/ICMBio), Leonardo messias (CEPENE/ICMBio), Gláucia Pereira (CMA), João Borges (FMA), Cristine Negrão e Vitor Luz (Aquasis), Bruno Stefanis (BIOTA), Fábio Adônis (CEPENE), Ana Bernadete Fragoso e Lume Mendonça (PCCB-UERN), Simone Almeida (UFRN), Danise Alves (FAFIRE), Renata Emin (INSTITUTO BICHO D’ÁGUA), Miriam Marmontel (INSTITUTO MAMIRAUÁ), Fernanda Löffler Niemeyer Attademo (CEMAM)</t>
  </si>
  <si>
    <t>Em 2020 foram retomadas as reuniões da REMANE e a servidora Ingrid (CMA) stá como coordenadora da rede (Fernanda). Montamos varios gupos de trabalhos durante a reunião de 2020, incluindo um GT de comunicação para divulgar as ações da rede (Bruno Stefanis).</t>
  </si>
  <si>
    <t xml:space="preserve"> Bruno Stefanis (BIOTA); Fernanda Attademo (ICMBio/CMA)</t>
  </si>
  <si>
    <t>Rede reestruturada e fortalecida</t>
  </si>
  <si>
    <t>Adicionar: Ingrid (CMA)</t>
  </si>
  <si>
    <t>R$ 700.000,00</t>
  </si>
  <si>
    <t>Luciano W. Reis (IMA-BA), Adailton Feitosa (EMPETUR), Anael Fahel (Aquário de São Paulo), Jone César (AMPA)</t>
  </si>
  <si>
    <t>O centro encontra-se operante, mas o recinto de visitação (oceanários 1, 2 e 3) ainda não foram finalizados, pois ocorreram vazamentos e por isso animais ainda não foram transferidos. Aguardando parecer para transferencia dos animais. Recintos em L e recintos 4 e 5, ainda sem reformas e com agravos na estrutura. Três Piscinas menores de filhotes, aguardando reforma (Fernanda)</t>
  </si>
  <si>
    <t>Fernanda Attademo (ICMBio/CMA)</t>
  </si>
  <si>
    <t>Sugiro verificar o interesse do Jone como colaborador desta ação. Até onde tenho conhecimento, o mesmo não encontra-se mais envolvidos com as atividades técnicas relacionadas aos peixes-bois (João Borges - FMA).</t>
  </si>
  <si>
    <t>Vitor Luz (AQUASIS), Ana Alencar (CEMAM), Luciano W. Reis (IMA-BA), Fernanda Attademo (CEPENE), Ana Bernadete Fragoso (PCCB-UERN), Simone Almeida (UFRN), Miriam Marmontel (IDSM), Danielle Lima (IEPA)</t>
  </si>
  <si>
    <t>Vem sendo proposta a implantação de recinto de aclimatação no RN e no MA, com o apoio do CMA (Fernanda). A Biota econtra-se em processo de licenciamento (estadual) de um centro de reabilitação em Maceió (Bruno Stefanis). No RN foi ampliado o Centro de Reabilitação de Fauna Marinha PCCB-UERN-Areia Branca, com recintos destinados à reabilitação de neonatos/juvenis de peixes-bois marinhos encalhados. Estão em tratativas a ampliação do CRAS para reabiltação de animais em fase mais avançada de desenvolvimento, assim como para a implantação do Recinto de Aclimatação em Ambiente Natural e do Programa de Soltura e Monitoramento de Peixes-bois marinhos no Rio Grande do Norte. Isso permitirá que os animais atualmente aptos para a soltura no CRAS PCCB-UERN sejam devolvidos à natureza o mais rápido possível.</t>
  </si>
  <si>
    <t>PLANO DE AÇÃO PARA IMPLANTAÇÃO DO RECINTO DE ACLIMATAÇÃO EM AMBIENTE NATURAL E DO PROGRAMA DE SOLTURA E MONITORAMENTO DE PEIXES-BOIS MARINHOS (Trichechus manatus) NO RIO GRANDE DO NORTE, enviado para IDEMA, Petrobras. A ser enviado ao ICMBIO e IBAMA.</t>
  </si>
  <si>
    <t>Os produtos desta ação ainda são intermediários ou parciais (Fábio-ICMBio/CMA).                  Emissão de recomendação de apoio do GAT para a implantação e manutenção do Recinto de Aclimatação em Ambiente Natural e do Programa de Soltura e Monitoramento de Peixes-bois marinhos (Trichechus manatus) no Rio Grande do Norte (Flávio Lima)</t>
  </si>
  <si>
    <t>Incluir: Maura Souza (IBD)</t>
  </si>
  <si>
    <t>Costa Norte e Nordeste (Rio Grande do Norte)</t>
  </si>
  <si>
    <t>João Borges (FMA), Vitor Luz (Aquasis), Ana Alencar (CEMAM), Bruno Stefanis (BIOTA), Luciano W. Reis (IMA-BA), Maura Sousa (Inst. Bicho D'água), Ana Bernadete Fragoso (PCCB-UERN), Simone Almeida (UFRN)</t>
  </si>
  <si>
    <t xml:space="preserve">O monitoramento de praia no RN tem permitido o atendimento de  100% dos peixes-bois encalhados no litoral (Fernanda/Flávio). Em Alagoas tem sido realizado o monitoramento de filhotes de peixes-bois que vem nascendo das fêmeas reintroduzidas (Fernanda). Entretanto acho que a ação precisa de um monitoramento constante, onde as instituições apresentem anualmente os números de encalhes, esta proposta foi apresenta na reunião da REMANE e acho que para avalair os encalhes, precisa ter os dados visualizados (Fernanda). NO estado do Ceará a Aquasis faz monitoramento de praias a cada 20 dias no litoral leste e esporadicamente no oeste, atendendo a todas as chamadas de encalhes de peixe-boi marinho. TAmbém presta apoio, quando necessário, a eventos de encalhes no Piauí (Ana CArolina Meirelles). O Instituto Biota monitora todos o Estado de Alagoas por meio de parcerias locais e editais de fomento sem ligação com condicionante ambiental. Atendemos todos os encalhes de mamíferos do Estado (Bruno Stefanis). A FMA realiza o atendimento de encalhes de peixes-bois-marinhos na Paraíba e Sergipe (João Borges - FMA). </t>
  </si>
  <si>
    <t>Relatórios de MOnitoramento e encalhes</t>
  </si>
  <si>
    <t xml:space="preserve">No período de março a novembro de 2020, os monitoramentos diários no RN e a cada 20 dias no CE foram paralisados a pedido da Petrobras/RN-CE, em virtude da Pandemia. No entanto, ambas as instituições realizaram ações de resgate de peixe-boi marinhos em suas áreas de atuação. No RN e AL o monitoramento sistemático também foi prejudicado devido a pandemia
</t>
  </si>
  <si>
    <t>Fernanda Attademo (ICMBio/CMA); Flávio Lima (UERN); Carolina Meirelles; João Borges (FMA)</t>
  </si>
  <si>
    <t>Monitoramento sistemático mantido e expandido</t>
  </si>
  <si>
    <t>Incluir: Fábio Adônis (CMA) e Andrei (APACC)</t>
  </si>
  <si>
    <t>R$ 8.600.000,00</t>
  </si>
  <si>
    <t>Iran Normande (ICMBio/APACC), Renata Vargas (ICMBio/ARIE Mamanguape), João Borges (FMA), Ana Carolina Meirelles , Andrei Tiego Cunha Cardoso (ICMBio/RESEX Mar Soure), Ana Alencar (CEMAM), Diogo Souza (AMPA), Miriam Marmontel (IDSM), Luciano W. Reis (IMA-BA), Ana Bernadete Frargoso (PCCB-UERN), Simone Almeida (UFRN), Fernanda Attademo (CEPENE), Flávio Lima (PCCB-UERN), Danielle Lima (IEPA)</t>
  </si>
  <si>
    <t>Icapuí (CE), APA Barra do rio Mamanguape (PB), APA Costa dos Corais, Ilha de Marajó, RESEX MAR-Soure, Município Amapá (AP), Oiapoque (AP), Resex Jequiá da Praia</t>
  </si>
  <si>
    <t xml:space="preserve">Cativeiro em AL em fase de reforma e submissão de projeto de captação de recursos para construção de mais um cativeiro em local estratégico (Iran). Projeto de implantação de recinto de aclimatação no RN em fase de elaboração estrutural e recinto de aclimatação no MA em safe se elaboração de proposta (Fernanda). Foi construído o cativeiro de readaptação no estuário do rio Mamanguape (João Borges - FMA). Por meio de esforços do Instituto Bicho D'água e colaboração da FMA, Resex Soure e Prefeitura Municipal de Soure, encontra-se em processo de contrução um cativeiro em ambiente natural em Soure/Pará (João Borges - FMA). Plano de ação para implantação do Recinto de Aclimatação em ambiente natural e do Programa de Soltura e Monitoramento de Peixes-bois marinhos (Trichechus manatus) no Rio Grande do norte, enviado para IDEMA, Petrobras. A ser enviado ao ICMBIO e IBAMA.  No RN foi ampliado o Centro de Reabilitação de Fauna Marinha PCCB-UERN-Areia Branca, com recintos destinados à reabilitação de neonatos/juvenis de peixes-bois marinhos encalhados. Estão em tratativas a ampliação do CRAS para reabiltação de animais em fase mais avançada de desenvolvimento, assim como para a implantação do Recinto de Aclimatação em Ambiente Natural e do Programa de Soltura e Monitoramento de Peixes-bois marinhos no Rio Grande do Norte. Isso permitirá que os animais atualmente aptos para a soltura no CRAS PCCB-UERN sejam devolvidos à natureza o mais rápido possível (Flavio).  Um cativeiro de aclimatação de peixes-bois marinhos da Aquasis, foi implantado na Praia de Peroba (Icapuí/CE) em novembro de 2019 e está em operação desde junho de 2020. Inicialmente, a previsão da primeira translocação seria para março/20, mas foi preciso adiar em virtude da Pandemia de COVID-19(Cristine/Ana Carolina Meirelles). </t>
  </si>
  <si>
    <t xml:space="preserve">PLANO DE AÇÃO PARA IMPLANTAÇÃO DO RECINTO DE ACLIMATAÇÃO EM AMBIENTE NATURAL E DO PROGRAMA DE SOLTURA E MONITORAMENTO DE PEIXES-BOIS MARINHOS (Trichechus manatus) NO RIO GRANDE DO NORTE, enviado para IDEMA, Petrobras. A ser enviado ao ICMBIO e IBAMA (Flavio lima)
</t>
  </si>
  <si>
    <t>Fernanda Attademo (ICMBio/CMA); Flávio Lima (UERN); Carolina Meirelles; Cristine Negrão (AQUASIS); João Borges (FMA)</t>
  </si>
  <si>
    <t>Sugiro rever o produto. Como comprovar a criação do cativeiro? Talvez relatório com fotos do cativeiro implantado...(Ana Carolina Meirelles).       
Os produtos desta ação ainda são intermediários ou parciais (Fábio-ICMBio/CMA).                 Emissão de recomendação de apoio do GAT para a implantação e manutenção do Recinto de Aclimatação em Ambiente Natural e do Programa de Soltura e Monitoramento de Peixes-bois marinhos (Trichechus manatus) no Rio Grande do Norte.(Flavio Lima)</t>
  </si>
  <si>
    <t>Peixes-boi marinho aclimatados para soltura</t>
  </si>
  <si>
    <t xml:space="preserve">Inserir Maura Sousa (IBD), Iran Normande, Thalma Grisi (Apa da Barra de Mamanguape), Cristine e Alexandra Costa (IBD)
Retirar: Renata
</t>
  </si>
  <si>
    <t>Inserir: RN</t>
  </si>
  <si>
    <t>R$ 1.500.000,00</t>
  </si>
  <si>
    <t>Em novembro de 2019 foram soltos dois peixes-bois marinhos no litoral da Paraíba. Por meio de equipamentos satelitais, seis animais foram monitorados ao longo dos estados da Paraíba, Sergipe e Bahia. Além da concepção da tecnologia satelital, novos sistemas utilizando tecnologias IoT estão sendo desenvolvidos, o que irá proporcionar os custos de monitoramento (João Borges - FMA). As atividades de soltura foram prejudicadas no ano de 2020 por conta da pandemia, razão pela qual não foi possível  realizar a soltura de um animal, já apto para tal, ainda neste ano em Porto de Pedras-AL; esta soltura deverá ser feita no incício de 2021 (Fábio). Foi realizada a aquisição de novos transmissores com tecnologia nacional de forma a possibiltar a realização de solturas e o monitoramento satelital dos animais em 2021 (Iran).</t>
  </si>
  <si>
    <t xml:space="preserve">Relatórios técnicos (João Borges - FMA); </t>
  </si>
  <si>
    <t>Fábio Adônis (ICMBio/CMA); João Borges (FMA); Iran Normande (ICMBio/RESEX Jequiá)</t>
  </si>
  <si>
    <t>Os produtos desta ação ainda são intermediários ou parciais (Fábio-ICMBio/CMA).</t>
  </si>
  <si>
    <t>Relatórios de soltura e monitoramento.</t>
  </si>
  <si>
    <t>População incrementada ou restabelecida.</t>
  </si>
  <si>
    <t>Incluir: Sebastião (FMA) , Fabio Adônis (CMA), Andrei e Alexandra</t>
  </si>
  <si>
    <t>João Borges (FMA), Vitor Luz (Aquasis), Fernanda Attademo (CEPENE), Luciano W. Reis (IMA-BA), Renata Emin (MPEG/GEMAM), Leonardo Sena (BIOMA), Fábia Luna (CMA)</t>
  </si>
  <si>
    <t>Planilha proposta elaborada e em fase de preenchimento de informações existentes</t>
  </si>
  <si>
    <t xml:space="preserve">O produto é o Studbook e não o Banco de Dados (Ana CArolina Meirelles)
Os produtos desta ação ainda são intermediários ou parciais (Fábio-ICMBio/CMA).  
</t>
  </si>
  <si>
    <t>Elaborar o studbook de populacões cativa e liberada de peixe-boi marinho  para subsidiar o manejo in situ e ex situ</t>
  </si>
  <si>
    <t>Studbook</t>
  </si>
  <si>
    <t xml:space="preserve">Inserir: Fabricio (UFMG), Augusto Boaviagem (UERN), Mirian Marmontel
</t>
  </si>
  <si>
    <t>7.8</t>
  </si>
  <si>
    <t>AÇÃO EXCLUÍDA NA MONITORA 1</t>
  </si>
  <si>
    <t>Entre 1/11/2019 até 31/10/2020, foram realizadas soltura de 2 animais (Parajuru, Vitoria) na Paraíba e nenhum em Alagoas (Fernanda). A planilha com solturas e re-soltura de animais estão no ICMBIo/CMA (Fernanda). Para o RN foi elaborado o Plano de ação para implantação do Recinto de Aclimatação em ambiente natural e do Programa de Soltura e Monitoramento de Peixes-bois marinhos (Trichechus manatus) no Rio Grande do norte, enviado para IDEMA, Petrobras. A ser enviado ao ICMBIO e IBAMA, com a previsão de soltura no RN dos atuais 11 animais em reabilitação no CRAS PCCB-UERN.</t>
  </si>
  <si>
    <t>Não foram enviados relatórios</t>
  </si>
  <si>
    <t>As instituições que possuem animais em preparação para a soltura, bem como as que realizam a soltura, não informaram sobre estes eventos. O fluxo de envio de informações precisa ser melhor definido. Em nenhum dos casos foi enviado relatório de soltura ou translocação, sugiro rever o produto, se este envio não for possivel (Fernanda).</t>
  </si>
  <si>
    <t xml:space="preserve">Os produtos desta ação ainda são intermediários ou parciais (Fábio-ICMBio/CMA).         </t>
  </si>
  <si>
    <t>Tabelas de acompanhamento semestral e relatório anual.</t>
  </si>
  <si>
    <t>População incrementada nas áreas.</t>
  </si>
  <si>
    <t>Inserir: Cristine (Aquasis)</t>
  </si>
  <si>
    <t>7.10</t>
  </si>
  <si>
    <t xml:space="preserve">Protocolos em fase de revisão para publicação (Fernanda). Considero importante a participação de todas as instiuições que trabalham na área na confecção do protocolo, uma vez que ele é integrado (Ana CArolina Meirelles). Participaram dos capitulos: CMA, UERN, CEMAM, Aquasis, FMA, Mamirauá, APACC, Bicho D´água, entre outras instituições (Fernanda). Protocolo 1 (Encalhe) Protocolo revisado e aguardando os comentarios dos autores para finalizar. Protocolo 2 (animais em Reabilitação): Capitulos recebidos, faltando um capitulo por receber. Protocolo 3 Saude: Capitulos recebidos esperando por revisão, Protocolo 4 Soltura e monitoramento: Finalizado esperando diagramação. Protocolo 5: Capitulos entregues e esperando revisão (Juan Pablo).
</t>
  </si>
  <si>
    <t xml:space="preserve">ATTADEMO, F.L.N; GOMES, G.L. ; SILVA, F. J. L. ; FREIRE, A. C. B. ; LEITAO, H.C.M.S. ; LUNA, F. O. . Comportamento de Peixe-boi - Guia ilustrado. 1. ed. Brasilia: ICMBio, 2020. v. 1. 47p . / SILVA, F. J. L. (Org.) ; FARIAS, D. S. D. (Org.) ; BOMFIM, A. C. (Org.) ; GAVILAN, S.A. (Org.) ; ATTADEMO, F.L.N (Org.) ; FRAGOSO, A. B. L. (Org.) ; REVOREDO, R.A. (Org.) ; CAVALCANTE, R.M.S. (Org.) ; LUNA, F.O. (Org.) . Protocolo sobre diagnóstico e avaliação dos efeitos da pesquisa sísmica em mamíferos aquáticos. 1. ed. Brasilia: ICMBio, 2020. v. 1. 63p / ALENCAR, A. E. B. ; ATTADEMO, F. L. N. ; NORMANDE, I.C. ; LUNA, F. O. . Uso de aeronaves não tripuladas (DRONES) para pesquisa e monitoramento de peixe-boi-marinho e seu habitat. 1. ed. Brasília: ICMBio, 2020. v. 1. 45p / SILVA-JUNIOR, J. M. ; MIRANDA, A.V. ; ATTADEMO, F.L.N ; ZANONI, S. A. ; LUNA, F. O. . Manual de boas práticas em interação com mamíferos marinhos. 1. ed. Brasilia: ICMBio, 2019. v. 1. 25p </t>
  </si>
  <si>
    <t>Carolina Meirelles, Fábio Adônis (ICMBio/CMA); Fernanda Attademo (ICMBio/CMA); Juan Pablo (ICMBio/CMA)</t>
  </si>
  <si>
    <t>Os produtos desta ação ainda são intermediários ou parciais (Fábio-ICMBio/CMA).                Sugere-se verificar se será possível alcançar os resultados em dezembro, conforme previsto. Caso contrário, sugiro rever o prazo final da ação.</t>
  </si>
  <si>
    <t xml:space="preserve">Inserir: Juan Pablo Torres-Florez (ICMBio/CMA) </t>
  </si>
  <si>
    <t>Incluir: Fernanda Attademo, Iran Normade, Alexandra, Adriana Miranda, Fabricio Escarlate</t>
  </si>
  <si>
    <t>João Borges (FMA), Vitor Luz (Aquasis), Fernanda Attademo (CEMAM), Luciano W. Reis (IMA-BA), Renata Emin (MPEG/GEMAM), Leonardo Sena (BIOMA), Fábia Luna (CMA); Ana Carolina Meirelles</t>
  </si>
  <si>
    <t>AÇÃO NOVA</t>
  </si>
  <si>
    <t>Apesar de  todas as instituições que trabalham com resgate e/ou recuperação manterem banco de amostras genéticas de animals encalhados e mantidos em cativeiro, ainda não há estudos conclusivos sobre a estrutura populacional brasileira</t>
  </si>
  <si>
    <t xml:space="preserve">Carol Meirelles, Fábio Adônis (ICMBio/CMA) </t>
  </si>
  <si>
    <t>Estabelecer e manter um banco de dados de amostras e incentivar pesquisas de genética populacional visando o estudo da estrutura populacional brasileira, incluindo os híbridos</t>
  </si>
  <si>
    <t>Banco de dados</t>
  </si>
  <si>
    <t>Estrutura populacional brasileira conhecida</t>
  </si>
  <si>
    <t xml:space="preserve">Inserir: Juan Pablo (CMA) e Fabricio Santos (UFMG)
</t>
  </si>
  <si>
    <t>7.13</t>
  </si>
  <si>
    <t>Base reformada e em condições de manutenção</t>
  </si>
  <si>
    <t>Obras nos oceanários foram praticamente concluídas, faltando apenas resolver pequenos problemas de vazamentos; previsão de conclusão é até o final do ano, quando as fêmeas poderão ser transferidas para estes oceanários (Fábio)</t>
  </si>
  <si>
    <t xml:space="preserve">Fábio Adônis (ICMBio/CMA) </t>
  </si>
  <si>
    <t>Relatório de conclusão da obra</t>
  </si>
  <si>
    <t>Recintos em condições para manter a sanidade dos animais e segurança das pessoas.</t>
  </si>
  <si>
    <t>inserir: Fabio Adônis (CMA)</t>
  </si>
  <si>
    <t>Essa nova ação não seria no objetivo 9? (João Borges - FMA)</t>
  </si>
  <si>
    <t>Danise Alves (FAFIRE/FMA)</t>
  </si>
  <si>
    <t>R$2.000.000,00</t>
  </si>
  <si>
    <t>João Borges (FMA), Ana Carolina Meirelles , Cristine Negrão (Aquasis), Liliana Oliveira Souza (CIA), Flávio Lima (UERN), Simone Almeida (UFRN), Ana Bernadete Fragoso (UERN), Ana Emília (CEMAM), Maura Sousa (Instituto Bicho D'água), Fernanda Attademo (CEPENE), Laura Reis (RESEX Cururupu/ICMBio)</t>
  </si>
  <si>
    <t xml:space="preserve">Dissertação de Mestrado PPGEco-UFRN em andamento. Título: Padrões de distribuição do peixe-boi marinho, Trichechus manatus manatus, na costa brasileira. Discente: Iana Tavares Favero. </t>
  </si>
  <si>
    <t>ATTADEMO, F.L.N; NASCIMENTO, J. L. X. ; SOUZA, G. P. ; BORGES, J. C. G. ; VERGARA-PARENTE, J. E. ; ALENCAR, A. E. B. ; FOPPEL, E. F. C. ; FREIRE, A. C. B. ; OLIVEIRA, R.E.M. ; LIMA, R. P. ; LUNA, F. O. OCORRÊNCIAS DE MAMÍFEROS AQUÁTICOS NO ESTADO DE PERNAMBUCO, BRASIL. ARQUIVOS DE CIÊNCIAS DO MAR, v. 53, p. 33-51, 2020</t>
  </si>
  <si>
    <t>A realização do censo ainda depende da definição de metodologias que sejam adequadas a cada trecho da área de distribuição da spp (talvez seja necessário desenvolver novas metodologias, tais como censo com uso de drones); além disso, será necessário buscar fonte de recursos para custear a ação</t>
  </si>
  <si>
    <t xml:space="preserve">Danise Alves; Fábio Adônis (ICMBio/CMA) </t>
  </si>
  <si>
    <t xml:space="preserve">Sugiro prioridade nesta ação. O CMA/ICMbio vem realizando tentativa de elaboração de projeto para realizar o levantamento (Fernanda).    </t>
  </si>
  <si>
    <t>Estimativa de abundancia conhecida</t>
  </si>
  <si>
    <t>Inserir: João Nascimento (CMA), Iran Normande e Alexandra Costa</t>
  </si>
  <si>
    <t>R$200.000,00</t>
  </si>
  <si>
    <t>Não houve registro de andamentos nesta ação</t>
  </si>
  <si>
    <t xml:space="preserve">Falta de articulação com os parceiros para compilação de lista de amostras; fase final de implementação de laboratório (recurso FINEP); </t>
  </si>
  <si>
    <t>Miriam Marmontel (Mamirauá)</t>
  </si>
  <si>
    <t>manter melhor comunicação com parceiros</t>
  </si>
  <si>
    <t>Parâmetros basicos reprodutivos associados a idade conhecidos</t>
  </si>
  <si>
    <t>8.3</t>
  </si>
  <si>
    <t>Guth Berger (COGEF/ICMBIO), Ana Carolina Meirelles , Flavio Lima (UERN), Ana Alencar (CEMAM), Fernanda Attademo (CEPENE), Heleno Franscisco dos Santos (ICMBIO-Base Peixe-boi), João Borges (FMA), Liliana Oliveira Souza (CIA), Cristine Negrão (Aquasis), Vitor Luz (Aquasis), Simone Almeida (UFRN), Ana Bernadete Fragoso (UERN), Alexandra Costa (APACC),</t>
  </si>
  <si>
    <t>Devido a excasses de recursos, não tem sido possível realizar as expedições anualmente. Foi realizada expedição em 2019 em Paripueira / AL; Foi submetido projeto visando a captação de recursos para as expedições, atualmente aguardando aprovação</t>
  </si>
  <si>
    <t>Iran Normande (ICMBio/RESEX Jequiá)</t>
  </si>
  <si>
    <t>Aspectos da ecologia espacial, sanidade e genética conhecidos.</t>
  </si>
  <si>
    <t>Incluir: Fabia Luna (CMA)</t>
  </si>
  <si>
    <t>João Borges (FMA), Vitor Luz (Aquasis), Augusto Bôaviagem (PCCB/UERN), Alexandra Costa (APACC), Gláucia Pereira (CMA), Luciano W. Reis (IMA-BA), Simone Almeida (UFRN)</t>
  </si>
  <si>
    <t>Elaborar um artigo de revisão da literatura</t>
  </si>
  <si>
    <t>Artigo de revisão elaborado e submetido para revista. Foram identificados 10 resumos de congressos, 20 artigos científicos, 3 dissertações e 4 teses com temática relacionada a doenças (patógenos, por interação antrópica ou outras causas)em peixe-boi-marinho, alguns destes, envolvendo as duas espécies (Fernanda). Encontra-se em curso o projeto de mestrado "Diagnóstico de Giardia em peixes-bois-marinhos", desenvolvida por Vanessa Rebelo (João Borges - FMA)</t>
  </si>
  <si>
    <t>Link no google docs com as publicações identificadas: https://drive.google.com/drive/folders/1I3mrM2Q-IjhtoVhNNa8b03v1iMSKCgLs?usp=sharing                                                  Artigo publicado: ATTADEMO, F.L.N; LUNA, F.O. ; SOUZA, G. P. ; OLIVEIRA, R.E.M. . Doenças infecciosas e não infecciosas nos peixes-boi do Brasil. ACTA SCIENTIAE VETERINARIAE (ONLINE), v. 48, p. 1-12, 2020.</t>
  </si>
  <si>
    <t>João Borges (FMA); Fernanda Attademo (ICMBio/CMA)</t>
  </si>
  <si>
    <t>Perfil de sanidade conhecido.</t>
  </si>
  <si>
    <t xml:space="preserve">Inserir: Valíria Duarte (UFPA)
</t>
  </si>
  <si>
    <t>Articular com IBAMA e elaborar proposta de revisão das INs IBAMA 03/2002 (manutenção em cativeiro das espécies de mamíferos aquáticos) e 179/2008 (destinação dos animais silvestres resgatados)</t>
  </si>
  <si>
    <t>Glaucia Pereira (ICMBio/CMA)</t>
  </si>
  <si>
    <t>Rosana Subirá (CGESP/ICMBio), Vitor Luz (Aquasis), Ana Carolina Meirelles , Augusto Bôaviagem (PCCB/UERN), João Carlos Borges (FMA), Ana Bernadete Fragoso (UERN), Fernanda Attademo (CEPENE), Luciano W. Reis (IMA-BA), Ana Alencar (CEMAM)</t>
  </si>
  <si>
    <t>Não há notícias de que esta articulação entre IBAMA e ICMBio tenha ocorrido</t>
  </si>
  <si>
    <t xml:space="preserve"> Fábio Adônis (ICMBio/CMA)</t>
  </si>
  <si>
    <t>Trocar o articulador da ação, já que a servidora Glaucia mudou de lotação</t>
  </si>
  <si>
    <t>INs atualizadas e publicadas.</t>
  </si>
  <si>
    <t xml:space="preserve">Inserir: Fabia Luna (CMA) </t>
  </si>
  <si>
    <t>Retirar: Rosana Subirá (CGESP/ICMBio</t>
  </si>
  <si>
    <t>Articular publicação de portaria ou inclusão no regimento interno do ICMBio das diretrizes institucionais para a execução das ações de responsabilidade do ICMBio previstas no PAN Peixe-boi Marinho</t>
  </si>
  <si>
    <t>Fábio Adônis (CEPENE), Alex Garcia Cavalleiro (CEPNOR), Luciano Reis (IMA-BA), Ana CArolina Meirelles, João Borges (FMA), Bruno Stefanis (BIOTA), Iran Normande (APACC), Luciana Pacca (APA Mamanguape), Renata Vargas (ARIE Mamanguape), Diogo Souza (AMPA), Alexandra Costa (APACC), Flávio Lima (UERN), Simone Almeida (UFRN), Renata Emin (MPEG/GEMAM), Danielle Lima (IEPA)</t>
  </si>
  <si>
    <t>Articular a celebração de instrumento de delegação de serviços (concessão, autorização ou permissão, etc) para a estruturação da visitação na base do CEPENE em Itamaracá, prevendo atividades de conservação do peixe-boi marinho como contrapartidas do concessionário, autorizado ou permissionário</t>
  </si>
  <si>
    <t>Iran Normande (APACC/ICMBIO), Fábio Adônis (CEPENE), Iara Sommer (CEPENE), Fernanda Attademo (CEPENE), Flavio Lima (UERN), Ana Carolina Meirelles , Luciano Reis (IMA-BA)</t>
  </si>
  <si>
    <t>Minuta do TR da concessão já concluída</t>
  </si>
  <si>
    <t>A ação dependia de articulação com a COEST, que só ocorreu após a monitoria (incluindo as vistorias iniciais, ocorridas no período de 28 a 30/04/2021)</t>
  </si>
  <si>
    <t>Articular a celebração de instrumento de delegação de serviços (concessão, autorização ou permissão, etc) para a estruturação da visitação na base do CMA em Itamaracá, prevendo atividades de conservação do peixe-boi marinho como contrapartidas do concessionário, autorizado ou permissionário</t>
  </si>
  <si>
    <t>Parque do peixe-boi em funcionamento e contrapartidas realizadas</t>
  </si>
  <si>
    <t>Inserir: João Luiz (CMA) Retirar: Iara Sommer (CEPENE</t>
  </si>
  <si>
    <t>Articular a ampliação das atividades de resgate, reabilitação, soltura/destinação e monitoramento de peixe-boi marinho para abranger as UCs nas áreas de ocorrência</t>
  </si>
  <si>
    <t xml:space="preserve">Ampliação efetivada/ Relatórios das atividades. </t>
  </si>
  <si>
    <t>Iran Normande (APACC/ICMBIO), Ana Carolina Meirelles , Flavio Lima (UERN), Ana Alencar (CEMAM), Fernanda Attademo (CEPENE), João Borges (FMA), Liliana Oliveira Souza (CIA), Cristine Negrão (Aquasis), Vitor Luz (Aquasis); Simone Almeida (UFRN); Ana Bernadete Fragoso (UERN), Alexandra Costa (APACC), Eugênia Maria de Medeiros (Coordenadora CR-5)</t>
  </si>
  <si>
    <t>O ICMBio vem elaborando proposta de projeto para esta ação. Proposta em fase de avaliação por potencial apoiador, para posterior apresentação e discussão. O PCCB-UERN teve a aprovação do Plano de ação para implantação do Recinto de Aclimatação em ambiente natural e do Programa de Soltura e Monitoramento de Peixes-bois marinhos (Trichechus manatus) no Rio Grande do Norte, no conselho Gestor da RDS Estadual Ponta do Tubarão / IDEMA. O PCCB-UERN está executando o PMP-BP em parceria com a AQUASIS por meio de contratação direta entre a Petrobras e a Fundação para o Desenvolvimento da Ciência, Tecnologia e Inovação do Estado do Rio Grande do Norte - FUNCITERN, possibilitando o monitoramento, resgate, reabilitação dos peixes-bois na Bacia Potiguar e Ceará, até fev/2021.</t>
  </si>
  <si>
    <t>Atividades ampliadas nas UCs</t>
  </si>
  <si>
    <t>Inserir: Fábio Adônis (CMA), Renata Emin (IBD) e SEA  - - Retirar: Eugênia Maria de Medeiros (Coordenadora CR-5)</t>
  </si>
  <si>
    <t>Garantir uma equipe técnica especializada (tratadores, veterinários, biólogos e servidores) que possibilite a execução das ações de conservação de peixe-boi marinho de competência do ICMBIo propostas pelo PAN</t>
  </si>
  <si>
    <t>R$ 360.000,00</t>
  </si>
  <si>
    <t xml:space="preserve">A base de Itamaracá atualmente conta com 1 veterinária tercerizada, 2 servidores, 7 tratadores e 1 supervisor. Base de Porto de Pedras conta com 4 tratadores e 1 bolsista </t>
  </si>
  <si>
    <t>Sugiro rever o produto
Os produtos desta ação ainda são intermediários ou parciais (Fábio-ICMBio/CMA).</t>
  </si>
  <si>
    <t>Ações de conservação executadas a contento.</t>
  </si>
  <si>
    <t>Inserir: Fábio Adônis (CMA), joão Luiz (CMA) e Fernanda Attademo (CMA).</t>
  </si>
  <si>
    <t>Reforçar a necessidade de incremento da equipe técnica inclusive através da remoção de servidores</t>
  </si>
  <si>
    <t>Garantir as estruturas adequadas que possibilitem a execução das ações de conservação do peixe-boi marinho de competência do ICMBio propostas pelo PAN</t>
  </si>
  <si>
    <t>Recintos de visitação em reforma (aguardando liberação de engenharia), demais recintos aguardando reforma. Laboratórios de analises clinicas e necropsia aguardando reforma, reposição de material e conserto de equipamentos</t>
  </si>
  <si>
    <t>Problemas repetidos de vazamento nos oceanários e comportas dos mesmos impediram a conclusão das obras no prazo previsto</t>
  </si>
  <si>
    <t>Relatório de adequação.</t>
  </si>
  <si>
    <t>Assegurar recursos financeiros que possibilitem a execução das ações de conservação de competência do ICMBio propostas pelo PAN Peixe-boi Marinho</t>
  </si>
  <si>
    <t>Equipe e estruturas da base do CMA em Itamaracá têm sido mantidas pelo ICMBio</t>
  </si>
  <si>
    <t>Relatórios financeiros.</t>
  </si>
  <si>
    <t>VERIFICAR COM Fábricio novo colaborador.</t>
  </si>
  <si>
    <t>Reformar, em caráter de urgência, as instalações do CEPENE de Itamaracá destinadas para manutenção dos peixes-boi marinhos</t>
  </si>
  <si>
    <t xml:space="preserve">Recintos de visitação em reforma (aguardando liberação de engenharia), demais recintos aguardando reforma. </t>
  </si>
  <si>
    <t>OBJETIVO</t>
  </si>
  <si>
    <t>Fábio Adônis (ICMBio CMA)</t>
  </si>
  <si>
    <t>Cristine Negrão (Aquasis); Danise Alves (FAFIRE); Bruno Stefanis (Biota); Miriam Marmontel (Mamirauá); Renata Emin (IBD); Leonardo Messias (ICMBio/CEPENE); Fábia Luna (ICMBio/CMA); Fábio Adônis (ICMBio/CMA)</t>
  </si>
  <si>
    <t>Documentos enviados nofinal do ano de 2020</t>
  </si>
  <si>
    <t>Ofícios enviados para OEMAs constantes do processo 02034.000130/2020-32</t>
  </si>
  <si>
    <t>Fábio Adônis</t>
  </si>
  <si>
    <t>Verificar se foi enviado para as UCs estaduais: APA Marajó, APA Algodoal/Maiandeua, IDEFLOR-Bio, SEMAS-PA (Renata Emin, MPEG/GEMAM)</t>
  </si>
  <si>
    <t>Oficiar aos órgãos licenciadores das três esferas a existência do PAN Peixe-boi Marinho e recomendar sua aplicação nos processos de licenciamento</t>
  </si>
  <si>
    <t>fev./2023</t>
  </si>
  <si>
    <t>Oficiar anualmente</t>
  </si>
  <si>
    <t>Alex Garcia Cavalleiro (ICMBio/CEPNOR), Fábio Adônis (ICMBio/CMA), Luciano Reis (IMA-BA), Cristine Negrão (Aquasis), João Borges (FMA), Bruno Stefanis (BIOTA), Iran Normande (ICMBio/RESEX Jequiá), Alexandra Costa (IBD), Flávio Lima (UERN), Fabrício Santos (UFMG), Miriam Marmontel (Mamirauá), Danise Alves (FAFIRE), Fernanda Attademo (ICMBio/CMA); Bráulio Almeida (UFPB); Ana Carolina Meirelles (Aquasis)</t>
  </si>
  <si>
    <t>O PAN vem sendo divulgado nos fóruns sempre que possível</t>
  </si>
  <si>
    <t>Divulgar o PAN Peixe-boi Marinho e recomendar sua aplicação em fóruns que tratam da questão ambiental, principalmente Conselhos estaduais e municipais de meio ambiente, Comitês de bacias hidográficas, conselhos de UC, etc.</t>
  </si>
  <si>
    <t>Cristine Negrão (Aquasis), João Borges (FMA), Luciano W. Reis (IMA-BA), Bruno Stefanis (BIOTA), Iran Normande (ICMBio/RESEX Jequiá), Fábio Adônis (ICMBio/CMA), Fábia Luna (ICMBio/CMA), Karine Magalhães (UFRPE), Ana Bernadete Fragoso (UERN), Simone Almeida (UFRN), Renata Emin (IBD); Ana Carolina Meirelles (Aquasis)</t>
  </si>
  <si>
    <t>O encaminhamento do guia, protocolo ou nota técnica deverá ser acompanhado de uma articulação com cada um dos órgãos licenciadores na área de ocorrência buscando efetiva incorporação das diretrizes do PAN no processo de licenciamento.</t>
  </si>
  <si>
    <t>Foi comunicada à empresa HB SAL Potiguar, empreendedora do Porto Salineiro em Macau-RN, a necessidade de incluir no processo de licenciamento a atenção sobre a presença de Peixes-bois marinhos na região da Bacia Potiguar</t>
  </si>
  <si>
    <t>Iniciar uma articulação com os órgãos estaduais licenciadores para indicar condicionantes específicas para o peixe-boi marinho</t>
  </si>
  <si>
    <t>Fabricio Escarlate (ICMBio/CGCON)</t>
  </si>
  <si>
    <t>Fábia Luna (ICMBio/CMA); Fábio Adônis (ICMBio/CMA); Leonardo Messias (ICMBio/CEPENE); Alex Garcia Cavalleiro (ICMBio/CEPNOR); Luciano W. Reis (IMA-BA); Bruno Stefanis (Biota); Flávio Lima (UERN)</t>
  </si>
  <si>
    <t>Não houve andamentos nessa ação</t>
  </si>
  <si>
    <t>Não há</t>
  </si>
  <si>
    <t>O grupo julgou que não é momento propicio para dar andamento a essa ação, razão pela qual não houve esforços para sua realização</t>
  </si>
  <si>
    <t>O grupo julgou que não é momento propicio para dar andamento a essa ação</t>
  </si>
  <si>
    <t>Mapas publicados</t>
  </si>
  <si>
    <t>Guth Berger Falcon (ICMBio/CGCON)</t>
  </si>
  <si>
    <t>Membros da REMANE: João Borges (FMA), Cristine Negrão (Aquasis), Bruno Stefanis (BIOTA), Liliana Oliveira Souza (CIA), Ana Alencar (CEMAM), Flávio Lima (UERN), Simone Almeida (UFRN); REPRESENTANTES (REMANOR): Maura Sousa (IBD), Danielle Lima (IEPA), Miriam Marmontel (Mamirauá), Maria Danise Alves (FAFIRE), Bráulio Almeida (UFPB), Fernanda Attademo (ICMBio/CMA); Ana Carolina Meirelles (Aquasis)</t>
  </si>
  <si>
    <t xml:space="preserve">Após a conclusão dos produtos , estes devem ser validados pela rede completa de colaboradores </t>
  </si>
  <si>
    <t xml:space="preserve">Esta ação já foi iniciada, porém está atrasada. A Ação 1.6 é dividida em duas partes, a primeira delas é a realização da modelagem de distribuição potencial de Triche-chus manatus, já a segundo a realização de uma priorização espacial para identificar áreas sensíveis para conservação do peixe-boi marinho.
A primeira etapa já foi realizada três vezes e enviada para a equipe do PAN vali-dar o mapa gerados. Após todas as validações, foram fornecidos novos dados sobre a espécie, fazendo com que o mapeamento retorne a etapa inicial da ação. Em nossa última reunião, foi definido a não inclusão de nova informações, permitindo que o mapeamento fosse concluído no dia 15 de novembro de 2021. Estes resultados foram enviados para o coordenador do PAN (Fabio Adonis - CEPENE/ICMBio). 
Darei inicio a segunda etapa da ação 1.6 após a aprovação do mapeamento da ocorrência da espécie, assim poderei executar a analise de priorização espacial que resul-tará no mapa de áreas sensíveis para o peixe-boi marinho.
</t>
  </si>
  <si>
    <t>Relatório técnico da metodologia para mapear a ocorrência do de Peixe-Boi Marinho (Trichechus manatus), primeira parte da Ação 1.6 do PAN Peixe-Boi Marinho (e-mail enviado ao Fábio no dia 15/11/2021). Ainda foram enviado as figuras preliminares com mapas e os arquivos vetoriais georreferenciados (shapefiles).</t>
  </si>
  <si>
    <t>Podemos citar duas razões para o atraso: (1) Outras demandas profissionais do articulador (Guth Berger) fizeram ele atrasar; (2) as inclusão repetidas de dados novos por parte dos colaboradores a cada avaliação de resultados, que levaram a modelagem para estagio inicial de análise por três vezes.</t>
  </si>
  <si>
    <t>Após a validação dos produtos enviados, será possivel dar continuidade as análises</t>
  </si>
  <si>
    <t>Adicionar: Laura Reis (ICMBio)</t>
  </si>
  <si>
    <t>Daniel Raices (ICMBio/COESP)</t>
  </si>
  <si>
    <t>Fábio Adônis (ICMBio/CMA), Alex Garcia Cavalleiro (ICMBio/CEPNOR), Luciano Reis (IMA-BA), Cristine Negrão (Aquasis), João Borges (FMA), Bruno Stefanis (BIOTA), Iran Normande (ICMBio/RESEX Jequiá), Fábia Luna (ICMBio/CMA), Diogo Souza (AMPA), Alexandra Costa (IBD), Flávio Lima (UERN), Simone Almeida (UFRN), Renata Emin (MPEG/GEMAM), Danielle Lima (IEPA); Ana Carolina Meirelles (Aquasis)</t>
  </si>
  <si>
    <t>Ingrid Furlan (ICMBio/CMA)</t>
  </si>
  <si>
    <t>Cristine Negrão (Aquasis); Flavio Lima (UERN); Fábio Adônis (ICMBio/CMA); Ana Carolina Meirelles (Aquasis)</t>
  </si>
  <si>
    <t>Troca de articulador - a ação será iniciada pela nova articuladora (Ingrid). Nas Bacias Potiguar e Ceara, as condicionantes relacionadas a exploracao de oleo e gas que envolvem acoes com peixe-boi marinho vem sendo realizadas (Ana Carolina Meirelles).</t>
  </si>
  <si>
    <t>Ingrid Furlan; Carolina Meirelles</t>
  </si>
  <si>
    <t>Adicionar: Salvatore; Laura Reis</t>
  </si>
  <si>
    <t>Avaliar a presença de contaminantes nos ambientes de ocorrência do peixe-boi marinho (especialmente em áreas de alimentação e de fontes de água doce) por resíduos sólidos e compostos orgânicos e inorgânicos  (organoclorados, metais pesados, hidrocarbonetos e outros contaminantes</t>
  </si>
  <si>
    <t>Relatórios, dissertações, teses e artigos publicados</t>
  </si>
  <si>
    <t>Presença de contaminantes avaliada</t>
  </si>
  <si>
    <t>Cristine Negrão (Aquasis), Liliana Oliveira Souza (CIA), Flávio Lima (UERN), Ana Bernadete Fragoso (UERN), Fernanda Attademo (ICMBio/CMA), Karine Magalhães (UFRPE), Simone Almeida (UFRN); Vitor Luz (Aquasis), Ana Emília (GISdrone)</t>
  </si>
  <si>
    <t xml:space="preserve">APA Delta do Parnaíba, Litoral leste do Ceará, Litoral Setentrional do Rio Grande do Norte, APA da Barra do Rio Mamanguape, APA Costa dos Corais (APACC), RESEX Jequiá e áreas de implantação de cativeiro em ambiente natural* </t>
  </si>
  <si>
    <t>No Ceara, amostras de tecidos de animais mortos vem sendo coletadas para analises de contaminantes. Alem disso, em 2020 foi inciado um projeto para aavaliar a presenca de microplastico nos conteúdos estomacal e fecal de mamíferos marinhos. Amostras vem sendo coletadas e analisadas e os resultados farao parte da dissertacao de mestrado da Biologa Leticia Goncalves. A avaliação acerca da presença de resíduos sólidos nas áreas de uso dos peixes-bois-marinhos nos estados da Paraíba, Sergipe e Bahia foi realizado por meio de uma pesquisa de mestrado desenvolvida por Sebastião Silva dos Santos, a qual encontra-se concluída e as informações disponíveis na dissertação (João Borges)</t>
  </si>
  <si>
    <t>No Cerará as pesquisas ainda estão em andamento; foram publicadas a Dissertação de mestrado "Área de vida de peixes-boi marinhos (trichechus manatus) soltos no brasil (Santos, 2020)" e artigo  "Home ranges of released West Indian manatees Trichechus manatus in Brazil" (Santos, 2022) disponível em https://www.cambridge.org/core/journals/oryx/article/home-ranges-of-released-west-indian-manatees-trichechus-manatus-in-brazil/ACB949E23C9DF4F37184FCD97EA51F6F</t>
  </si>
  <si>
    <t>Ana Carolina Meirelles; João Borges (FMA)</t>
  </si>
  <si>
    <t>Realizar levantamento sobre o status de conservação das áreas de forrageio de peixe-boi marinho (incluindo fontes de água doce)</t>
  </si>
  <si>
    <t>Potenciais áreas e medidas para conservação e/ou recuperação indicadas</t>
  </si>
  <si>
    <t>João Borges (FMA), Cristine Negrão(Aquasis), Liliana Oliveira Souza (CIA), Flávio Lima (UERN), Ana Bernadete Fragoso (UERN), Fernanda Niemeyer (ICMBio/CMA), Karine Magalhães (UFRPE), Simone Almeida (UFRN), Maria Daniser Alves (FAFIRE); Bráulio Almeida (UFPB), Ana Emília (GISdrone), Alexandra Costa (IBD)</t>
  </si>
  <si>
    <t>Acao em andamento (Elaboração de metodologia de sensoriamento remoto para mapeamento de monitoramento de bancos de capim agulha e algas no litoral leste do CE) na fase II do Projeto "Extinção zero no CE", executado pela Aquasis. Por meio de uma pesquisa de mestrado foi possível identificar as áreas de alimentação dos peixes-bois-marinhos nos estados da Paraíba, Sergipe e Bahia, a qual encontra-se concluída e as informações disponíveis na dissertação (João Borges/FMA). {ALEXANDRA COSTA}: bancos mapeados por drone na APA Costa dos Corais, e execução de um Levantamento Ecológico Rápido junto com a FAFIRE. Incluir as referências: Alencar et al 2020 e Costa et al 2018 (Renata, MPEG/GEMAM)</t>
  </si>
  <si>
    <t>Karine , Ana Carolina Meirelles; João Borges (FMA)</t>
  </si>
  <si>
    <t>Diagnostico da qualidade de água conhecido e atualizado</t>
  </si>
  <si>
    <t>João Arnaldo (ICMBio/CMA)</t>
  </si>
  <si>
    <t>Cristine Negrão (Aquasis), Liliana Oliveira Souza (CIA), Bruno Stefanis (BIOTA), Flávio Lima (UERN), Simone Almeida (UFRN)</t>
  </si>
  <si>
    <t>Ações de monitoramento da qualidade de água do estuário do Rio Mamanguape (parâmetros físico-químico e microbiológicos) por meio de esforços desenvolvidos de modo integrado com a Fundação Mamíferos Aquáticos, APA da Barra do Rio Mamanguape, Instituto Federal da Paraíba e Fundação SOS Mata Atlântica. Além disto, de modo complementar e continuado, o rio Mamanguape e outros locais de ocorrência de peixes-bois na Paraíba, encontra-se contemplado no Programa de Monitoramento de Praias (Balneabilidade) da Superintendência de Administração do meio Ambiente (SUDEMA), o qual pode ser acessado na plataforma: http://sudema.pb.gov.br/servicos/servicos-ao-publico/balneabilidade-1 (João Borges/FMA)</t>
  </si>
  <si>
    <t xml:space="preserve">Alencar et al 2019. Análise de parâmetros de qualidade da água em decorrência de efeitos da precipitação na baia de Guajará – Belém– PA. Revista Brasileira de Geografia Física. v. 12(2): 661-680
</t>
  </si>
  <si>
    <t>(João Borges/FMA)</t>
  </si>
  <si>
    <r>
      <t>Articular junto aos comitês de bacias, órgãos estaduais</t>
    </r>
    <r>
      <rPr>
        <sz val="11"/>
        <color rgb="FFEA4335"/>
        <rFont val="Calibri"/>
        <family val="2"/>
      </rPr>
      <t xml:space="preserve"> e/ou outros atores</t>
    </r>
    <r>
      <rPr>
        <sz val="11"/>
        <color theme="1"/>
        <rFont val="Calibri"/>
        <family val="2"/>
      </rPr>
      <t xml:space="preserve"> a implantação de programas de monitoramento de qualidade de água em áreas de ocorrência do peixe-boi marinho</t>
    </r>
  </si>
  <si>
    <t>Adicionar: Laura Reis, Salvatori e Mirella</t>
  </si>
  <si>
    <t>Baia do Marajo, Baia do Guajara, Área do NGI São Luiz</t>
  </si>
  <si>
    <t>Diagnóstico realizado.</t>
  </si>
  <si>
    <t>Ana Alencar (GISdrone)</t>
  </si>
  <si>
    <t>João Borges (FMA),  Liliana Oliveira Souza (CIA), Flávio Lima (UERN), Ana Bernadete Fragoso (UERN), Bruno Stefanis (BIOTA), Simone Almeida (UFRN); Prof. Jeovah Meireles (Departamento de Geografia/UFC); Maria Danise Alves (FAFIRE);  Milena Dutra (UFAL); Clemente Coelho (UPE)</t>
  </si>
  <si>
    <r>
      <t xml:space="preserve">Não houve avanço nesta ação desde a última monitoria. Ha dados anteriores ao PAN publicados para o oeste do CE, incluindo a regiao dos rios Timonha e Ubatuba "Manguezais na Costa Oeste CEarense" Thiers et al., 2015. Link: </t>
    </r>
    <r>
      <rPr>
        <u/>
        <sz val="11"/>
        <color rgb="FF1155CC"/>
        <rFont val="Calibri"/>
        <family val="2"/>
      </rPr>
      <t>http://www.repositorio.ufc.br/bitstream/riufc/19468/3/2016_liv_prlthiersmanguezaisnacosta.....pdf.</t>
    </r>
    <r>
      <rPr>
        <sz val="11"/>
        <color theme="1"/>
        <rFont val="Calibri"/>
        <family val="2"/>
      </rPr>
      <t xml:space="preserve"> Este ano foi publicado um artigo sobre o impacto de fazendas de camarao nos bosques de mangue, que traz informacoes sobre retracao e expansao dos bosques. Realizada a avaliação no estado da Paraíba, conforme poderá ser constatado na publicação: </t>
    </r>
    <r>
      <rPr>
        <u/>
        <sz val="11"/>
        <color rgb="FF1155CC"/>
        <rFont val="Calibri"/>
        <family val="2"/>
      </rPr>
      <t>https://www.cambridge.org/core/journals/journal-of-the-marine-biological-association-of-the-united-kingdom/article/abs/spatiotemporal-dynamics-of-mangrove-forest-and-association-with-strandings-of-antillean-manatee-trichechus-manatus-calves-in-paraiba-brazil/2573DAC67224556B101C80A9F810BEF8.</t>
    </r>
    <r>
      <rPr>
        <sz val="11"/>
        <color theme="1"/>
        <rFont val="Calibri"/>
        <family val="2"/>
      </rPr>
      <t xml:space="preserve"> Além disso, informações adicionais poderão ser obtidas na dissertação "DINÂMICA ESPAÇO-TEMPORAL DOS BOSQUES DE MANGUES E SUA RELAÇÃO COM AS OCORRÊNCIAS DE ENCALHES DE FILHOTES DE PEIXES-BOIS-MARINHOS (Trichechus manatus) NA PARAÍBA ", de autoria da Msc.Iara Medeiros (João Borges).</t>
    </r>
  </si>
  <si>
    <t>https://www.frontiersin.org/articles/10.3389/ffgc.2021.653096/full; Spatiotemporal dynamics of mangrove forest and association with strandings of Antillean manatee (Trichechus manatus) calves in Paraíba, Brazil</t>
  </si>
  <si>
    <t>Ana Alencar. Ana Carolina Meirelles; João Borges (FMA)</t>
  </si>
  <si>
    <t>Adicionar: NGI São Luiz, Baia do Marajó</t>
  </si>
  <si>
    <t>2.9</t>
  </si>
  <si>
    <t>PADRÕES DE ADEQUABILIDADE DE HABITAT E IMPACTOS PARA O PEIXE-BOI MARINHO, Trichechus manatus, NA COSTA BRASILEIRA (Danise Alves/FAFIRE) - Título provisório da tese: Assessing Antillean manatee habitat and survival status in Northern Brazil Pesquisadora: Emma Deeks; University College of London (Iran Normande)</t>
  </si>
  <si>
    <t>Danise Alves, Iran Normande</t>
  </si>
  <si>
    <t>Paulo Roberto (ICMBio/GR2)</t>
  </si>
  <si>
    <t>Patrícia Passos Claro e Simara Erthal (ICMBio/APA Delta do Parnaíba), Jailton (ICMBio/APACC), Iran Normande (ICMBio/ RESEX Jequiá), Paulo Afonso (ICMBio/NGI São Luiz-MA)</t>
  </si>
  <si>
    <t>Não tem havido planejamento de ações de fiscalização direcionadas inteiramente para o peixe-boi, embora as ações nas UCs na área de ocorrência contemplem a espécie direta ou indiretamente</t>
  </si>
  <si>
    <t>A ausência de operaçãoes destinadas exclusivamente para o peixe-boi (normalmente as ações têm outros objetivos, embora contemplem também o peixe-boi) comprometeu o andamento desta ação</t>
  </si>
  <si>
    <t>Paulo Roberto</t>
  </si>
  <si>
    <t>Recomendo retirar o termo "específicas" da redação da ação</t>
  </si>
  <si>
    <t>Incluir nos Planos Anuais de Fiscalização (PLANAFs) ações para a proteção do peixe-boi-marinho</t>
  </si>
  <si>
    <t>Intensificar a articulação com UCs e GRs na área de ocorrência de peixe-boi-marinho</t>
  </si>
  <si>
    <t xml:space="preserve">Cristine Negrão (Aquasis), Liliana Oliveira Souza (CIA), Patrícia Passos Claro e Simara Erthal (ICMBio/APA Delta do Parnaíba), Jailton (ICMBio/APACC), Iran Normande (ICMBio/ RESEX Jequiá), Paulo Afonso (ICMBio/NGI São Luiz-MA), Rivaldo Couto (IBAMA- AL), Amaro Fernandes (IBAMA-PE), </t>
  </si>
  <si>
    <t>Não tem havido planejamento de ações de fiscalização direcionadas para coibir a pesca de arrasto do camarão nas áreas de ocorrência do peixe-boi. O MPF de Pernambuco já instaurou inquérito civil para a área do litoral sul do estado, especificamente entre Ipojucae Cabo de Santo Agostinho. Nas demais áreas do nordeste, algumas ações de fiscalização são realizadas para coibir a pesca ilegal e ireegular da lagosta</t>
  </si>
  <si>
    <t>A articulação com IBAMA  não foi realizada</t>
  </si>
  <si>
    <t>Leonardo Messias / Fábio Adônis</t>
  </si>
  <si>
    <t>Troca de articulador (a pedido do mesmo)</t>
  </si>
  <si>
    <t>Alterar para:Fábio Adonis (ICMBio/CMA)</t>
  </si>
  <si>
    <t>Fábia Luna (ICMBio/CMA)</t>
  </si>
  <si>
    <t>Patrícia Passos Claro e Simara Erthal (ICMBio/APA Delta do Parnaíba), Jailton Fernandes (ICMBio/APACC), Iran Normande (ICMBio/ RESEX Jequiá), Paulo Afonso (ICMBio/NGI São Luiz-MA), Rivaldo Couto (IBAMA- AL), Amaro Fernandes (IBAMA-PE), Cristine Negrão (Aquasis), Flavio Lima (UERN)</t>
  </si>
  <si>
    <t>Não foi feita essa articulação inclusive por conta de não terem sido  verificadas ocorrências como estas. O número baixo de registros pode estar associado a falta de informações da parte dos estados do MA e PA, ou realmente não está ocorrendo registros de comércio de subprodutos da espécie ao longo da área de distribuição.</t>
  </si>
  <si>
    <t>Articulação não realizada por não ter sido priorizada</t>
  </si>
  <si>
    <t>Alterar para: Fabio Adonis (ICMBio/CMA)</t>
  </si>
  <si>
    <t>Adicionar: Salvatore</t>
  </si>
  <si>
    <t>O oficio deve ser baseado no levantamento realizado como produto da ação 5.2 para que realmente a ficalização possa ser realizada de uma forma efetiva</t>
  </si>
  <si>
    <t>Iran Normande (ICMBio/ RESEX Jequiá), Liliana Oliveira Souza (CIA), Joany Deodato (APA de Guadalupe, CPRH/PE),  Flávio Lima (UERN) e Cristine Negrão (AQUASIS)</t>
  </si>
  <si>
    <t>Ações intensificads na APA Mamanguape com operações quase mensais desde outubro de 2021; na APACC as ações foram diminuídas em função do final do programa GEFMar</t>
  </si>
  <si>
    <t>Adicionar: Fábio Adornis e Lauro (ICMBio/CMA</t>
  </si>
  <si>
    <t>Renata Emin (IBD), Andrei Cardoso (ICMBio/APACC), Daniel Castro (ICMBio/COMAN)</t>
  </si>
  <si>
    <t>Recomendações já inclusas no PM da Resex Soure (2018). Encaminhar as mesmas recomendações para a APA Marajó (Renata, MPEG/GEMAM)</t>
  </si>
  <si>
    <t>Renata Emin</t>
  </si>
  <si>
    <t>Trocar para :Renata Emin (IBD)</t>
  </si>
  <si>
    <t>Retirar: Renata Emin (IBD)</t>
  </si>
  <si>
    <t>Cristine Negrão (Aquasis), Bráulio Almeida (UFPB),  Flávio Lima (UERN), Bruno Stefanis (Biota), Fernada Attademo (ICMBio/CMA)</t>
  </si>
  <si>
    <t xml:space="preserve">Fazer gestão junto aos órgãos adiministradores das novas UCs para incluir nos planos de manejo e nos zoneamentos das unidades mecanimos de proteção ao peixe-boi-marinho </t>
  </si>
  <si>
    <t>No CE, ha um projeto em andamento para criacao de uma UC estadual na costa leste do estado. "“Área de Proteção Ambiental (APA) Berçários da Vida Marinha”, no municipio de Icapui. Em 2021 aconteceu audiencia publica. Em Alagoas temos duas UCem andamento para serem criadas: Uma municipal (Arie das Tartarugas Marinhas) e uma Estadual APA Corais de Alagoas ( Bruno Stefanis -Biota). Na Revisão do Plano de Manejo da Reserva de Desenvolvimento Sustentável Estadual Ponta do Tubarão foram incluídas ações visando a conservação do Peixe-boi marinho, foi criada a Área de Proteção Ambiental Estadual Dunas do Rosado, cuja área marinha estão propostas ações para conservação do Peixe-boi marinho (Flavio Lima – UERN)</t>
  </si>
  <si>
    <t>https://www.sema.ce.gov.br/wp-content/uploads/sites/36/2021/05/1_Mapa_Localizacao.pdf; https://www.sema.ce.gov.br/2021/05/04/aviso-de-consulta-publica-apa-bercarios-da-vida-marinha/</t>
  </si>
  <si>
    <t>Ana Carolina Meirelles; Buno Stefani (BIOTA); Flavio Lima (UERN)</t>
  </si>
  <si>
    <t>Joany Deodato da Silva (CPRH)</t>
  </si>
  <si>
    <t>Bráulio Almeida (UFPB), Thais Chaves (Aquasis), Daniela Araujo (FMA), Maura Sousa (IBD), Gabriela Calixto (ICMBio/APACC), Silvanise Marques (Biota), Heloisa Sa Leitão (UERN)</t>
  </si>
  <si>
    <t>Intervenções realizadas por meio de rodas de conversas e capacitações direcionadas aos atores locais dos estados da PB, SE e BA (João Borges/FMA). Projeto de monitoramento participativo da biodiversidade executado pelo IBD em andamento nas APAs Marajó e Algodoal/Maiandeua, e Resex Marinhas de Soure, Mãe Grande de Curuçá, Caeté-Taperaçú, Viseu- PA (Renata Emin, MPEG/GEMAM).</t>
  </si>
  <si>
    <t>Relatórios das ações educativas estão sendo gradativamente incluídos em banco de produtos do PAN</t>
  </si>
  <si>
    <t>João Borges (FMA); Renata Emin (MPEG/GEMAM)</t>
  </si>
  <si>
    <t xml:space="preserve">Barra de Mamanguape, Rio Tinto (PB), Cajueiro da Praia (PI), Icapuí, Aracati (CE), Litoral Setentrional do RN (Touros a Tibau),  Mangue Seco e Coqueiro (BA) </t>
  </si>
  <si>
    <t>Acoes educativas em andamento no estado do Ceara, como parte do PMP (encalhes, solturas e divulgacao de resultados). Ações continuadas incluindo processos pedagogicos e a promoção de atividades esportivas nos estados da PB, SE e BA (João Borges/FMA). Projeto de monitoramento participativo da biodiversidade executado pelo IBD em andamento nas APAs Marajó e Algodoal/Maiandeua, e Resex Marinhas de Soure, Mãe Grande de Curuçá, Caeté-Taperaçú, Viseu- PA. Trabalho de conclusão de curso concluído (Silva, 2017, 2018) (Renata Emin, MPEG/GEMAM). Foi elaborada a cartilha guardiões do peixe-boi em parceria entre a APACC e RESEX jequiá para aplicação em escolas na área de ocorrência da espécie (Iran Normande); Campanhas de Divulgação e envolvimento comunitário para conservação do Peixe-boi marinho na Reserva de Desenvolvimento Sustentável Estadual Ponta do Tubarão e Área de Proteção Ambiental Estadual Dunas do Rosado e;
Campanha de Educação Ambiental e Divulgação da Implantação do Recinto de Aclimatação e Programa de Soltura de Peixes-bois marinhos no Rio Grande do Norte executadas pela UERN, Projeto Cetáceos da Costa Branca, por meio do PMP-Bacia Potiguar (Convênio PETROBRAS, UERN E FUNCITERN) – Flavio Lima (UERN)
No estado do Piauí, estamos retomando as ações de edcuação ambiental por meio das rodas de conversas junto aos pescadores. Além de desenvolvimento de palestras exposições, museu itinerante. Foi desenvolvido e esta em andamento, a inclusão de educação ambiental voltada para a especie, junto a secretaria de educação, por meio da elaboração de material didatico, que hoje fazem parte do roteiro do quadro da escola. A estratégia já foi aplicada em algumas escolas. Além disso, demos inicio ao desenvolvimento do Projeto Oceano Meu Mundo, com apoio da Embaixada Suíça, totalmento voltado para ações de educação ambiental e com lixo. Estamos aritulando o grupo Protetores do Oceano, com as crianças da rede publica de educação (Liliana)</t>
  </si>
  <si>
    <t>Projeto Guardiões do Peixe-boi/APACC. Material didático em impressão. Cartilha “Manual para Guardiões do Peixe-boi marinho</t>
  </si>
  <si>
    <t>Ana Carolina Meirelles; João Borges (FMA); Renata Emin (MPEG/GEMAM), Iran Normande, Bruno Stefani (Biota); Flavio Lima (UERN)</t>
  </si>
  <si>
    <t>Bráulio Almeida (UFPB), Thais Chaves (Aquasis), Maura Sousa (IBD),Silvanise Marques (Biota), Heloisa Sa Leitão (UERN), Cristine Negrão (Aquasis)</t>
  </si>
  <si>
    <t xml:space="preserve">Barra de Mamanguape, Rio Tinto (PB), Área de animais liberados (APACC, APA Barra do Mamanguape, Litoral leste CE e oeste RN), Litotal sul do RN,  Mangue Seco e Coqueiro (BA) </t>
  </si>
  <si>
    <t>Campanhas educativas continuam em andamento no Ceara, voltadas para boas praticas, nao molestamento de animais soltos, reporte de encalhes. Campanhas realizadas de modo continuado nos estados da PB, SE e BA (João Borges/FMA). Campanha planejada para a costa leste da Ilha de Marajó, mas não iniciada por conta do atraso na construção do semicativeiro, e consequentemente atraso na previsão de soltura do animal, devido a pandemia de covid-19 (Renata Emin, MPEG/GEMAM); Realizamos campanha Encalhou?! nos 15 municípios litorâneos de Alagoas (Bruno Stefani - BIOTA).</t>
  </si>
  <si>
    <t>Ana Carolina Meirelles; João Borges (FMA); Renata Emin (MPEG/GEMAM); Bruno Stefani (Biota)</t>
  </si>
  <si>
    <t>Gabriela Calixto (ICMBio/APACC)</t>
  </si>
  <si>
    <t>Bráulio Almeida (UFPB), Thais Chaves (Aquasis), Danise (FAFIRE), João Nascimento (ICMBio/CMA), Clemente Coelho (UPE), Thais Chaves (Aquasis), Augusto Boaviagem (UERN), Silvanise (Biota), Daniela Araujo (FMA), Gabriela Calixto (ICMBio/APACC)</t>
  </si>
  <si>
    <t>Cursos de capacitação para os condutores de turismo da AGEAPA (organização comunitária que atua no segmento do turismo na APA da Barra de Mamanguape) - João Borges (FMA). Projeto de monitoramento participativo da biodiversidade, onde são previstas oficinas para comunitários, executado pelo IBD em andamento nas APAs Marajó e Algodoal/Maiandeua, e Resex Marinhas de Soure, Mãe Grande de Curuçá, Caeté-Taperaçú, Viseu- PA. Trabalho de conclusão de curso concluído (Silva, 2017; 2018).</t>
  </si>
  <si>
    <t xml:space="preserve">Bráulio Almeida (UFPB), Danise (FAFIRE), João Nascimento (ICMBio/CMA), Clemente Coelho (UPE), Thais Chaves (Aquasis), Augusto Boaviagem (UERN), Silvanise (Biota), Daniela Araujo (FMA), Fábio Adônis (ICMBio/CMA), Gabriela Calixto (ICMBio/APACC) </t>
  </si>
  <si>
    <t>O Instituto Biota capacita as comunidades e prefeituras a coletarem dados de encalhes para que esse dados sejam usados para as pesquisas, (24%) do dados de encalhes vem da população E A Biota tbm faz o monitoramento de molestamento por meio de app e redes sociais..(Bruno Stefani) e; Pesquisa participativa com comunidades de pescadores, pescadoras e marisqueiras sobre a disponibilidade de recursos alimentares de Peixes-bois marinhos em ambiente natural no Rio Grande do Norte - Flavio Lima (UERN). População de peixes-boi das antilhas no Maranhão, Brasil, monitorada por uma iniciativa de conservação de base comunitária (Andrade-Reis et al, 2021) - Fernanda Attademo ; Inserir em encaminhamento o trabalho de conclusão de curso: Compreensão dos comportamentos dos peixes-boi marinhos (Trichechus manatus manatus) e o conflito gerado com comunidades pesqueiras na APA Costa dos Corais. (Alexandra Costa)</t>
  </si>
  <si>
    <t>Bruno Stefani (BIOTA); Flavio Lima (UERN); Fernanda Attademo (CMA); Alexandra Costa</t>
  </si>
  <si>
    <t>Envolver as comunidades nos processos de pesquisa com peixe-boi marinho, participando-as dos resultados alcançados, proporcionando um sentimento de pertencimento e valorização local</t>
  </si>
  <si>
    <t>Adicionar: Marcelo Vidal (CNPT) e Laura (NGI São luiz)</t>
  </si>
  <si>
    <t>Diogo Souza (AMPA), Ana Carolina Meirelles (Aquasis), Liliana Oliveira Souza  (CIA), Bruno Stefanis (BIOTA), Flávio Lima (UERN), Ana Alencar (CEMAM), Ana Bernadete Fragoso (UERN), Simone Almeida (UFRN), Lume Monteiro (UERN)</t>
  </si>
  <si>
    <t>Diagnóstico da REAMP</t>
  </si>
  <si>
    <t>Daniela Araujo (FMA)</t>
  </si>
  <si>
    <t xml:space="preserve">Diogo Souza (AMPA), Ana Carolina Meirelles (Aquasis), Liliana Oliveira Souza  (CIA), Bruno Stefanis (BIOTA), Flávio Lima (UERN), Ana Alencar (CEMAM), Ana Bernadete Fragoso (UERN), Simone Almeida (UFRN), Lume Monteiro (UERN), Maura Sousa (IBD), Gabriela Calixto (ICMBio/APACC), Fábio Adônis (ICMBio/CMA) </t>
  </si>
  <si>
    <t>Realização de três reuniões extraordinárias; Diálogo estabelecido e contínuo no grupo do aplicativo WhatsApp; Elaboração de um plano de ação (Daniele Araújo/FMA)</t>
  </si>
  <si>
    <t xml:space="preserve">Maura Elisabeth Moraes Sousa (IBD), Lisângela Cassiano (ICMBio/ResexMar Soure), 
 Fábio Pamplona (APA Arquipelago Marajó/IDEFlor-Bio)
</t>
  </si>
  <si>
    <t>Oficinas já realizadas no Marajó. Contato com os gestores das UCs Salgado Paraense realizado, planejamento das oficinas para os pescadores para o primeiro semestre de 2022. Andamento prejudicado por conta da pandemia de covid-19 (Renata Emin, MPEG/GEMAM)</t>
  </si>
  <si>
    <t>Andamento prejudicado por conta da pandemia de covid-19, que impediu o acesso às áreas do Salgado Paraense.</t>
  </si>
  <si>
    <t>Renata Emin (MPEG/GEMAM).</t>
  </si>
  <si>
    <t>Ana Carolina Meirelles e Vitor Luz (Aquasis), Flávio Lima (UERN), Simone Almeida (UFRN), Lume Mendonça (UERN), Maura Sousa (IBD), Jóice Brito (CPRH/PE), Fernanda Attademo (ICMBio/CMA), Stella Almeida (CEMAM), Bruno Stefanis (Biota), João Borges (FMA)</t>
  </si>
  <si>
    <t>Durante o período, não houve registro de captura nos estados do Ceará e Alagoas.
Para os demais estados não existe informação dada pelas instituições.</t>
  </si>
  <si>
    <t>Ocorrências caracterizadas</t>
  </si>
  <si>
    <t>As informações da ação têm sido repassadas por algumas instituições, porém no total são poucos os registros de capturas intencionais e acidentais de peixe-boi marinho, bem como o consumo e comércio de subprodutos. O número baixo de registros pode estar associado a falta de informações da parte dos estados do MA e PA, ou realmente não está ocorrendo registros de captura acidental ou intencional da espécie ao longo da área de distribuição.</t>
  </si>
  <si>
    <t>Estado do Ceará (Vitor Luz da AQUASIS) e Alagoas (Bruno Stefanis do Instituto BIOTA)</t>
  </si>
  <si>
    <t>Adicionnar: Salvatore e Renata Emim</t>
  </si>
  <si>
    <t>Essa ação sirva de subsidio para apoiar as ações de fiscalização propostas na ação 3.3</t>
  </si>
  <si>
    <t>Leonardo Messias (ICMBio/CEPENE)</t>
  </si>
  <si>
    <t>Ana Carolina Meirelles (Aquasis), Flávio Lima (UERN), Simone Almeida (UFRN), Renata Emin (IBD)</t>
  </si>
  <si>
    <t>Áreas previstas no PM Resex Soure (2018);</t>
  </si>
  <si>
    <t>Áreas de exclusão e restrição temporária e/ou espacial de área de pesca de acordo com distribuição de peixes-bois previstas no PM Resex Soure (2018). O plano de maenjo da APA Costa dos Corais estabeleceu mais 5 áreas fechadas, além das outras 3 já existentes, no total de 8 áreas fechadas. A APA delta do Parnaíba, também no plano de manejo, estabeleceu várias medidas para minimizar os efeitos negativos da pesca</t>
  </si>
  <si>
    <t>Renata Emin (MPEG/GEMAM)</t>
  </si>
  <si>
    <t>Adicionar: William Fernandes (ICMBio/CEPNOR)</t>
  </si>
  <si>
    <t xml:space="preserve"> Danise Alves (FAFIRE), Alexandra Costa (IBD), Karine Magalhães (UFRPE), Clemente Coelho (UPE), João Borges (FMA), Liliana Oliveira Souza (CIA), Cristine Negrão (Aquasis), Leonardo Messias (ICMBio/CEPENE), Ana Emília (GisDrone); Bruno Stefanis (BIOTA), Fernanda Attademo (ICMBio/CMA), Luciano W. Reis (IMA-BA), Flávio Lima (UERN), Simone Almeida (UFRN), João Nascimento (ICMBio/CMA), Gabriela Calixto (ICMBio/APACC)</t>
  </si>
  <si>
    <t>Realização de cursos por meio de plataformas digitais para Instituições de ensino e em eventos locais no estado da Paraíba; Instituto Bicho D'água planejou cursos com a NGI Bragança para a região do Salgado Paraense (Renaata Emin)</t>
  </si>
  <si>
    <t>Apenas o Instituto Biota enviou dados para o articulador até o momento, tendo atingido 42 pessoas. Devido a pandemia da COVID, os cursos presenciais foram prejudicados.</t>
  </si>
  <si>
    <t>João Borges (FMA); Iran Normande (ICMBio);Renata Emin (MPEG/GEMAM)</t>
  </si>
  <si>
    <t>Danilo Perina (ICMBio/COPAN)</t>
  </si>
  <si>
    <t>Marcelo Derzi (ICMBio/CNPT), Danilo Perina (ICMBio/ COPAN), Fabia Luna (ICMBio/CMA), Diogo Lagroteria (ICMBio/CEPAM), Glaucia Sousa (ICMBio/CMA), Priscila Maria da Costa Santos (ICMBio/PARNA Anavilhanas), José Martins (ICMBio/PARNA MAR Fernando de Noronha), Miriam Marmontel (Mamirauá), Bruno Stefanis (Biota), Iran Normande (ICMBio/RESEX Jequiá), Cristine Negrão (Aquasis)</t>
  </si>
  <si>
    <t>Verificar com Fábia alteração do articulador. A normativa geral ainda está parada no MMA e optou-se por fazer um normativa especifica para Sirênios que está em fase de análise jurídica (Fabia Luna e Fábio Adonis); Em Alagoas o conselho estadual aprovou uma resolução (resolução 02-2020) que tipifica molestamento de peixes-boi (Bruno Stefanis)</t>
  </si>
  <si>
    <t>Fabia Luna e Fabio Adonis (ICMBio/CMA); Bruno Stefanis (BIOTA)</t>
  </si>
  <si>
    <t>6.4</t>
  </si>
  <si>
    <t>Iran Normande (ICMBio/RESEX Jequiá), Flávio Lima (UERN), Alexandra Costa (IBD), Heleno Santos (ICMBio/APA Delta do Parnaíba)</t>
  </si>
  <si>
    <t>O novo plano de manejo do APPAC incorporou a regulamentação da turismo de observação.</t>
  </si>
  <si>
    <t>Plano de manejo da APACC disponível em https://www.icmbio.gov.br/apacostadoscorais/images/stories/PM_APACC_2021.pdf. Ver NORMAS GERAIS PARA A APA COSTA DOS CORAIS, item TURISMO / RECREAÇÃO</t>
  </si>
  <si>
    <t>Retirar: Heleno; Adicionar: Laura Reis (NGI São Luis), Katherine Choi (AQUASIS); Flavia Rego(Associação peixe-boi), Silmara Erthal (APA Delta do Parnaíba)</t>
  </si>
  <si>
    <t>6.5</t>
  </si>
  <si>
    <t>Relatórios técnicas e estudos científicos
Protocolo divulgado</t>
  </si>
  <si>
    <t>Liliana Oliveira Souza (CIA), Cristine Negrão (AQUASIS), Eduardo Almeida (APACC), Flávio Lima (UERN), Fernanda Attademo (ICMBio/CMA), Bruna Bezerra (UFPE), Heleno Santos (ICMBio/APA Delta do Parnaíba), Danise Alves (FAFIRE)</t>
  </si>
  <si>
    <t>Porto de Pedra (AL), APA da Barra do Rio Mamanguape (PB), Cajueiro da Prai (PI), Leste do Ceará, RN</t>
  </si>
  <si>
    <t>Atividade avaliada dentro do Plano de Uso Público da APA Costa dos Corais. Protocolo de turismo de observação em elaboração para o município de Icapuí/CE; Por meio dos esforços de campo das equipe da Fundação Mamíferos Aquáticos e APA da Barra do Rio Mamanguape, as eventuais constatações de irregularidades relacionadas as praticas do turismo (embarcações não autorizadas; embarcações operando com potencia de motores não permitido; casos de molestamentos, entre outros) estão sendo reportados para a UC e os assuntos, dentro das responsabilidades envolvidas, tratadas diretamente com os condutores ou com a AGEAPA (Associação de Artesãos e Guias de Ecoturismo da Região da APA da Barra do Rio Mamanguape) João Borges (FMA)</t>
  </si>
  <si>
    <t>Plano de Uso Público da APA Costa dos Corais</t>
  </si>
  <si>
    <t>Iran Normande (ICMBio); Vitor Luz (Aquasis) e João Borges (FMA)</t>
  </si>
  <si>
    <t>Sugiro verificar em conjunto com o ICMBio/APA Delta do Parnaíba, a substituição do servidor Heleno Santos, em decorrência do lamentável falecimento ocorido (João Borges/FMA)</t>
  </si>
  <si>
    <t>Retirar: Heleno / / Adicionar: Silmara Erthal (APA Delta do Parnaíba), Katherine Choi (AQUASIS)</t>
  </si>
  <si>
    <t>6.7</t>
  </si>
  <si>
    <t>João Borges (FMA), Fernanda Attademo (ICMBio/CMA),  Simone Almeida (UFRN), Lume Monteiro (UERN), Augusto Boaviagem (UERN)</t>
  </si>
  <si>
    <t>Foram realziads trataivas com a Gestão do Porto Ilha de Areia Branca, sob a gestão da CODERN. Em 2020 foi iniciado o processo de licenciamento do Porto Ilha HB SAL POTIGUAR, localizado frontalmente ao município de Macau. Informamos a empresa responsável sobre a necessidade de incluir medidas mitigatórias referentes aos peixes-bois marinhos na região.</t>
  </si>
  <si>
    <t>Portos Ilha (RN)</t>
  </si>
  <si>
    <t>6.8</t>
  </si>
  <si>
    <t>Ana Carolina Meirelles (Aquasis), Liliana Oliveira Souza (CIA), Ana Alencar (GisDrone), Fernanda Attademo (ICMBio/CMA),  Simone Almeida (UFRN), Lume Monteiro (UERN)</t>
  </si>
  <si>
    <t>1- Incluir as UCs aonde há registros de impacto do kitesurf; 2- Reforçar pedido de fiscalização dessas atividades jutos as UCs</t>
  </si>
  <si>
    <t>A UERN, por meio do Projeto Cetáceos da Costa Branca realizou orientação aos promotores do festival de kitesurf, em AREIA BRANCA sobre os riscos e medidas para eviar colisões com os Peixes-bois. Também foram realizadas tratativas com a Prefeitura de Areia Branca (Gerencia de Meio Ambiente e Turismo ) para o ordenamento dos eventos de Kitesurf na região. Foi iniciada a discussão sobre os riscos de colisão dos Kitesurf com Peixes-bois marinhos e outros conflitos da atividade esprtiva no Conselho Gestor da Resva de Desenvolvimento Sustentável Estadual Ponta do Tubarão, Macau-RN . Foi encaminhada a proposta de realização de 2 oficinas para tratar do tema, incluindo os conflitos com a pesca artesanal na Reserva. Em 2020 foi aprovado a resulução Nº1 de 2020 que regra o uso de embarcações no sul da APPAC.</t>
  </si>
  <si>
    <t>As ações citadas não puderam ser feitas antes da data prevista para o término da mesma (dez/21), por isso a ação está em amarelo; no entanto, foi proposta a dilatação do prazo até o final do ciclo em função da importância da continuidade da ação</t>
  </si>
  <si>
    <t>Flávio Lima (UERN); Bruno Stefani (BIOTA)</t>
  </si>
  <si>
    <t>Prorrogar o prazo para o final doPAN</t>
  </si>
  <si>
    <t>6.9</t>
  </si>
  <si>
    <t>Ana Alencar (CEMAM), Simone Almeida (UFRN), Lume Monteiro (UERN), Marius Belucci (ICMBio/APACC)</t>
  </si>
  <si>
    <t>Foi realizado contato com a Superintendência de Gerenciamento Costeiro do órgão estadual (IDEMA) para pautar a proposta nas reuniões do Projeto Orla. Não avançou devido dificuldade de contiinuidade dos contatos. (Flavio Lima)</t>
  </si>
  <si>
    <t>Flavio Lima (UERN)</t>
  </si>
  <si>
    <t>6.10</t>
  </si>
  <si>
    <t>João Borges (FMA), Ana Carolina Meirelles (Aquasis), Ana Alencar (GisDrone) e Bruno Stefanis (BIOTA),  Cristine Negrão (Aquasis)</t>
  </si>
  <si>
    <t>Elaboração de nota técnica reportando os casos de atropelamentos; execução de protetores de hélice para embarcações da FMA e APA da Barra do Rio Mamanguape (João Borges/FMA). Está em fase de discussões ações para minimizar impactos aos atropelamentos em Mamanguape, incluindo a captação de recursos para confecção de protetores de hélice para embarcações de guias turísticos que atuam na Barra de Mamanguape (Fábio Adônis - ICMBio/CMA). Inclusão de normativa sobre o assuntos na revisão do plano de manejo da APA Costa dos Corais (Iran Normande - ICMBio). sem atualização no período. Tratativas para regulamentação da lei de proteção ao peixe-boi-marinho nos municípios de Icapuí e Aracati/CE (Vitor / Aquasis).Em 2020 foi aprovado a resulução Nº1 de 2020 que regra o uso de embarcações no sul da APPAC (Bruno Stefanis).</t>
  </si>
  <si>
    <t>João Borges (FMA); Fábio Adônis (ICMBio/CMA); Bruno Stefanis (BIOTA)</t>
  </si>
  <si>
    <t>Instrumentos normativos propostos</t>
  </si>
  <si>
    <t>Adicionar: Lauro, Fábio e João Arnaldo (CMA)</t>
  </si>
  <si>
    <t>6.11</t>
  </si>
  <si>
    <t>João Borges (FMA), Ana Carolina Meirelles (Aquasis), Liliana Oliveira Souza (CIA), Karine Magalhães , Simone Almeida (UFRN), Lume Monteiro (UERN), Renata Emin (IBD)</t>
  </si>
  <si>
    <t>Revisão dos instrumentos existentes no Brasil e em outros países. Em elaboração conteúdo técnico sobre o assunto. Estabelecido GT's envolvendo a NGI Mamanguape, CMA e FMA com a intenção de buscar alternativas para os impactos registrados (atropelamentos) ou transito irregular de embarcações na APA da Barra de Mamanguape (João Borges/FMA)</t>
  </si>
  <si>
    <t>Revisão do Plano de Manejo da APA Costa dos Corais. Nota Técnica (FMA) sobre atropelamentos de peixes-bois na Paraíba</t>
  </si>
  <si>
    <t>Atividade concentrada na APACC e APABM, mas sem informações sobre andamento nas demais localidades previstas.</t>
  </si>
  <si>
    <t>João Borges (FMA), Fábio Adônis (ICMBio) e Iran Normande (ICMBio)</t>
  </si>
  <si>
    <t>Estender o prazo, já que em algumas das UCs listadas ainda não há ações</t>
  </si>
  <si>
    <t>Propostas de mecanismos de ordenamento encaminhadas</t>
  </si>
  <si>
    <t>fev.2023</t>
  </si>
  <si>
    <t>6.12</t>
  </si>
  <si>
    <t>Fabio Adonis (ICMBio/CMA)</t>
  </si>
  <si>
    <t>Adriana Miranda (ICMBio/CMA), Alexandra Costa (IBD), Bruno Stefanis (Biota), Danise Alves (FAFIRE)</t>
  </si>
  <si>
    <t>O folder virtual tem sido enviado sempre que é detectada alguma postagem nas redes sociais mostrando possíveis casos de molestamento. Ações realizadas de modo continuado, com informações sobre boas praticas ao avistar os peixes-bois e normas existentes. Em situações de dificuldades, compartilhamos a conta do responsável pela postagem ao CMA (João Borges/FMA)</t>
  </si>
  <si>
    <t>Fábio Adônis; João Borges (FMA)</t>
  </si>
  <si>
    <t>Adicionar: Gabriela Calixto (APACC)</t>
  </si>
  <si>
    <t>Fabia Luna (ICMBio/CMA), Ingrid Furlan (ICMBio/CMA), Leonardo Messias (ICMBio/CEPENE), Gláucia Pereira (ICMBio/CMA), João Borges (FMA), Cristine Negrão e Vitor Luz (Aquasis), Bruno Stefanis (BIOTA),  Fábio Adônis (ICMBio/CMA), Ana Bernadete Fragoso e Lume Mendonça (UERN), Simone Almeida (UFRN), Danise Alves (FAFIRE), Renata Emin (IBD), Miriam Marmontel (MAMIRAUÁ), Fernanda Attademo (ICMBio/CMA)</t>
  </si>
  <si>
    <t>A ação está em andamento com a retomada das reuniões da REMANE (2020) assim como da REMANOR (2021). Quatro reuniões da REMANOR foram realizadas. A coordenadação da REMANOR ficou a cargo do analista Lauro Paiva.</t>
  </si>
  <si>
    <t>Relatórios sobre as reuniões disponíveis sob pedido para Ingrid Oberg.</t>
  </si>
  <si>
    <t>A REMANOR apresentou inicialmente o problema que muitas instituições que faziam parte da rede, nao tinham mais os pesquisadores encarregados. Assim a REMANOR tem passado por uma re-estruturação referentes a novos membros.</t>
  </si>
  <si>
    <t>Juan Pablo Torres-Florez</t>
  </si>
  <si>
    <t>Recomendaria mudança de articulador e sugiro a Ingrid Oberg. Sugiro a troca de articulador para João Arnaldo (coordenador REMANE) ou Ingrid (coordenadora REMANOR e REMAB) (Fernanda)</t>
  </si>
  <si>
    <t>João Arnaldo (CMA)</t>
  </si>
  <si>
    <t>Não considero esta ação finalizada, nem quanto a reforma do 1,2 e 3 e nem com as demais estruturas (Fernanda)</t>
  </si>
  <si>
    <t>fev./23</t>
  </si>
  <si>
    <t>Lauro, Fernanda, João Arnaldo</t>
  </si>
  <si>
    <t>Ação deixou de ser considerada concluída, uma vez que as obras de reforma dos oceanários não foram ainda concluídas</t>
  </si>
  <si>
    <t xml:space="preserve"> Vitor Luz (AQUASIS), Ana Alencar (GisDrone), Luciano W. Reis (IMA-BA), Fernanda Attademo (ICMBio/CMA), Ana Bernadete Fragoso (UERN), Simone Almeida (UFRN), Miriam Marmontel (Mamirauá), Danielle Lima (IEPA), Maura Souza (IBD)</t>
  </si>
  <si>
    <t>O Centro de Reabilitação do Projeto Cetáceos da Costa Branca-Universidade do Estado do Rio Grande do Norte (PCCB-UERN) foi autorizado pelo Instituto de Desenvolvimento Sustentável e Meio Ambiente do Rio Grande do Norte-IDEMA/Instituto Brasileiro do Meio Ambiente e Recursos Naturais Renováveis-IBAMA em 18/02/2022 a funcionar como CENTRO DE REABILITAÇÃO DE ANIMAIS SILVESTRES PROJETO CETÁCEOS DA COSTA BRANCA  UNIVERSIDADE DO ESTADO DO RIO GRANDE DO NORTE (CRAS PCCB-UERN) (AUTORIZAÇÃO DE MANEJO DA FAUNA SILVESTRE Nº 2408.12567/2022-RN). O mesmo Centro está em processo de reforma e ampliação com a construção de um oceanário com capacidade de 307,8 m3 por meio de convênio entre a PETROBRAS, UERN e FUNCITERN e vinculado ao PMP-Bacia Potiguar (Flávio). Recinto do IBAMA/Amapá em fase de captação de finalização de processo instituicional para reforma e adequação (Fernanda). O Instituto Biota de Conservação está realizando reforma e ampliação de um CRAS em Maceió-AL (já licenciado pelo órgão estadual) (Bruno).</t>
  </si>
  <si>
    <t>Ajustes do repasse de recurso do PMP, bem como a pandemia de COVID-19, atrasaram o andamento da atividade</t>
  </si>
  <si>
    <t>Fernanda; Flávio Lima (UERN); Bruno Stefanis(Biota)</t>
  </si>
  <si>
    <t>Necessário uma atenção essencial ao estuário amazônico devido ao elevado numero de encalhes da região e a precariedade de centros de reabilitação para soltura de peixe-boi marinho; propõe-se uma reunião técnica para discutir o assunto.</t>
  </si>
  <si>
    <t>João Borges (FMA), Vitor Luz e Antonio Carlos Amancio (Aquasis), Ana Alencar (GisDrone), Bruno Stefanis (BIOTA), Luciano W. Reis (IMA-BA), Maura Sousa (IBD), Ana Bernadete Fragoso (UERN), Simone Almeida (UFRN),  Fábio Adônis (ICMBio/CMA) e Andrei Cardoso (ICMBio/APACC)</t>
  </si>
  <si>
    <t>Monitoramento sistematico continua em andamento no estado do Ceara, principalmente de Aquiraz a Icapui, como parte do PMP. Nap houve ampliacao. Monitoramento continua ocorrendo no RN pelo PMP e Nas áres sem PMP (fernanda). Em Pernambuco e Alagoas vem ocorrendo apenas por demanda (Fernanda). No Pará o monitoramento é feito por meio da rede de informantes do IBD e MPEG/GEMAM (Renata Emin). Monitoramento sistemático sendo realizado na RESEX Jequiá em parceria com a Biota.</t>
  </si>
  <si>
    <t>Ana Carolina Meirelles; Fernanda; Flávio Lima (UERN)</t>
  </si>
  <si>
    <t>Iran Normande (ICMBio/RESEX Jequiá),  João Borges (FMA), Ana Carolina Meirelles (Aquasis), Andrei  Cardoso (ICMBio/APACC), Ana Alencar (GisDrone), Diogo Souza (AMPA), Miriam Marmontel (Mamirauá), Luciano W. Reis (IMA-BA), Ana Bernadete Frargoso (UERN), Simone Almeida (UFRN), Fernanda Attademo (ICMBio/CMA), Flávio Lima (UERN), Danielle Lima (IEPA), Maura Sousa (IBD), Iran Normande (ICMBio/RESEX Jequiá), Thalma Grisi (ICMBio/Apa da Barra de Mamanguape), Cristine Negrão (Aquasis), Alexandra Costa (IBD)</t>
  </si>
  <si>
    <t>Icapuí (CE), APA Barra do rio Mamanguape (PB), APA Costa dos Corais, Ilha de Marajó, RESEX MAR-Soure, Município Amapá (AP), Oiapoque (AP), Resex Jequiá da Praia, RN</t>
  </si>
  <si>
    <t>Cativeiro em Icapuí-CE sob responsabilidade da Aquasis já implantado; cativeiro de Soure parcialmente construído, dependendo de tratativas com Prefeitura de Soure para ser finalizado; necessário que o CMA faça articulação para continuidade das obras; cativeiro de readaptação da Barra de Mamanguape construído, de modo conjunto com a APA da Barra de Mamanguape, CEPENE e FMA. Recinto de aclimatação em Porto de Pedras/AL mantido com a presença de animais sob responsabilidade do CMA e APACC. Recinto de Aclimatação em Diogo Lopes/Macau/RN implantado, sob responsabilidade da UERN, por meio de recursos do PMP-Bacia Potiguar (Convênio PETROBRAS, UERN e FUNCITERN) e já conta no momento com 4 animais em aclimatação; Projeto aprovado pelo ICMBio para busca de local para implantação de novo cativceiro da APA do Delta do Parnaíba/PI.</t>
  </si>
  <si>
    <t>Fotos do cativeiro da Aquasis.</t>
  </si>
  <si>
    <t>Fábio Adônis; João Borges (FMA); Fernanda Attademo</t>
  </si>
  <si>
    <t>Sugiro revermos o produto e padronizar as informações a serem repassadas por todos os locais (Fernanda)</t>
  </si>
  <si>
    <t>João Borges e Sebastião Santos(FMA), Cristine Negrão (Aquasis), Ana Alencar (GisDrone), Diogo Souza (AMPA), Miriam Marmontel (Mamirauá), Flávio Lima (UERN), Ana Bernadete Fragoso (UERN), Simone Almeida (UFRN), Maura Sousa e Alexandra Costa (IBD), Fernanda Attademo (ICMBio/CMA), Fábio Adônis (ICMBio/CMA), Andrei Cardoso (ICMBio/APACC)</t>
  </si>
  <si>
    <t>Monitoramento de animais nos estados da PB, SE e BA. Animais liberados em Alagoas com equipamento de telemetria, e dois individuos (um reintroduzido - Raimundo - e 1 nativo - Bacuri) foram marcados (Fernanda). Realizada a soltura de dois animais em Icapuí/CE em 2021. Um indivíduo foi a óbito em decorrência de colisão com embarcação e outro retornou para reabilitação após uso de áreas inadequadas e acentuada perda de peso (Vitor / Aquasis).</t>
  </si>
  <si>
    <t>Solturas e monitoramento realizados pela CMA registradas nos relatórios anuais de atividades.</t>
  </si>
  <si>
    <t xml:space="preserve">João Borges (FMA) e Fábio Adônis (ICMBio/CMA) </t>
  </si>
  <si>
    <t>Na criação desta ação, somente CMA e FMA possuiam animais monitorados, tendo em vista que agora outras instituições estão ou irão realizar monitoramento, eu sugiro melhorar a troca d einformações dos animais marcados e moniotrados, sendo informado com maior frequencia estas atividades. Talvez a criação de uma planilha com informações básicas para preenchimento de informações pelas intituições que tiverem animais monitorados (Fernanda Attademo).</t>
  </si>
  <si>
    <t>Realizar solturas prioritariamente nas áreas de origem ou de fragmentação e monitoramento via telemetria dos peixes-boi marinhos reabilitados seguindo protocolos definidos pelos órgãos públicos competentes</t>
  </si>
  <si>
    <t>João Luiz (ICMBio/CMA)</t>
  </si>
  <si>
    <t>João Borges (FMA), Vitor Luz (Aquasis), Fernanda Attademo (CEPENE), Luciano W. Reis (IMA-BA), Renata Emin (MPEG/GEMAM), Leonardo Sena (BIOMA), Fábia Luna (ICMBio/CMA), Fabrício Santos (UFMG), Augusto Boaviagem (UERN), Mirian Marmontel (Mamirauá)</t>
  </si>
  <si>
    <t>Planilha em fase de coleta e inserção de dados dos indivíduos manejados</t>
  </si>
  <si>
    <t>Essa ação era articulada por Fabrício Santos, especialista em genética da UFMG que solicitou sua saída do GAT e da articulação da ação; após a sua saída houve uma desmobilização de esforços para atingimento dessa ação que não contou ainda com novas articulações para sua realização</t>
  </si>
  <si>
    <t xml:space="preserve">João Luiz e Fábio Adônis (ICMBio/CMA) </t>
  </si>
  <si>
    <t>Sugiro trocarmos o articulador para o Pos-doc Salvatore Siciliano, que tem expertize em genética, uma vez que o João irá se aposentar e voltar para o CEMAVE e ficará mais focado apenas na parte de levantamento populacional. Considero que a ação esteja ainda laranja.</t>
  </si>
  <si>
    <t>Salvatore Siciliano (Fiocruz)</t>
  </si>
  <si>
    <t>7.9</t>
  </si>
  <si>
    <t>João Borges (FMA), Flávio Lima (UERN), Iran Normande (APACC), Ana Alencar (CEMAM), Vitor Luz (Aquasis), Luciano W. Reis (IMA-BA), Ana Bernadete Fragoso (UERN), Simone Almeida (UFRN), Cristine Negrão (Aquasis)</t>
  </si>
  <si>
    <t>Foram soltos 35 peixes-bois em Alagoas; 12 na Paraíba; 1 solto em Alagoas e 3 no Ceará (sendo 1 por fuga), totalizando 51 animais.</t>
  </si>
  <si>
    <t>Planilha de soltura, protocolo de soltura e monitoramento (contendo a informação das solturas até 2020)</t>
  </si>
  <si>
    <t>Durante o pandemia da COVID-19, ocorreram atrasos nas solturas dos animais em todas as intituições. No Amapá, o Peixe-boi ViCtor precisou retornar para o IBAMA pois estava numa tribo indígena e não seria mais permitida a entrada de não indígenas por causa da pandemia. Foram considerados somente as primeiras solturas de cada animal. Animal que retornou e depois foi solto, não foi contabiibizado. No caso de Assu, como a soltura e ressoltura dele foi em locais diferentes, foi considerado apenas 1 animal, mas informado que ocorreu em duas localidades diferentes.</t>
  </si>
  <si>
    <t>Fernanda</t>
  </si>
  <si>
    <t>Sugiro que sempre que uma instituição soltar um peixe-boi, informar ao GAT por email, com a data e local, facilitando a identificação da informação. Recomendo incluir o Pará, que tem animal para ser solto.</t>
  </si>
  <si>
    <t>Ação será excluída por já estar contemplada na nova redação da 7.6</t>
  </si>
  <si>
    <t>João Borges (FMA), Vitor Luz (Aquasis), Ana Carolina Meirelles (Aquasis), Fernanda Attademo (ICMBio/CMA),  Luciano W. Reis (IMA-BA), Flávio Lima (UERN), Simone Almeida (UFRN), Ana Bernadete Fragoso (UERN), Ana Emília (GisDrone)</t>
  </si>
  <si>
    <t>7.11</t>
  </si>
  <si>
    <t xml:space="preserve">Juan Pablo Torres-Florez (ICMBio/CMA) </t>
  </si>
  <si>
    <t xml:space="preserve"> Fernanda Attademo (ICMBio/CMA), Iran Normade (ICMBio/RESEX Jequiá), Alexandra Costa (IBD), Adriana Miranda (ICMBio/CMA), Fabricio Escarlate (ICMBio/CGCON)</t>
  </si>
  <si>
    <t>Fernanda Attademo (ICMBio/CMA), Iran Normade (ICMBio/RESEX Jequiá), Alexandra Costa (IBD), Adriana Miranda (ICMBio/CMA), Fabricio Escarlate (ICMBio/CGCON)</t>
  </si>
  <si>
    <t>Foram definidos 5 protocolos para peixe-bois. Dos 5 um já foi publicado, um deles ja esta na etapa de revisão final e os outros tres estão na etapa de envio dos comentários nos capítulos de cada protocolo por parte dos revisores. Alem desses 5 protocolos, outros protocolos estão sendo trabalhados: uso de aeronaves não tripuladas (ja publicado), Eutanasia (enviado e em revisão), fotografia (em escrita).</t>
  </si>
  <si>
    <t>Foram publicados ate agora os seguintes protocolos e guias: "Guia Comportamento de Peixes-bois ICMBio.” Attademo et al. 2020; "Uso de aeronaves não tripuladas (drones) para Pesquisa e Monitoramentedo de Peixe-boi-marinho e seu habtat” Alencar et al. 2020; "Protocolo de Soltura e Monitoramento de peixes-bois” Luna et al. 2021</t>
  </si>
  <si>
    <t>Devido a inúmeras demandas por parte dos revisores, tem ficado mais devagar o processo.</t>
  </si>
  <si>
    <t>Recomenda-se re-estabelecer prazos ate finais de 2022. Sugiro troca de articulador para equipe da BAV-Itamaracá ou para Fábia Luna</t>
  </si>
  <si>
    <t>Dependendo de informes atualizados de Fernanda</t>
  </si>
  <si>
    <t>7.12</t>
  </si>
  <si>
    <t>João Borges (FMA), Vitor Luz (Aquasis), Fernanda Attademo (ICMBio/CMA), Luciano W. Reis (IMA-BA), Renata Emin (IBD), Leonardo Sena (BIOMA), Fábia Luna (ICMBio/CMA), Juan Pablo (ICMBio/CMA), e Fabricio Santos (UFMG)</t>
  </si>
  <si>
    <t>Dentro das ações a serem desenvolvidas na REMANE está o estabelecimento de um banco de amostras com formato virtual. Em conjunto com isso, o CMA está trabalhando na atualização do acervo genético na base em Itamaracá (PE). O pesquisador Pos-doc Salvatore Siciliano (Fiocruz) vem auxiliando o ICMBio/CMA na organização do acervo e informações relacionadas à ação</t>
  </si>
  <si>
    <t>Artigo: Genetic Connectivity of the West Indian Manatee in the Southern Range and Limited Evidence of Hybridization With Amazonian Manatees. Luna et al. 2021.</t>
  </si>
  <si>
    <t>Sugiro trocar articulador para Salvatore Siciliano em função da expertize do mesmo e porque o atual articulador encontra-se em fase final para aposentadoria, o que possivelmente não conseguirá finalizar a ação.</t>
  </si>
  <si>
    <t>Estabelecer e manter um banco unificado de dados de amostras e incentivar pesquisas de genética populacional visando o estudo da estrutura populacional brasileira, incluindo os híbridos</t>
  </si>
  <si>
    <t>Propõe-se uma reunião ténica para disctuir o assunto de hibridismo</t>
  </si>
  <si>
    <t>Fabia Luna (ICMBio/CMA)</t>
  </si>
  <si>
    <t>A conclusão da obra de reforma dos oceanários 1, 2 e 3 está atrasada por conta das dificuldades de reparos nas comportas metálicas, pois se trata de serviço que demanda a contratação de empresa especializada. A previsão é de conclusão em 2022.</t>
  </si>
  <si>
    <t>A ação 7.2 encerrada em 2019, não havia sido de fato encerrada, mas deu origem a esta, deveria ser revisto o encerramento da ação, já que de fato não ocorreu, pois não havia sido encerrada e a obra somente este ano foi terminada, faltando ajustes. Além disso, somente os recintos 1,2 e 3 passaram por reparos e os demais continuam com graves problemas. Sugiro rever a finalização da ação 7.2 pois, mesmo se as obras dos recintos 1, 2 e 3 tivessem sido finalizadas em 2019 (ano da finalização da ação), as demais estruturas não foram reformadas (Fernanda).</t>
  </si>
  <si>
    <t>Ação excluída em função da mudança de status da ação 7.2</t>
  </si>
  <si>
    <t>Maria Danise Alves (FAFIRE)</t>
  </si>
  <si>
    <t>João Borges (FMA), Ana Carolina Meirelles (Aquasis), Cristine Negrão (Aquasis), Liliana Oliveira Souza (CIA), Flávio Lima (UERN), Simone Almeida (UFRN), Ana Bernadete Fragoso (UERN), Ana Emília (CEMAM), Maura Sousa (IBD), Fernanda Attademo (ICMBio/CMA), Laura Reis (ICMBio/RESEX Cururupu), João Nascimento (ICMBio/CMA), Iran Normande (ICMBio/RESEX Jequiá), Alexandra Costa (IBD)</t>
  </si>
  <si>
    <t>Já foi finalizado termo de referência visando elaboração de projeto para realizar a estimativa de abundância da spp em toda a área de ocorrência utitlizando diversas metodologias de levantamento adequadas a cada área a ser levantada</t>
  </si>
  <si>
    <t>Embora o termo de referência tenha sido finalizado, conforme informado no andamento da ação, ainda não há previsão de recursos para a contreatação dos serviços necessários à estimativa de abundância; projeto neste sentido foi apresentado na chamada organizada pela COPAN, mas o projeto não foi aprovado; atualemnte está em fase de busca de novos financiadores, mas ainda sem previsão, o que leva a concluir que até o final do ciclo do PAN (fev/23) essa ação não será concluída.</t>
  </si>
  <si>
    <t>Sugiro trocar o articulador para o servidor João Luis que, apesar de estar em fase preparatória para a aposentadoria, tem como missão finalizar o projeto a ser realizado em todo o país e está responsável pela elaboração do projeto descrito na ação. Também estarpa a frente, até a aposentadoria, na tentativa de busca de recursos e patrocinios. Provavelmente, na próxima avaliação possa mudar o articulador novamente, mas nesta etapa que o João estará finalizando e captando recurso, acho imprtante ele estar como articulador, até para facilitar o andamento da atividade. Destacando que a participação dos demais pesquisadores vem sendo mantida.</t>
  </si>
  <si>
    <t>Parâmetros básicos reprodutivos associados a idade conhecidos</t>
  </si>
  <si>
    <t>Ana Bernadete Fragoso (UERN),Vitor Luz (Aquasis), Fernanda Attademo (CMA/ICMBio), Flávio Lima (UERN), Simone Almeida (UFRN), Ana Emília (GisDrone)</t>
  </si>
  <si>
    <t>Não houve nenhum andamento nesta ação</t>
  </si>
  <si>
    <t>Os laboratórios estavam com restições de funcionamento por causa da pandemia de COVID-19 e somente agora recomeçaram as análises (Fernanda)</t>
  </si>
  <si>
    <t>8.4</t>
  </si>
  <si>
    <t xml:space="preserve">Guth Berger (ICMBio/COGEF), Ana Carolina Meirelles (Aquasis), Flavio Lima (UERN), Ana Alencar (GisDrone), Fernanda Attademo (CMA/ICMBio), Heleno Franscisco dos Santos (ICMBio-Base Peixe-boi), João Borges (FMA), Liliana Oliveira Souza  (CIA), Cristine Negrão (Aquasis), Vitor Luz (Aquasis), Simone Almeida (UFRN), Ana Bernadete Fragoso (UERN), Alexandra Costa (IBD), Fabia Luna (ICMBio/CMA) </t>
  </si>
  <si>
    <t>Não foram realizadas capturas entre 2020-2021 por falta de recursos e por conta da pandemia; atualmente está sendo iniciado levantamento de custos para reforma de embarcações</t>
  </si>
  <si>
    <t>Em função da pandemia do COVID-19, não foi possível até o momento planejar nova captura, até que se tenha certeza da estabilização da situação pandemica e a atividade possa ser realizada com segurança (Fernanda).</t>
  </si>
  <si>
    <t>Acrescentar Lauro</t>
  </si>
  <si>
    <t>8.5</t>
  </si>
  <si>
    <t>Perfil de sanidade conhecido</t>
  </si>
  <si>
    <t>João Borges (FMA), Vitor Luz (Aquasis), Augusto Bôaviagem (UERN), Alexandra Costa (IBD), Gláucia Pereira (ICMBio/CMA), Luciano W. Reis (IMA-BA), Simone Almeida (UFRN), Valíria Duarte (UFPA)</t>
  </si>
  <si>
    <t>Dissertação "INFECÇÃO POR Giardia sp. E Cryptosporidium spp. EM SIRÊNIOS E MUSTELÍDEOS NO NORTE E NORDESTE DO BRASIL", de autoria de VANESSA ARAUJO REBELO, apresentada ao Programa de Pós-Graduação em Ecologia e Monitoramento Ambiental como parte dos requisitos para obtenção do título de Mestre em Ecologia.
Orientador: Prof. Dr. João Carlos Gomes Borges
Co-orientador: Prof. Dr. Leucio Câmara Alves (João Borges/FMA).
A ação é contínua, pois a avaliação de saúde dos animais é rotina das instituições.</t>
  </si>
  <si>
    <t>Artigo de revisão de literatura elaborado e publicado sobre doenças infecciosas e não infecciosas diagnosticadas em peixes bois no Brasil (Attademo et al, 2020)</t>
  </si>
  <si>
    <t>João Borges (FMA); Fernanda Attademo</t>
  </si>
  <si>
    <t>Sugiro especificar melhor a informação do João na coluna T (local e/ou tipo de patogenos e/ou período ou andamento e/ou tipo de trabalho), para organizarmos a ação (Fernanda)</t>
  </si>
  <si>
    <t>8.6</t>
  </si>
  <si>
    <t>Vitor Luz (Aquasis), Ana Carolina Meirelles (Aquasis),  Augusto Bôaviagem (UERN), João Borges (FMA), Ana Bernadete Fragoso (UERN), Fernanda Attademo (CMA/ICMBio), Luciano W. Reis (IMA-BA), Ana Alencar (GisDrone)</t>
  </si>
  <si>
    <t>Não foram feitas até o momento essas articulações</t>
  </si>
  <si>
    <t>Com relação à IN 003, embora seja consenso entre o CMA e as demais instituições que mantenham peixes-bois-marinhos em cativeiro a necessidade de alteração da referida norma (conforme ilustrado no processo 02034.000097/2022-11), ainda não foi iniciada a articulação entre o ICMBio e o IBAMA no sentido de promover a alteração da norma.</t>
  </si>
  <si>
    <t>Ver com Fábia como agilizar essa articulação em função do que foi atualmente discutido com o IBAMA</t>
  </si>
  <si>
    <t>Fábio Adônis (ICMBio/CMA), Alex Garcia Cavalleiro (ICMBio/CEPNOR), Luciano Reis (IMA-BA), Ana Carolina Meirelles (Aquasis), João Borges (FMA), Bruno Stefanis (BIOTA), Iran Normande (ICMBio/RESEX Jequiá), Diogo Souza (AMPA), Alexandra Costa (IBD), Flávio Lima (UERN), Simone Almeida (UFRN), Renata Emin (IBD), Danielle Lima (IEPA)</t>
  </si>
  <si>
    <t>Iran Normande (ICMBio/RESEX Jequiá), Fábio Adônis (ICMBio/CMA), Fernanda Attademo (ICMBio/CMA), João Nascimento (ICMBio/CMA), Flavio Lima (UERN), Ana Carolina Meirelles (Aquasis), Luciano Reis (IMA-BA)</t>
  </si>
  <si>
    <t>O processo que trata da concessão dos serviços de uso público na área da Base do ICMBio/CMA em Itamaracá está sendo instruído na Coordenação de Uso Público do ICMBio.</t>
  </si>
  <si>
    <t>O imóvel onde está sediada a Base Avançada do ICMBio/CMA em Itamaracá pertecente à EMPETUR, Empresa pública vinculada ao Governo do Estado de Pernambuco, motivo pelo qual exige-se uma cessão formal ao ICMBio. Todavia, o processo de cessão ao ICMBio estava pendente de atualização, em razão de problemas operacionais no âmbito da EMPETUR, relacionados à questões formais da empresa na Junta Comercial de Pernambuco, que foi resolvido apenas em julho do corrente ano, segundo informações da Diretoria responsável. Dessa forma, apenas em setembro de 2021 a cessão foi regularizada, possibilitando assim o andamento do processo de concessão no âmbito da Coordenação de Uso Público do ICMBio. Entretanto, em razão dos impactos decorrentes do atraso na celebração da cessão do imóvel, o processo de concessão não poderia mais ser finalizado em 2021. Embora retomada a sua instrução, em razão dos cronogramas formais necessários e a forte demanda de outros processos de concessão na Coordenação responsável, a sua conclusão passou a ser prevista para setembro de 2022.</t>
  </si>
  <si>
    <t>Mudar o prazo para dez/22</t>
  </si>
  <si>
    <t>Iran Normande (ICMBio/RESEX Jequiá), Ana Carolina Meirelles (Aquasis), Flavio Lima (UERN), Ana Alencar (CEMAM), João Borges (FMA), Liliana Oliveira Souza  (CIA), Cristine Negrão (Aquasis), Vitor Luz (Aquasis); Simone Almeida (UFRN); Ana Bernadete Fragoso (UERN), Alexandra Costa (IBD), Fábio Adônis (ICMBio/CMA), Renata Emin (IBD) e  demais membros da Rede de Pesquisa e Conservação de Sirênios do Estuário Amazônico (SEA)</t>
  </si>
  <si>
    <t>No Rio Grande do Norte ocorreu a articulação com a RDS Ponta do Tubarão e com a UC de Porto do Mangue. Na RDS está sendo iniciada a implantação de recinto de aclimatação. Na APACC e em Mamanguape, atividade em andamento. Não foram repassadas informações sobre novas articulações, além das citadas acima. Estão em andamento tratativas com as UCs da parte norte da área de ocorrência para ampliar ações de monitoramento.</t>
  </si>
  <si>
    <t>Não foram enviados produtos</t>
  </si>
  <si>
    <t>Ausência de informação sobre as parcerias
Sugiro substituir articulador para um servidor do CMA (Fábio ou Lauro ou João Arnaldo ou Ingrid)</t>
  </si>
  <si>
    <r>
      <t xml:space="preserve">Articular para garantir uma equipe técnica especializada (tratadores, veterinários, biólogos e servidores) que possibilite a execução das ações de conservação </t>
    </r>
    <r>
      <rPr>
        <sz val="11"/>
        <rFont val="Calibri"/>
        <family val="2"/>
      </rPr>
      <t>de peixe-boi marinho</t>
    </r>
    <r>
      <rPr>
        <sz val="11"/>
        <color rgb="FFFF0000"/>
        <rFont val="Calibri"/>
        <family val="2"/>
      </rPr>
      <t xml:space="preserve"> </t>
    </r>
    <r>
      <rPr>
        <sz val="11"/>
        <color rgb="FF000000"/>
        <rFont val="Calibri"/>
        <family val="2"/>
      </rPr>
      <t>de competência do ICMBIo propostas pelo PAN</t>
    </r>
  </si>
  <si>
    <r>
      <t>Fábio Adônis (ICMBio/CMA), João Nascimento (ICMBio/CMA) e Fernanda Attademo (ICMBio/CMA), Luciano W. Reis (IMA-BA), Flávio Lima (UERN), Ana</t>
    </r>
    <r>
      <rPr>
        <b/>
        <sz val="11"/>
        <rFont val="Calibri"/>
        <family val="2"/>
      </rPr>
      <t xml:space="preserve"> </t>
    </r>
    <r>
      <rPr>
        <sz val="11"/>
        <rFont val="Calibri"/>
        <family val="2"/>
      </rPr>
      <t>Bernadete Fragoso (UERN), Augusto Boaviagem (UERN), Simone Almeida (UFRN)</t>
    </r>
  </si>
  <si>
    <t>A equipe conta hoje com um novo servidor, Lauro Henrique, dois veterináruos terceirizados com a entrada de Lucas Inácio e uma nova bolsista, Helena Gurjão; está prevista a aposentadoria do servidor João Luiz para o mês de julho</t>
  </si>
  <si>
    <r>
      <t xml:space="preserve">Articular para garantir as estruturas adequadas que possibilitem a execução das ações de conservação </t>
    </r>
    <r>
      <rPr>
        <sz val="11"/>
        <rFont val="Calibri"/>
        <family val="2"/>
      </rPr>
      <t>do peixe-boi marinho</t>
    </r>
    <r>
      <rPr>
        <sz val="11"/>
        <color rgb="FF000000"/>
        <rFont val="Calibri"/>
        <family val="2"/>
      </rPr>
      <t xml:space="preserve"> de competência do ICMBio propostas pelo PAN</t>
    </r>
  </si>
  <si>
    <t>Fábio Adônis (ICMBio/CMA), João Nascimento (ICMBio/CMA) e Fernanda Attademo (ICMBio/CMA), Luciano W. Reis (IMA-BA), Flávio Lima (UERN), Bernadete Fragoso (UERN), Augusto Boaviagem (UERN), Simone Almeida (UFRN)</t>
  </si>
  <si>
    <t>As articulações tem sido realizadas com negociações de aportes de recursos do ICMBio e de parceiros; o servidor Lauro tem colaborado na implementação das ações na BAV de Itamaracá</t>
  </si>
  <si>
    <r>
      <t xml:space="preserve">Articular para assegurar recursos financeiros que possibilitem a execução das ações de conservação de competência do ICMBio propostas pelo PAN </t>
    </r>
    <r>
      <rPr>
        <sz val="11"/>
        <rFont val="Calibri"/>
        <family val="2"/>
      </rPr>
      <t>Peixe-boi Marinho</t>
    </r>
  </si>
  <si>
    <t>Relatórios financeiros</t>
  </si>
  <si>
    <t>Ações de conservação executadas a contento</t>
  </si>
  <si>
    <t>Luciana Coletta (ICMBio/CGCON), Fábio Adônis (ICMBio/CMA), João Luiz (ICMBio/CMA), João Arnaldo (ICMBio/CMA), Fernanda Attademo (ICMBio/CMA)</t>
  </si>
  <si>
    <t>Foram aprovados três projetos com ações que têm interface com o PAN, em chamada realizada pela COPAN, com recursos garantidos para 2022</t>
  </si>
  <si>
    <t>Luciano W. Reis (IMA-BA), Flávio Lima (UERN), Ana Bernadete Fragoso (UERN), Augusto Boaviagem (UERN), Simone Almeida (UFRN)</t>
  </si>
  <si>
    <t>Os oceanários de visitação estão reformados, restando as outras piscinas para reforma</t>
  </si>
  <si>
    <t>07/11/2023 a 09/11/2023</t>
  </si>
  <si>
    <t>Ação iniciada e não concluída no período previsto</t>
  </si>
  <si>
    <t>Ofício circular redigido em 2020 teve o texto adaptado para ser reencaminhado a todas as secretarias estaduais de meio ambiente dos Estados localizados na área de ocorrência através do processo 02034.000130/2020-32</t>
  </si>
  <si>
    <t>Ofícios minutados</t>
  </si>
  <si>
    <t>Por ser uma ação de caráter continuado, recomenda-se sua manutenção no próximo ciclo do PAN. Para isso, recomenda-se que no próximo ciclo seja publicado o livro do PAN</t>
  </si>
  <si>
    <t>Divulgar o PAN Peixe-boi Marinho e recomendar sua aplicação em fóruns que tratam da questão ambiental, principalmente Conselhos estaduais e municipais de meio ambiente, comitês de bacias hidográficas, conselhos de UC, etc.</t>
  </si>
  <si>
    <t>O PAN vem sendo divulgado nos fóruns sempre que possível. Foi realizada uma disciplina no curso de posgraduação em biológia da UFPE com a apresentação do PAN e orientações aos alunos para elaboração de objetivos e ações.
 O PAN foi divul</t>
  </si>
  <si>
    <t>Ementa da disciplina</t>
  </si>
  <si>
    <t>Fábio Adônis (ICMBio/CMA); Fernanda Attademo (ICMBio/CMA)</t>
  </si>
  <si>
    <t>Por ser uma ação de caráter continuado, recomenda-se sua manutenção no próximo ciclo do PAN</t>
  </si>
  <si>
    <t>Nos empreendimentos de petróleo e gás as condicionantes têm sido previstas e executadas (ACRESCENTAR TEXTO ENVIADO POR FLÁVIO SOBRE INDICADOR DE EMPREENDIMENTOS)</t>
  </si>
  <si>
    <t>Necessário interagir de forma mais próxima com OEMAs da área de ocorrência para tentar inserir condicionantes nos processos de licenciamento estadual, principalmente no licencaimento de eólicas Offshore. Recomenda-se a publicação de um guia de licenciamento prevendo condicionantes para cada tipo de impacto. Assim, essa ação deverá ser mantida no próximo ciclo</t>
  </si>
  <si>
    <t>Não houve andamento na ação porque o grupo julgou que não era o momento oportuno</t>
  </si>
  <si>
    <t>Membros da REMANE: João Borges (FMA), Cristine Negrão (Aquasis), Bruno Stefanis (BIOTA), Liliana Oliveira Souza (CIA), Ana Alencar (CEMAM), Flávio Lima (UERN), Simone Almeida (UFRN); REPRESENTANTES (REMANOR): Maura Sousa (IBD), Danielle Lima (IEPA), Miriam Marmontel (Mamirauá), Maria Danise Alves (FAFIRE), Bráulio Almeida (UFPB), Fernanda Attademo (ICMBio/CMA); Ana Carolina Meirelles (Aquasis); Laura Reis (ICMBio)</t>
  </si>
  <si>
    <t xml:space="preserve">Após os produtos prontos, estes devem ser validados pela rede completa de colaboradores </t>
  </si>
  <si>
    <t>Após o início das atividades de modelagem de distribuição potencial e validação com os participantes do PAN Peixe-boi, foi tomado conhecimento da dissertação de Mestrado da Msc. Iana Tavares, orientada pela Dra. Danise Alves (pesquisadora integrante do PAN) e pelo Dr. Eduardo Vinticinque. Essa dissertação executou de forma muito competente os objetivos previstos para essa ação. E por esta razão solicitei, via Fabio Adonis, que o GAT avaliasse a possibilidade incorporar esses resultados como os produtos da ação. Obviamente, seria reconhecido os devidos créditos aos autores do trabalho e perguntado o interesse de assumirem a execução dessa ação.
 Acredito que utilizar os resultados obtido pela Iana atente de forma super satisfatório os objetivos da ação.
 Ainda não recebi nenhum retorno do GAT quanto essa sugestão. Continuo no aguardo dessa decisão.</t>
  </si>
  <si>
    <t>Ja executei a modelagem de distribuição potencial, com valição e discussão com especialistas do PAN. Porém, após o conhecimento da dissertação da Iana Tavares, as demais atividades da ação foram suspensas.</t>
  </si>
  <si>
    <t>Ainda não recebi nenhum retorno do GAT quanto a proposta de consultar os autores para incorporar o resultado presente na dissertação ao PAN (lembrando que caso eles aceitem todos os créditos serão dos autores da dissertação). Continuo no aguardo da decisão do GAT.</t>
  </si>
  <si>
    <t>Guth Berger Falcon Rodrigues (ICMBio)</t>
  </si>
  <si>
    <t>Após realizada a consulta ao GAT, o grupo recomenda a continuidade da ação para que a modelagem possa ser refinada usando uma espacialização de impactos numa escala mais adequada</t>
  </si>
  <si>
    <t>Ação não teve andamento porque dependia da confecção dos mapas de sensibilidade que deveria ter sido cruzado com as informações vindas do licenciamento de petróleo e gás vindas do do IBAMA; a etapa seguinte seria articular com IBAMA a revisão da IN, o que também não ocorreu</t>
  </si>
  <si>
    <t>Conflito com antigo GAT que impossibilitou a confecção do mapa de sensibilidade</t>
  </si>
  <si>
    <t>O grupo entendeu que a ação deve ter continuidade no próximo ciclo e que a revisão deverá ter como base o trabalho de Iana Tavares, conforme sugerido por Guth Berger na ação 1.6; além disso, deverão ser utilizadas as cartas de sensibilidade ao óleo (SAO) produzidas pelo MMA</t>
  </si>
  <si>
    <t>Cristine Negrão (Aquasis); Flavio Lima (UERN); Fábio Adônis (ICMBio/CMA); Ana Carolina Meirelles (Aquasis); Salvatore Siciliano (Fiocruz); Laura Reis (ICMBio)</t>
  </si>
  <si>
    <t>Nas Bacias Potiguar e do Ceará as condicionantes relacionadas a exploração de óleo e gás que envolvem ações com peixe-boi marinho vêm sendo realizadas.
 Verificar se as condicionantes têm sido atendidas no SE/AL</t>
  </si>
  <si>
    <t>Relatórios anuais dos PMPs</t>
  </si>
  <si>
    <t>Ingrid Furlan (CMA/ICMBio)</t>
  </si>
  <si>
    <t xml:space="preserve">Manter essa ação para o próximo ciclo do PAN
</t>
  </si>
  <si>
    <t>Cristine Negrão (Aquasis), Liliana Oliveira Souza (CIA), Flávio Lima (UERN), Ana Bernadete Fragoso (UERN), Karine Magalhães (UFRPE), Simone Almeida (UFRN); Vitor Luz (Aquasis), Ana Emília (GISdrone)</t>
  </si>
  <si>
    <t>Existe um resumo sobre contaminação de peixe-boi publicado na Sirenews e um artigo científico em andamento para submissão. No boletim de ocorrencias de fauna oleada do IBAMA (5/12/2019) existe a informação de um peixe-boi encontrado em Pernambuco com suspeita de contaminação de óleo em decorrencia do incidente ocorrido no período, entretanto não foram encontrados relatórios, publicações ou outras informações que comprovem o achado. Artigo cientifico de Magalhães et al, 2021 sobre contaminação das pradarias de capim agulha.
 Está em análise na PUC/RJ material de óelo encontrado nos filtros dos oceanários e praia de Itamaracá.
 No RN amostras de óleo foram colhidas em áreas de uso da espécie no estado.
 Dissertação de mestrado Impacto derramamento de óleo na bacia SE/AL e PB de Allan Carvalho (UFPB/FMA)</t>
  </si>
  <si>
    <t>Resumo (submetido). artigo (em andamento); Boletim IBAMA Fauna oleada 15/12/2019; Publicação Magalhães et al, 2021</t>
  </si>
  <si>
    <t>Fernanda Attademo (ICMBio/CMA), Salvatore Siciliano (Fiocruz), Augusto Boaviagem (PCCB)</t>
  </si>
  <si>
    <t>Grupo recomenda dar continuidade à ação no próximo ciclo acrescentando análises de contaminantes biológicos</t>
  </si>
  <si>
    <t>João Borges (FMA), Cristine Negrão(Aquasis), Liliana Oliveira Souza (CIA), Flávio Lima (UERN), Ana Bernadete Fragoso (UERN), Karine Magalhães (UFRPE), Simone Almeida (UFRN), Maria Daniser Alves (FAFIRE); Bráulio Almeida (UFPB), Ana Emília (GISdrone), Alexandra Costa (IBD)</t>
  </si>
  <si>
    <t>Existe um relatório de atividades elaborada pela Bióloga Ana Emilia Alencar sobre as pradarias de capim agulha no litoral de Alagoas em área inserida na APACC, realizado no âmbito do projeto patrocinado pela Toyota e entregue ao CEPENE/ICMBio
 Artigo sobre caracterização ambiental das áreas utilizadas pelos peixes-boi em PB, SE e BA (Sebastião Santos)</t>
  </si>
  <si>
    <t xml:space="preserve">Relatório de serviços prestados para a tividade de levantamento de pradarias de Alagoas
Artigo "Home ranges of released West Indian manatees Trichechus manatus in Brazil", de SEBASTIÃO SILVA DOS S ANTOS (Sé) </t>
  </si>
  <si>
    <t>Grupo entende que os produtos apresentados não atendem integralmente ao objetivo da ação; assim, recomenda a continuidade da ação no próximo ciclo com outra redação e contemplando as áreas já previstas e outras, especialmente na costa norte</t>
  </si>
  <si>
    <t>Articular junto aos comitês de bacias, órgãos estaduais e/ou outros atores a implantação de programas de monitoramento de qualidade de água em áreas de ocorrência do peixe-boi marinho</t>
  </si>
  <si>
    <t>Cristine Negrão (Aquasis), Liliana Oliveira Souza (CIA), Bruno Stefanis (BIOTA), Flávio Lima (UERN), Simone Almeida (UFRN), Salvatore Siciliano (Fiocruz), Laura Reis (ICMBio), Mirella Vasconcelos (SUPES IBAMA/AP)</t>
  </si>
  <si>
    <t>Estuário do rio Mamanguape, Município de Icapuí (CE), Estuários dos rios Timonha e Ubatuba (PI), Estuários dos rios Manguaba, Tatuamunha, Camaragibe e Santo Antonio, Rio Meirim (AL), Estuário do rio Apodi-Mossoró (RN), RESEX Jequiá (AL), Baía do Marajó (PA), Baia do Guajara (PA), NGI São Luiz (MA)</t>
  </si>
  <si>
    <t>Articulação não foi iniciada</t>
  </si>
  <si>
    <t>Ausência de estratégia de articulação</t>
  </si>
  <si>
    <t>Grupo recomenda dar continuidade à ação no próximo ciclo focada nas áreas onde há cativeiros de aclimatação para soltura</t>
  </si>
  <si>
    <t>APA Delta do Parnaíba, Litoral leste do Ceará, Litoral Setentrional do Rio Grande do Norte, APA da Barra do Rio Mamanguape, APA Costa dos Corais (APACC), RESEX Jequiá (AL), NGI São Luiz (MA), Baia do Marajó (PA)</t>
  </si>
  <si>
    <t>Foram desenvolvidos trabalhos na PB (dissertação "DINÂMICA ESPAÇO-TEMPORAL DOS BOSQUES DE MANGUES E SUA RELAÇÃO COM AS OCORRÊNCIAS DE ENCALHES DE FILHOTES DE PEIXES-BOIS-MARINHOS (Trichechus manatus) NA PARAÍBA ", de autoria da Msc.Iara Medeiros) e RN (artigo submetido e atualmente em revisão - PADRÕES DE ENCALHES DE FILHOTES DE PEIXE-BOI MARINHO, Trichechus manatus manatus, E SUA RELAÇÃO COM MUDANÇAS AMBIENTAIS AO LONGO DE DUAS DÉCADAS NO LITORAL DO NORDESTE DO BRASIL)
 Trabalho desenvolvido pelo MapBiomas sobre expansão de manguezais no Brasil</t>
  </si>
  <si>
    <t>Grupo recomenda dar continuidade à ação no próximo ciclo</t>
  </si>
  <si>
    <t>Artigo científico "Proximity to freshwater and food resources mediates the impacts of climate change on distribution of the West Indian Manatee (Trichechus manatus)" submetido e atualmente em revisão para publicação na LAJAM</t>
  </si>
  <si>
    <t>Artigo científico em revisão por pares</t>
  </si>
  <si>
    <t>Nas UCs onde ocorre o peixe-boi ações de fiscalização têm sido realizadas na área costeira rotineiramente, o que inclui a proteção dos habitats da espécie</t>
  </si>
  <si>
    <t>Paulo Roberto (ICMBio/APA Mamanguape)</t>
  </si>
  <si>
    <t>Ação deve ter continuidade no próximo ciclo. Faz-se necessária uma aproximação com a gestão de cada UC na área de ocorrência para direcionar ações de fiscalização mais focadas na proteção do peixe-boi</t>
  </si>
  <si>
    <t>Fábio Adonis (ICMBio/CMA)</t>
  </si>
  <si>
    <t>A articulação com IBAMA  não foi realizada. No âmbito do ICMBio Foi publicada a Portaria ICMBio 1079/22, válida para a baia de Tamandaré, regulamentando a pesca de arrasto de camarão (só poderá ser feita por embarcações cadastradas no ICMBio, das 5 às 17h e só com rede de arrasto simples)</t>
  </si>
  <si>
    <t>Ação deve ter continuidade no próximo ciclo. Faz-se necessária realizar essa articulação, principalmente em locais onde se registrou que o arrasto causou ameaças à espécie, como em Icapuí(CE), Cajueiro da Praia (PI) e Luís Correia (PI)</t>
  </si>
  <si>
    <t>Patrícia Passos Claro e Simara Erthal (ICMBio/APA Delta do Parnaíba), Jailton Fernandes (ICMBio/APACC), Iran Normande (ICMBio/ RESEX Jequiá), Paulo Afonso (ICMBio/NGI São Luiz-MA), Rivaldo Couto (IBAMA- AL), Amaro Fernandes (IBAMA-PE), Cristine Negrão (Aquasis), Flavio Lima (UERN), Salvatore Siciliano (Fiocruz)</t>
  </si>
  <si>
    <t xml:space="preserve">Não foi feita essa articulação por conta de não terem sido  verificadas ocorrências como estas. </t>
  </si>
  <si>
    <t>Articulação não realizada por não ter sido priorizada.
O número baixo de registros pode estar associado a falta de informações da parte dos estados do MA e PA, ou realmente não está ocorrendo registros de comércio de subprodutos da espécie ao longo da área de distribuição.</t>
  </si>
  <si>
    <t>Embora o grupo tenha reconhecido a necessidade de monitorar possíveis ocorrências, julgou que essa ação já está contemplada na ação 3.1</t>
  </si>
  <si>
    <t>Iran Normande (ICMBio/ RESEX Jequiá), Liliana Oliveira Souza (CIA), Joany Deodato (APA de Guadalupe, CPRH/PE),  Flávio Lima (UERN), Cristine Negrão (AQUASIS), Fábio Adônis (ICMBio/CMA) e Lauro Paiva (ICMBio/CMA)</t>
  </si>
  <si>
    <t>Ações sofreram um decréscimo em algumas UCs. No Rio Grande do Norte, foi realizada uma oficina sobre as normas para trafego de embarcações na Reserva Faunística de Tibau do Sul (REFAUTS) nas praias de Pipa Lagoa de Guaraíras (Município de Tibau do Sul/RN).</t>
  </si>
  <si>
    <t>Relatório da Oficina</t>
  </si>
  <si>
    <t>Observou-se que houve uma diminuição do número de operações de fiscalização com esse objetivo em algumas UCs que dispõem dessas normativas, com o a APACC</t>
  </si>
  <si>
    <t>Ação deve ser continuada no próximo ciclo, principalmente nas UCs onde houve diminuição das operações</t>
  </si>
  <si>
    <t>Pedro Lins (ICMBio/APACC), Daniel Castro (ICMBio/COMAN)</t>
  </si>
  <si>
    <t>PM da RESEX Soure já obriga a retirada de currais irregulares; essas normativas ainda precisam ser incorporadas nas UCs do NGI Salgado Paraense</t>
  </si>
  <si>
    <t>https://www.gov.br/icmbio/pt-br/assuntos/biodiversidade/unidade-de-conservacao/unidades-de-biomas/marinho/lista-de-ucs/resex-marinha-de-soure/arquivos/plano_de_manejo_resex_marinha_de_soure_v19.pdf</t>
  </si>
  <si>
    <t>Mudanças constantes de gestores da UCs do NGI Salgado dificultaram a realização da ação</t>
  </si>
  <si>
    <t>Ação deve ter continuidade apenas para as UCs do Salgado Parense</t>
  </si>
  <si>
    <t>-APA Berçários da Vida Marinha em Icapuí foi criada em mar/22;
-Proposta final de criação da Arie das Tartarugas no litoral norte de Maceió foi encaminhada à prefeitura de Maceió;
-Foi elaborada pelo IMA proposta de criação da APA Marinha Corais de Alagoas, abrangendo 5 municípios do litoral médio, Maceió, Marechal Deodoro, Barra de São Miguel, Roteiro e Jequiá da Praia
-Foi elaborada proposta conjunta pelo CEPENE e CMA de criação do Refúgio de Vida Silvestre do rio Tatuamunha (REVIS Peixe-boi); proposta foi aprovada pela DIBIO e já foi analisada inicialmente pela Coordenação de Criação de Unidade de Conservação – COCUC</t>
  </si>
  <si>
    <r>
      <rPr>
        <sz val="11"/>
        <color theme="1"/>
        <rFont val="Calibri"/>
      </rPr>
      <t xml:space="preserve">-Decreto de criação da APA Berçários da Vida Marinha em: https://www.sema.ce.gov.br/wp-content/uploads/sites/36/2022/03/DOE_APA_Bercarios_da_Vida_Marinha.pdf
-Proposta de criação da ARIE da Tartarugas dusponível em: https://drive.google.com/drive/folders/0Bx8nqunILkK0aFFENWlYbkZzMkk?usp=sharing
-Proposta de Criação da APA Marinha Corais de Alagoas disponível em: </t>
    </r>
    <r>
      <rPr>
        <u/>
        <sz val="11"/>
        <color rgb="FF1155CC"/>
        <rFont val="Calibri"/>
      </rPr>
      <t xml:space="preserve">https://www2.ima.al.gov.br/unidades-de-conservacaos-publicas/proposta-de-criacao-da-apa-marinha-corais-de-alagoas/
</t>
    </r>
    <r>
      <rPr>
        <sz val="11"/>
        <color theme="1"/>
        <rFont val="Calibri"/>
      </rPr>
      <t>-Proposta de criação do REVIS do Peixe-boi consta do processo SEI 02034.000061/2023-18</t>
    </r>
  </si>
  <si>
    <r>
      <rPr>
        <sz val="11"/>
        <color rgb="FF000000"/>
        <rFont val="Calibri"/>
      </rPr>
      <t xml:space="preserve">Articular para dar andamento ao processo de criação da </t>
    </r>
    <r>
      <rPr>
        <sz val="11"/>
        <color rgb="FF000000"/>
        <rFont val="Calibri"/>
      </rPr>
      <t>UC</t>
    </r>
    <r>
      <rPr>
        <sz val="11"/>
        <color rgb="FFFF0000"/>
        <rFont val="Calibri"/>
      </rPr>
      <t xml:space="preserve"> </t>
    </r>
    <r>
      <rPr>
        <sz val="11"/>
        <color rgb="FF000000"/>
        <rFont val="Calibri"/>
      </rPr>
      <t>Estadual Serrambi</t>
    </r>
  </si>
  <si>
    <t>No Piauí as ações de fortalecimento e participação das comunidades em geral, são ações continuas, sem previsão de término. A comunidade academica e tradicional, donos de restaurantes, barracas, empresas de turismo, instituições governamentais, estão sempre participando de ações voltadas para preservação do peixe-boi e meio ambiente em geral.  *** Em Alagoas, vem sendo realizado o trabalho sempre em parceria com a Associação peixe-boi, a qual realiza passeios guiados aos animais liberados na natureza e existe troca de informações entre a associação e o ICMBio, em prol dos peixes-bois na região. *** Na Ilha de Itamaracá/PE vem sendo realizada atividade em conjunto com a ONG Itamaracá Preservada, que realiza trabalhos educativos com a comunidade da ilha, especialmente as escolas***No CE a Aquasis ministrou 10 oficinas de primeiros socorros para atendimento de encalhes de peixes-boi-marinho para um público diverso e atuante no litoral cearense, formado por pescadores (as), bugueiros, profissionais do turismo (barracas de praia, restaurantes, hotéis e pousadas), professores (as), estudantes, gestores municipais e outros. Ao todo, 294 pessoas participaram dessa ação. No mesmo período foram realizados encontros formativos e reuniões com agentes públicos e comunitários. Essas ações ocorrem continuamente, de forma ininterrupta, em todo o litoral do Ceará, com foco principal no litoral leste do estado, onde há a ocorrência registrada de população nativa de peixe-boi-marinho. Para o período citado foram realizados 27 encontros formativos com a participação de 719 pessoas.***No RN foram realizados 10 cursos para primeiros atendimentos a peixes-bois; mais de 3000 pessoas foram sensibilizadas em 45 localidades; 33 agentes foram capacitados para trabalhar com turismo de observação de peixes-bois</t>
  </si>
  <si>
    <t>Liliana Oliveira Souza (CIA),  Fernanda Attademo (ICMBio/CMA), Flábio Lima (UERN), Thais Chaves (Aquasis)</t>
  </si>
  <si>
    <t>Ação deve ter continuidade no próximo ciclo. Recomenda-se fundir ações 4.1, 4.2 e 4.4</t>
  </si>
  <si>
    <t>A instituição possui entre seus pilares, os seguintes programas: Programa de Educação Ambiental; Programa de Conservação Marinha; Programa de Inclusão Social e Geração de Renda; Programa de Defesa dos territorios tradicionais; Todos esses programas acontecem de forma continua, não há finalização. Assim, a CIA vem  sempre ajustando o Programa de Educação Ambiental, conforme o publico a ser trabalhado. Hoje temos criado em diversos municipios da APA Delta do Parnaíba, o Grupo Herois do Oceano, onde as crianças de 6 a 16 anos, passam por diversas atividades, e ao alcançar cada meta, adiquirem um "selo" que o tranformam em herois do oceano. Esses grupos colaboram como multiplicadores de ações de educação ambiental, uma vez que entendemos que as crianças são os maiores multiplicadores de ações e repassam aos demais. Temos também as ações de produção de pelucias de peixe-boi e demais animais da fauna, onde são trabalhadas as formas de resgates e como as comunidades podem contribuir com a preservação da especie. Desenvolvemos também, a Exposição Intinerante, a qual circula em todos os municipios da APA, e fora dela, levando a biodiversidade e a preservação das especies de forma lúdica. Além disso, realizamos ainda o Diólogos da Pesca, que são espaços de troca de saberes entre as comunidades tradicionais pesqueiras e pesqueiras, sobre peixe-boi e fauna em geral. A CIA agora vem trabalhando na contrução de um "Planetário", mas que será adaptado em OCEANÁRIO, que vai viajar em todos os municipios da APA Delta do Parnaíba e fora dela. ***A Resex Marinha de Soure em parceria com o IBD está executando o projeto "Identidade e Valores Culturais da RESEXMARSoure: Peixe-boi uma espécie bandeira"</t>
  </si>
  <si>
    <t>Bráulio Almeida (UFPB), Thais Chaves (Aquasis), Maura Sousa (IBD),Silvanise Marques (Biota), Heloisa Sa Leitão (UERN), Cristine Negrão (Aquasis), Gabriela Calixto (ICMBio/APACC)</t>
  </si>
  <si>
    <t xml:space="preserve">Ações com esse enfoque têm sido realizadas pelas instituições que administram cativeiros de aclimatação para soltura (CMA, Aquasis, FMA e PCCB/UERN). 
Entre agosto de 2022 e setembro de 2023, foram realizadas 05 campanhas de informação sobre a soltura e o monitoramento de peixes-boi reabilitados, em todo o litoral do Ceará, compreendendo uma área costeira formada por 19 municípios e alcançando diretamente 1.262 pessoas, no total. O intervalo entre campanhas foi de três meses. </t>
  </si>
  <si>
    <t>Relatórios anuais das ações educativas</t>
  </si>
  <si>
    <t>Fábio Adônis (ICMBio/CMA), Thaís Chaves (Aquasis)</t>
  </si>
  <si>
    <t>Dar continuidade a essa ação no próximo ciclo</t>
  </si>
  <si>
    <t>Na Ilha de Itamaracá, o estudante e fundador da ONG Itamaracá Preservada, Ruan, vem sendo capacitado pelo CMA para auxiliar no atendimento de escolas da região, bem como orientações sobre conservação do habitat e da espécie. A Resex Marinha de Soure em parceria com o IBD está executando o projeto "Identidade e Valores Culturais da RESEXMARSoure: Peixe-boi uma espécie bandeira", com a previsão de capacitação para os ATAs da UC.</t>
  </si>
  <si>
    <t>Ficha de escolas recebidas, certificado de voluntriado de Ruan</t>
  </si>
  <si>
    <t>Fernanda Attademo, Renata Emin</t>
  </si>
  <si>
    <t>Bráulio Almeida (UFPB), Danise (FAFIRE), João Nascimento (ICMBio/CMA), Clemente Coelho (UPE), Thais Chaves (Aquasis), Augusto Boaviagem (UERN), Silvanise (Biota), Daniela Araujo (FMA), Fábio Adônis (ICMBio/CMA), Gabriela Calixto (ICMBio/APACC), Marcelo Vidal (ICMBio/CNPT) e Laura Reis (ICMBio/NGI São luiz)</t>
  </si>
  <si>
    <t>Na Ilha de Itamaracá, vem sendo realizada atividades em parceria com a ONG Itamaracá Preservada, capacitando a comunidade e levando a temática de peixes-bois e conservação do habitat para as escolas locais. No Rio Grande do Norte continuam sendo realizadas pela UERN ações de divulgação dos resultados das atividades de pesquisa e monitoramento nas comunidades litorâneas, por meio de reuniões semestrais (9 comunidades). No Ceará são realizadas pela AQUASIS reuniões semestrais dos resultados em 8 comunidades costeiras. Na Resex de Soure e UCs do Salgado paraense tem um projeto em andamento sobre o monitoramento participativo da biodiversidade em fase das reuniões devolutivas do projeto para as comunidades.</t>
  </si>
  <si>
    <t>VERIFICAR RELATÓRIOS ANUAIS DE AÇÕES EDUCATIVAS</t>
  </si>
  <si>
    <t>Flávio Lima (UERN)/Augusto Boaviagem (UERN); Renata Emin (IBD)</t>
  </si>
  <si>
    <t>Ação concluída na Monitoria Anual 1</t>
  </si>
  <si>
    <t>Ênfase nos litorais Norte e Nordeste</t>
  </si>
  <si>
    <t>As reuniões ordinárias da REAMP têm ocorrido anualmente</t>
  </si>
  <si>
    <t>Atas das reuniões da REAMP</t>
  </si>
  <si>
    <t>Ação foi realizada em Marajó, mas não foi feita no Salgado</t>
  </si>
  <si>
    <t>Ação deve ser continuada. Recomenda-se que seja feita articulação com IBAMA para prever ações de capacitação nos PLANABio e PLANAFs</t>
  </si>
  <si>
    <t>Ana Carolina Meirelles e Vitor Luz (Aquasis), Flávio Lima (UERN), Simone Almeida (UFRN), Lume Mendonça (UERN), Maura Sousa (IBD), Jóice Brito (CPRH/PE), Fernanda Attademo (ICMBio/CMA), Stella Almeida (CEMAM), Bruno Stefanis (Biota), João Borges (FMA), Salvatore Siciliano (Fiocruz), Renata Emin (IBD)</t>
  </si>
  <si>
    <t>Essa ação deve servir de subsídio para apoiar as ações de fiscalização propostas na ação 3.3</t>
  </si>
  <si>
    <t>As atividades de caracterização dos registros de capturas intencionais e acidentais de peixe-boi marinho foram feitas, e os registros de consumo e comércio de subprodutos não foram mencionados por nenhum colaborador no período. Também, os registros citados não foram inseridos em mapas,  que foi colocado como um dos resultado esperados e produto desta ação. (DIOGO SOUZA)</t>
  </si>
  <si>
    <t>SICILIANO, S.; VIANA, M.C.; BONVICINO, C.R.; RUENES, G.F.; DONATO, A.L.S.; EMIN-LIMA, R.; ATTADEMO, F. L. N.; LUNA, F.O.; VALIATI, V. H.; OLIVEIRA, L. R.; Costa, A.F. Giving Names to the Characters: Identifying, Tracing and Estimating the Multiple Use of Aquatic Wildlife in Brazil In: Giving Names to the Characters: Identifying, Tracing and Estimating the Multiple Use of Aquatic Wildlife in Brazil.1 ed.Switzerland: Springer, 2023, v.1, p. 325-349</t>
  </si>
  <si>
    <t xml:space="preserve">Necessidade de expansão de estudos e fiscalizações sobre a temática (FERNANDA ATTADEMO). Falta de recurso para contratação de pessoal para elaboração dos mapas (DIOGO SOUZA). </t>
  </si>
  <si>
    <t>Fernanda Attademo. Diogo Souza</t>
  </si>
  <si>
    <t>Ação deve ser continuada e o mapa de ocorrências deve ser elaborado</t>
  </si>
  <si>
    <t>Ana Carolina Meirelles (Aquasis), Flávio Lima (UERN), Simone Almeida (UFRN), Renata Emin (IBD), William Fernandes (ICMBio/CEPNOR)</t>
  </si>
  <si>
    <t xml:space="preserve">Realizada articulção com a COMAN/ICMBio no sentido de incluir normas e zonas em Planos de Manejo de UCs Federais. Não foram realizadas articulações com govenos estaduas ou municipais. </t>
  </si>
  <si>
    <t>Inlcusão de áreas de exclusão e probição de petrechos de pesca em Planos de manejo de UCs federais (APA Costa dos corais, Resex Jequiá, APA da Barra do Rio Mamanguape, APA Delta do Parnaíba)</t>
  </si>
  <si>
    <t xml:space="preserve">Momento político e falta de respaldo institcional dificultaram a articulação com outras esferas. </t>
  </si>
  <si>
    <t>Ação deve ser continuada, inclusive buscando estratégias de articulação com estados e municípios para inserir ordenamento nas UCs estaduais e municipais</t>
  </si>
  <si>
    <t>Cursos foram realizados por diferentes instituições (UERN, Biota, FMA, APACC) para agentes públicos e condutores de turismo incluindo a temática do molestamento de peixes-bois.</t>
  </si>
  <si>
    <t>Cursos realizados e Banco de dados atualizado</t>
  </si>
  <si>
    <t>Ação deve ser continuada</t>
  </si>
  <si>
    <t>A minuta da portaria conjunta foi discutida em conjunto com MMA, IBAMA e ICMBio (CMA). A última versão acordada foi encaminhada pelo MMA para manifestações técnica e jurídica do ICMBio e IBAMA, visando a publicação da norma até novembro de 2023.</t>
  </si>
  <si>
    <t>Minuta de portaria</t>
  </si>
  <si>
    <t>Fábio Adônis (ICMBIo/CMA)</t>
  </si>
  <si>
    <t>Ação de articulação foi concluída, embora a normativa ainda não tenha sido publicada. Recomenda-se continuar monitorando o andamento do processo de publicação, o qual já se encontra em fase final
A minuta for extensamente discutida dentro do CMA e posteriormente em conjunto com MMA e IBAMA antes de chegar à versão final</t>
  </si>
  <si>
    <t>Iran Normande (ICMBio/RESEX Jequiá), Flávio Lima (UERN), Alexandra Costa (IBD), Laura Reis (ICMBio/NGI São Luis), Katherine Choi (AQUASIS); Flavia Rego(Associação Peixe-boi), Silmara Erthal (ICMBio/APA Delta do Parnaíba)</t>
  </si>
  <si>
    <t xml:space="preserve">A portaria de interação com sirênios está em trâmite no MMA, aguardando a assinatura (ver informe de andamento da ação 6.2). </t>
  </si>
  <si>
    <t>A articulação não foi feita porque após a publicação da nova portaria de interação com sirênios esta deverá ser incorporada às normativas de cada UC.</t>
  </si>
  <si>
    <t>Ação de articulação não foi realizada por não ser necessária. Recomenda-se continuar monitorando o andamento do processo de publicação, o qual já se encontra em fase final</t>
  </si>
  <si>
    <t>Liliana Oliveira Souza (CIA), Cristine Negrão (AQUASIS), Eduardo Almeida (APACC), Flávio Lima (UERN), Fernanda Attademo (ICMBio/CMA), Bruna Bezerra (UFPE),  Danise Alves (FAFIRE), Silmara Erthal (ICMBio/APA Delta do Parnaíba), Katherine Choi (AQUASIS</t>
  </si>
  <si>
    <t>Porto de Pedra (AL), APA da Barra do Rio Mamanguape (PB), Cajueiro da Praia (PI), Leste do Ceará, RN</t>
  </si>
  <si>
    <r>
      <rPr>
        <sz val="11"/>
        <color theme="1"/>
        <rFont val="Calibri"/>
      </rPr>
      <t>Atualmente em fase inicial de execução um estudo na paraíba na Rota do Peixe-Boi-marinho. Está em execução o monitoramento do impacto da visitação sobre a biota e os elementos que estamos como objeto de estudo são os peixes-bois-marinhos, boto-cinza, caranguejos e flora manguezal. Protocolo ainda não foi desenhado, mas existe planilha de campo e a metodologia prevê o acompanhamento semanal (Peixe-Boi e Boto-Cinza). ***No Rio Grande do Norte foi realizado um levantamento preliminar dos impactos do turismo na Praia de Pipa e Lagoa de Guaraíra (Município de Tibau do Sul) com apoio da Secretaria Municipal de Turismo.***CMA publicou o manual de boas práticas em interação com sirênios no Brasil. Tese de doutorado de Paula Coutinho (UFPE) em andamento com previsão de término em mar/24 (Impactos sociais, econômicos e biológicos do turismo de observação de peixe-boi marinho no Brasil); Artigo científico em fase de finalização para submissão por Paula Coutinho/UFPE, previsão fev/24 (Antillean manatee (</t>
    </r>
    <r>
      <rPr>
        <i/>
        <sz val="11"/>
        <color theme="1"/>
        <rFont val="Calibri"/>
      </rPr>
      <t>Trichechus manatus manatus</t>
    </r>
    <r>
      <rPr>
        <sz val="11"/>
        <color theme="1"/>
        <rFont val="Calibri"/>
      </rPr>
      <t xml:space="preserve">) vocal and postural behaviour in response to manatee watching in Alagoas state, Northeast, Brazil.) em resposta as atividade de observação de peixe-boi no estado de Alagoas, Nordeste, Brazil). Artigo cientifico de Paula Coutinho aceito para publicação na revista Nature Conservation Research (Manatee watching is widespread and seasonally affected in northeast Brazil: The case of the endangered </t>
    </r>
    <r>
      <rPr>
        <i/>
        <sz val="11"/>
        <color theme="1"/>
        <rFont val="Calibri"/>
      </rPr>
      <t>Trichechus manatus manatus</t>
    </r>
    <r>
      <rPr>
        <sz val="11"/>
        <color theme="1"/>
        <rFont val="Calibri"/>
      </rPr>
      <t xml:space="preserve"> (Sirenia: Trichechidae).</t>
    </r>
  </si>
  <si>
    <r>
      <rPr>
        <sz val="11"/>
        <color theme="1"/>
        <rFont val="Calibri"/>
      </rPr>
      <t xml:space="preserve">Planilha de campo; dados em fase de coleta;
</t>
    </r>
    <r>
      <rPr>
        <u/>
        <sz val="11"/>
        <color rgb="FF1155CC"/>
        <rFont val="Calibri"/>
      </rPr>
      <t>https://www.icmbio.gov.br/cma/images/stories/Publica%C3%A7%C3%B5es/Manual_de_Boas_Pr%C3%A1ticas_de_Intera%C3%A7%C3%A3o_com_Sir%C3%AAnios_no_Brasil.pdf</t>
    </r>
  </si>
  <si>
    <t>Iran Normande (com informações de Diego Santos/FMA). Flávio LIma (UERN). Fernanda Attademo (ICMBio/CMA); Paula Coutinho (UFPE)</t>
  </si>
  <si>
    <t xml:space="preserve">A ação não foi iniciada </t>
  </si>
  <si>
    <t>A ação não foi iniciada devido a dificuldade de articulação com as autoridades portuárias e colaboradores.</t>
  </si>
  <si>
    <t>Grupo considerou que ação não é exequível</t>
  </si>
  <si>
    <t>No Rio Grande do Norte foram realizadas reuniões pela UERN com Secretarias de Meio Ambiente e Turismo em todos os municípios do estado para propor ações de ordenamento e fiscalização de atividades de recreação náutica para evitar colisões com os peixes-boi marinho.</t>
  </si>
  <si>
    <t>Relatórios de reuniões</t>
  </si>
  <si>
    <t>Continuidade para o próximo ciclo, principalmente nas UCs onde as articulações não foram iniciadas</t>
  </si>
  <si>
    <t>No Rio Grande do Norte foram realizadas reuniões pela UERN com a Superitendência de Gerenciamento Costeiro do IDEMA e com o Projeto Orla do Município de São Miguel do Gostoso, único com reuniões regulares para apresentar as ações do PAN. 
O CMA tem assento na Comissão Técnica Estadual do Orla de PE e no comitê do Projeto Orla de Itamaracá nos quais tem articulado a integração</t>
  </si>
  <si>
    <t>No Rio Grande do Norte houve uma redução das atividades e reuniões dos município com Projeto Orla. Assim a ação demonstrou-se pouco efetiva no RN devido a necessidade de elevada articulação com os corodenadores dos projetos em cada município.</t>
  </si>
  <si>
    <t>Ação deve ser continuidade</t>
  </si>
  <si>
    <t>João Borges (FMA), Ana Carolina Meirelles (Aquasis), Ana Alencar (GisDrone) e Bruno Stefanis (BIOTA),  Cristine Negrão (Aquasis), Lauro Paiva (ICMBio/CMA), Fábio Adônis  (ICMBio/CMA), João Arnaldo (ICMBio/CMA)</t>
  </si>
  <si>
    <t>Em 2023 foi publicado o PM da RESEX Jequiá com normativas regulando uso de acessórios; na APACC e na APA Mamanguape já há normativas nesse sentido; na APA Delta do parnaíba há restrição ao uso de motores de popa em determinadas áreas</t>
  </si>
  <si>
    <t>Planos de manejo das UCs</t>
  </si>
  <si>
    <t>Ação deve ter continuidade, principalmente nas UCs onde essas normativas não existem</t>
  </si>
  <si>
    <t>Mecanismos de zoneamento presentes nos PM da APACC, APA Mamanguape e APA Delta do Parnaíba e da RESEX Soure</t>
  </si>
  <si>
    <t>Adriana Miranda (ICMBio/CMA), Alexandra Costa (IBD), Bruno Stefanis (Biota), Danise Alves (FAFIRE), Gabriela Calixto (ICMBio/APACC)</t>
  </si>
  <si>
    <t>Folder foi elaborado e vem sendo compartilhado sempre que necessário</t>
  </si>
  <si>
    <t>Folder compartilhado</t>
  </si>
  <si>
    <t>A divulgação deve ser contínua e o folder deverá ser atualizado sempre que necessário</t>
  </si>
  <si>
    <t>A Remane e a Remanor estão em funcionamento, realizando suas funcionalidades e cumprimento com os seus objetivos. Está em andamento no âmbito da Dibio o processo que visa atualizar a portaria da Remab e redes regionais, visando unificar procedimentos e fortalecer a integração das redes sobre encalhes de mamíferos aquáticos.</t>
  </si>
  <si>
    <t>Atas das reuniões</t>
  </si>
  <si>
    <t>Falta uma melhor troca de informações e envio destas para a gestão pública, por parte das instituições da rede</t>
  </si>
  <si>
    <t>Necessário concluir a atualização das novas portarias das Redes, bem como publicá-las</t>
  </si>
  <si>
    <t>Luciano W. Reis (IMA-BA),  Adailton Feitosa (EMPETUR), Anael Fahel (Aquário de São Paulo), Jone César (AMPA), Lauro Paiva (ICMBio/CMA), Fernanda Attademo (ICMBio/CMA), João Arnaldo (ICMBio/CMA)</t>
  </si>
  <si>
    <t>As estruturas em Itamaracá estão em funcionamento, mas com as seguintes pendências:
- Troca de vidro quebrado no oceanário 1
- Manutenção e reparos dos filtros de areia 
- Pintura geral dos oceanários 1, 2 e 3 com tinta atóxica (ainda sem previsão).
-Manutenção da estrutura dos recintos 4 e 5
- Reparos nos recintos L
- Reparos nos recintos dos filhotes
Após esses serviços as fêmeas serão trasnferidas para os oceanáriuos 1, 2 e 3.</t>
  </si>
  <si>
    <t>Oceanários 1, 2 e 3 ainda inoperantes; oceanários 4 e 5 operando de forma precária</t>
  </si>
  <si>
    <t>- Atrasos na manutenção dos filtros que só revelaram a extensão dos serviços necessários após abertura para troca de areia;
- Quebra do vidro do oceanário 1</t>
  </si>
  <si>
    <t>Continuidade da ação</t>
  </si>
  <si>
    <r>
      <rPr>
        <sz val="11"/>
        <color theme="1"/>
        <rFont val="Calibri"/>
      </rPr>
      <t xml:space="preserve">Apoio para a implantação do recinto de aclimatação de peixes-bois em Diogo Lopes/RN e recinto em pleno funcionamento; Apoio nos projetos de proposta de construção de recinto de aclimatação no Delta do Paranaíba/PI. </t>
    </r>
    <r>
      <rPr>
        <b/>
        <sz val="11"/>
        <color theme="1"/>
        <rFont val="Calibri"/>
      </rPr>
      <t xml:space="preserve">No Rio Grande do Norte o Centro de Reabilitação de Fauna Marinha da UERN está em fase de ampliação dos recintos para atender o aumento dos encalhes de peixes-boi marinhos no RN e CE. Foi concluído a implantação do Recinto de Aclimatação da UERN para peixes-boi marinhos na RDSE Ponta do Tubarão, Macau-Rn com capacidade para 6 animais e está em elaboração  estudo para ampliação para atender até 8 animais.
</t>
    </r>
    <r>
      <rPr>
        <sz val="11"/>
        <color theme="1"/>
        <rFont val="Calibri"/>
      </rPr>
      <t>Ampliações e adaptações exigidas pelo IBAMA para o CRMM da Aquasis esatão sendo realizadas
Unidade de estabilização do Biota está em fase de implantação</t>
    </r>
  </si>
  <si>
    <t>Relatórios de andamento das ações do PMP-Bacia Potiguar</t>
  </si>
  <si>
    <t>Flávio Lima (UERN)/Augusto Boaviagem (UERN)</t>
  </si>
  <si>
    <t>Ação deve ter continuidade</t>
  </si>
  <si>
    <t>No Rio Grande do Norte é realizado pela UERN o monitoramento diário das praias entre Caiçara do Norte e Tibau no âmbito do PMP da Bacia Potiguar, como condicionate do licenciamento federal conduzido pelo IBAMA para as atividades de exploração e produção de petróleo e gás da Petrobras. No restante do litoral do RN a UERN realiza o monitoramento semanal por meio do Projeto Cetáceos da Costa Branca-UERN. Nos município de São Miguel do Gostoso, Pedra Grande e São Bento do Norte é realizado o monitoramento semanal pela ONG Centro de Estudos e Monitoramento Ambiental (CEMAM) em paredria com a UERN. No Ceará o monitoramento de praias entre Aracati e Aquiraz é realizado a cada 15 dias pela AQUASIS no âmbito da mesma condicionante acima indicada do PMP da Pacia Potiguar e Ceará.
Na Ilha do Gato está sendo realizado o PEMOPE com apoio do CNPT, CEPENE e CMA
Na APA Delta do Parnaíba está sendo reativada a torre de observação e as atividades de monitoramento e são sendo retomadas com apoio do CMA</t>
  </si>
  <si>
    <t>Relatórios Anuais do PMP da Bacia Potiguar e Ceará.</t>
  </si>
  <si>
    <t>Continuidade para o próximo ciclo.</t>
  </si>
  <si>
    <t>Cativeiro em Icapuí-CE sob responsabilidade da Aquasis já implantado; cativeiro de Barra de Mamanguape construído, de modo conjunto com a APA da Barra de Mamanguape, CEPENE e FMA. Recinto de aclimatação em Porto de Pedras/AL mantido com a presença de animais sob responsabilidade do CMA. Recinto de Aclimatação em Diogo Lopes/Macau/RN implantado, sob responsabilidade da UERN, por meio de recursos do PMP-Bacia Potiguar (Convênio PETROBRAS, UERN e FUNCITERN), já tendo promovido a soltura de dois animais; conta no momento com 6 animais em aclimatação; Vistoria realizada pelo ICMBio em local pré escolhido para instalação de cativeiro de aclimatação para soltura na APA do Delta do Parnaíba; há uma disposição do Governo do Estado do PI para financiar a construção do cativeiro e estruturas anexas.</t>
  </si>
  <si>
    <t>Fábio Adônis (ICMBio/CMA)/Flávio Lima (UERN)/Augusto Boaviagem (UERN)</t>
  </si>
  <si>
    <t>No Rio Grande do Norte foram realizadas pela UERN a soltura de 2 animais em 2023, estando prevista mais uma soltura até dezembro de 2023, no âmbito do PMP da Bacia Potiguar, como condicionate do licenciamento federal conduzido pelo IBAMA para as atividades de exploração e produção de petróleo e gás da Petrobras. Os animais são monitorados de forma contínua seguindo os protocolos definidos pelo ICMBio/CMA. No Ceará foram soltos 4 animais pela AQUASIS no âmbito da condicionante ambiental do PMP da Bacia Potiguar e Ceará.
Realizada soltura em Porto de Pedras de 2 animais - Party e Ariana (nov/22)</t>
  </si>
  <si>
    <t>Manter no próximo ciclo.</t>
  </si>
  <si>
    <t xml:space="preserve">Salvatore Siciliano (Fiocruz) </t>
  </si>
  <si>
    <t>No Rio Grande do Norte, a UERN iniciou a elaboração do studbook dos animais cativos no Centro de Reabilitação e Recinto de Aclimatação, com as coletas de amostras de 18 animais e envio para a instituto Evandro Chagas.</t>
  </si>
  <si>
    <t>Relatório de coletas de amostras</t>
  </si>
  <si>
    <t>Antes não havia conhecimento de que as análises citogenéticas poderiam caracterizar as populações de forma mais simples</t>
  </si>
  <si>
    <t>Manter no próximo ciclo.
Recomenda-se que o CMA solicite às instituições que têm planteis em cativeiro para que seja feita a caracterização genética. Recomenda-se também que o CMA solicite apoio do Instituto Evandro Chagas para a realização das análises</t>
  </si>
  <si>
    <t>AÇÃO EXCLUÍDA NA MONITORA 3</t>
  </si>
  <si>
    <t>Os protocolos previstos foram publicados pelo CMA</t>
  </si>
  <si>
    <t>Protocolos publicados</t>
  </si>
  <si>
    <t>Parceria com o Instituto Evandro Chargas para a elaboração de estudos de genética de peixes-bois, em especial os híbridos (ver andamento da ação 7.7)</t>
  </si>
  <si>
    <t>Manter no próximo ciclo. Essa ação é etapa necessária para a obtenção do studbook</t>
  </si>
  <si>
    <t>Termo de referência</t>
  </si>
  <si>
    <t>Embora o termo de referência tenha sido finalizado conforme informado no andamento da ação, ainda não há previsão de recursos para a contratação dos serviços necessários à estimativa de abundância; projeto neste sentido foi apresentado na chamada organizada pela COPAN/ICMBIo, mas o projeto não foi aprovado por conta do alto valor; atualmente está em fase de busca de novos financiadores, mas ainda sem previsão, o que leva a concluir que até o final do ciclo do PAN essa ação não será concluída.</t>
  </si>
  <si>
    <t>Dar continuidade a essa ação no próximo ciclo. Verificar a possibilidade de custear a estimativa com recursos de compensação ambiental</t>
  </si>
  <si>
    <t>Ação não foi iniciada</t>
  </si>
  <si>
    <t>A ação não foi priorizada</t>
  </si>
  <si>
    <t>Manter ação para o próximo ciclo. Recomenda-se incentivar mais estudos na área</t>
  </si>
  <si>
    <t>Guth Berger (ICMBio/COGEF), Ana Carolina Meirelles (Aquasis), Flavio Lima (UERN), Ana Alencar (GisDrone), Fernanda Attademo (CMA/ICMBio), Heleno Franscisco dos Santos (ICMBio-Base Peixe-boi), João Borges (FMA), Liliana Oliveira Souza  (CIA), Cristine Negrão (Aquasis), Vitor Luz (Aquasis), Simone Almeida (UFRN), Ana Bernadete Fragoso (UERN), Alexandra Costa (IBD), Fabia Luna (ICMBio/CMA), Lauro Paiva (ICMBio/CMA)</t>
  </si>
  <si>
    <t>Realizadas expedições de captura em 2016, 2017 e 2019, todas na APA Costa dos Corais. Existem instituições buscando recursos para realizar outras expedições, mas até o momento não se tem notícia se os projetos foram aprovados.
A CIA submeteu projeto à Petrobrás para realização de capturas na APA do Delta do Parnaíba
FMA submeteu projeto à Petrobrás para realização de capturas na APA do Delta do Parnaíba</t>
  </si>
  <si>
    <t>Pandemia e falta de recursos impediram a realização de expedições nos anos de 2021, 2022 e 2023</t>
  </si>
  <si>
    <t>Dar continuidade a essa ação no próximo ciclo.</t>
  </si>
  <si>
    <t>UERN, Aquasis e CMA seguem o protocolo de diagnóstico de patógenos dos animais recebidos no Centro de Reabilitação, quando são transferidos para o Recinto de Aclimatação, antes da soltura e durante o acompanhamenoto pós-soltura.</t>
  </si>
  <si>
    <t>Relatórios do PMP-Bacia Potiguar. Artigo publicado: Doenças infecciosas e não infecciosas nos peixes-boi do Brasil (Attademo et al, 2020)</t>
  </si>
  <si>
    <t>O estudo foi realizado mas de de forma pontual</t>
  </si>
  <si>
    <t>Dar continuidade a essa ação no próximo ciclo. Recomenda-se que seja feito o monitoramento sistemático de patógenos na população de forma compartilhada (banco de dados público)</t>
  </si>
  <si>
    <t>Ver com Coordenadora do CMA como agilizar essa articulação em função do que foi atualmente discutido com o IBAMA</t>
  </si>
  <si>
    <t>Dar continuidade à ação</t>
  </si>
  <si>
    <r>
      <rPr>
        <sz val="11"/>
        <color rgb="FF000000"/>
        <rFont val="Calibri"/>
      </rPr>
      <t xml:space="preserve">Articular publicação de portaria ou inclusão no regimento interno do ICMBio das diretrizes institucionais para a execução das ações de responsabilidade do ICMBio previstas no PAN </t>
    </r>
    <r>
      <rPr>
        <sz val="11"/>
        <color rgb="FF000000"/>
        <rFont val="Calibri"/>
      </rPr>
      <t>Peixe-boi Marinho</t>
    </r>
  </si>
  <si>
    <t>O processo de delegação está em andamento na Coordenação de Estruturação das Delegações dos Serviços de Apoio à Visitação (CODEL), vinculada à CGEUP/DIMAN/ICMBio, com o assessoramento e acompanhamento da BAV/CMA-PE. Em setembro de 2023 foi concluída a atualização do estudo de viabilidade econômica e financeira, num formato dinâmico, para melhor assertividade e adequação em menos tempo. Está em análise da direção a solução para a modelagem a ser adotada para o novo edital a ser concluído até dezembro de 2023.</t>
  </si>
  <si>
    <t>O processo de delegação de serviços é regido por legislações específicas, que exigem um conjunto de estudos e levantamentos de dados atualizados para instruir o processo e principalmente, depende da escolha correta da modelagem para atrair o interesse do empreendedor parceiro. Trata-se de um processo que está sendo estruturado no ICMBio, que apenas neste ano de 2023 passou a contar com uma Coordenação exclusiva para conduzir tais processos (CODEL), vinculada a Coordenação Geral de Uso Público (CGEUP). Tais complexidades e as dificuldades relacionadas ao alcance da viabilidade econômica-financeira dificultaram a conclusão até o presente, mas com o acúmulo de informações no atual estágio do processo espera-se uma maior chance de êxito na nova tentativa que está em finalização.</t>
  </si>
  <si>
    <r>
      <rPr>
        <sz val="11"/>
        <color rgb="FF000000"/>
        <rFont val="Calibri"/>
      </rPr>
      <t>Articular a ampliação das atividades de resgate, reabilitação, soltura/destinação e monitoramento de peixe-boi marinho</t>
    </r>
    <r>
      <rPr>
        <sz val="11"/>
        <color rgb="FFFF0000"/>
        <rFont val="Calibri"/>
      </rPr>
      <t xml:space="preserve"> </t>
    </r>
    <r>
      <rPr>
        <sz val="11"/>
        <color rgb="FF000000"/>
        <rFont val="Calibri"/>
      </rPr>
      <t>para abranger as UCs nas áreas de ocorrência</t>
    </r>
  </si>
  <si>
    <r>
      <rPr>
        <sz val="11"/>
        <color rgb="FF000000"/>
        <rFont val="Calibri"/>
      </rPr>
      <t>U</t>
    </r>
    <r>
      <rPr>
        <sz val="11"/>
        <color rgb="FF000000"/>
        <rFont val="Calibri"/>
      </rPr>
      <t>C</t>
    </r>
    <r>
      <rPr>
        <sz val="11"/>
        <color rgb="FF000000"/>
        <rFont val="Calibri"/>
      </rPr>
      <t>s na área de ocorrência</t>
    </r>
  </si>
  <si>
    <t xml:space="preserve">No Rio Grande do Norte foi impantado pela UERN o Programa de Resgate, Reabilitação, Soltura e Monitoramento de peixes-boi marinhos, com açoes na Reserva de Desenvolvimento Sustentável Estadual Ponta do Tubarão (RDSEPT) e Apa Estadual Dunas do Rosado. </t>
  </si>
  <si>
    <t>Relatórios anuais do PMP-Bacia Potiguar</t>
  </si>
  <si>
    <t>Flávio Lima (UERN) e Fernanda</t>
  </si>
  <si>
    <t>Continuar no próximo ciclo.</t>
  </si>
  <si>
    <r>
      <rPr>
        <sz val="11"/>
        <color rgb="FF000000"/>
        <rFont val="Calibri"/>
      </rPr>
      <t>Articular para garantir uma equipe técnica especializada (tratadores, veterinários, biólogos e servidores) que possibilite a execução das ações de conservação de peixe-boi marinho</t>
    </r>
    <r>
      <rPr>
        <sz val="11"/>
        <color rgb="FFFF0000"/>
        <rFont val="Calibri"/>
      </rPr>
      <t xml:space="preserve"> </t>
    </r>
    <r>
      <rPr>
        <sz val="11"/>
        <color rgb="FF000000"/>
        <rFont val="Calibri"/>
      </rPr>
      <t>de competência do ICMBIo propostas pelo PAN</t>
    </r>
  </si>
  <si>
    <r>
      <rPr>
        <sz val="11"/>
        <color theme="1"/>
        <rFont val="Calibri"/>
      </rPr>
      <t>Fábio Adônis (ICMBio/CMA), João Nascimento (ICMBio/CMA) e Fernanda Attademo (ICMBio/CMA), Luciano W. Reis (IMA-BA), Flávio Lima (UERN), Ana</t>
    </r>
    <r>
      <rPr>
        <b/>
        <sz val="11"/>
        <color theme="1"/>
        <rFont val="Calibri"/>
      </rPr>
      <t xml:space="preserve"> </t>
    </r>
    <r>
      <rPr>
        <sz val="11"/>
        <color theme="1"/>
        <rFont val="Calibri"/>
      </rPr>
      <t>Bernadete Fragoso (UERN), Augusto Boaviagem (UERN), Simone Almeida (UFRN)</t>
    </r>
  </si>
  <si>
    <t>A Base de Itamaracá executa as ações de conservação de peixe-boi marinho de competência do ICMBIo; conta hoje com dois veterinários contratados, um dos quais designado oficialmente como responsável técnico pelo plantel de peixes-bois; a base de Porto de Pedras, agora sob responsabilidade do CMA, conta com novo servidor, Eduardo Macedo</t>
  </si>
  <si>
    <t>Equipe montada</t>
  </si>
  <si>
    <t>A aposentadoria do servidor João Luiz e remoção do servidor Lauro Henrique deixaram a equipe de analistas da base desfalcada
Necessário providenciar remoção de novos servidores para a BAV de Itamaracá/PE</t>
  </si>
  <si>
    <t>Articular para garantir as estruturas adequadas que possibilitem a execução das ações de conservação do peixe-boi marinho de competência do ICMBio propostas pelo PAN</t>
  </si>
  <si>
    <t>Embora todos os esforços estejam sendo feitos para reformar os oceanários da BAV de Itamaracá, ainda não estão disponíveis para uso os oceanários 1, 2 e 3 que serão destinados à fêmeas do plantel; ainda estão previstas as seguintes intervenções: limpeza e manutenção dos filtros de areia (em fase de conclusão); troca de vidro quebrado do visor do oceanário 1 (serviço orçado e com recursos já assegurados); nova pintura dos ocenários 1, 2 e 3, utilizando tinta especial atóxica (obra prevista mas ainda não orçada)</t>
  </si>
  <si>
    <t>- Atrasos na manutenção dos filtros que só revelaram a extensão dos serviços necessários após abertura para troca de areia;
- Quebra do vidro do oceanário 1
- A base de Porto de Pedras precisará resolver pendências de infraestrutura (falta de viatura, assoreamento do recinto, reformas nas edificações)</t>
  </si>
  <si>
    <r>
      <rPr>
        <sz val="11"/>
        <color rgb="FF000000"/>
        <rFont val="Calibri"/>
      </rPr>
      <t xml:space="preserve">Articular para assegurar recursos financeiros que possibilitem a execução das ações de conservação de competência do ICMBio propostas pelo PAN </t>
    </r>
    <r>
      <rPr>
        <sz val="11"/>
        <color rgb="FF000000"/>
        <rFont val="Calibri"/>
      </rPr>
      <t>Peixe-boi Marinho</t>
    </r>
  </si>
  <si>
    <t>Foram aprovados dois projetos com ações que têm interface com o PAN, em chamada realizada pela COPAN, com recursos garantidos para 2023.
Demais recursos para a manutenção da Base de Itamaracá têm sido parcialmente viabilizados, pois ainda não há previsão de recursos para algumas das reformas necessárias (reforma dos oceanários 4 e 5, pintura dos oceanários 1, 2 e 3, reparos nos tanques L etc)</t>
  </si>
  <si>
    <t>Apesar de a ação ter sido considerada concluída e dos avanços obtidos, houve falta de recursos para fazer frente à todas as reformas necessárias.
Continuar no próximo ciclo.</t>
  </si>
  <si>
    <r>
      <rPr>
        <sz val="11"/>
        <color rgb="FF000000"/>
        <rFont val="Calibri"/>
      </rPr>
      <t xml:space="preserve">Reformar, em caráter de urgência, as instalações do CEPENE de Itamaracá destinadas para manutenção dos </t>
    </r>
    <r>
      <rPr>
        <sz val="11"/>
        <color rgb="FF000000"/>
        <rFont val="Calibri"/>
      </rPr>
      <t>peixes-boi marinhos</t>
    </r>
  </si>
  <si>
    <t>Não iniciada ou não concluída</t>
  </si>
  <si>
    <t>Iniciada e não concluída no período previsto</t>
  </si>
  <si>
    <t>Concluída</t>
  </si>
  <si>
    <t>TOTAL DE AÇÕES DO PAN</t>
  </si>
  <si>
    <t>A ação só teve andamento por conta dos empreendimentos de petróleo e gás, cujas condicionantes são estabelecidas pelo IBAMA no processo de licenciamento. No entanto, as articulações com as OEMAs, necessárias para sugerir recomendações ou condicionantes, não foram realizadas, o que contribuiu para a não conclusão desta ação.</t>
  </si>
  <si>
    <t>O GAT julgou que, durante o período de vigência do PAN, por questões estratégicas, seria mais produtivo investir esforços para a publicação do guia de licenciamento previsto na ação 1.4</t>
  </si>
  <si>
    <t>Trata-se de uma avaliação que demanda recursos vultuosos, principalmente se tiver que ser feita de forma continuada. Como essa avaliação só foi realizada de forma pontual em alguns locais, incluindo locais onde as análises atendem exigências de condicionantres de PMPs, e não em todos que estavam previstos, o grupo considerou a ação como não concluída. Entretanto, importante buscar esforços para que ela seja realizada em períodos posteriores.</t>
  </si>
  <si>
    <t>Trata-se de uma avaliação que demanda recursos vultuosos, principalmente se tiver que ser feita de forma continuada. Até onde foi informado ao GAT, a atividade ocorreu apenas em Alagoas e mesmo assim, os resultados não foram apresentados ao GAT. É possível que tenham ocorrido ações pontuais em outras localidades, mas mesmo com a tentativa do coordenador em obter informações, estas não foram repassadas ao ICMBio. Por estas razões, o grupo considerou a ação como não concluída</t>
  </si>
  <si>
    <t xml:space="preserve">Não foi possível viabilizar recursos para realizar esses diagnósticos em todas as áreas previstas inicialmente. Até onde foi informado ao GAT, foram realizados apenas três estudos (PB, RN e MA). O da PB resultou em um artigo, o do MA a metodologia aplicada não permitiu uma análise boa e o do RN não foi apresentado ao GAT, portanto a ação não foi considerada concluída. A manutenção da atividade é importante , porém é necessário identificar as metodologias mais eficazes de análises. </t>
  </si>
  <si>
    <t>Mesmo que ações de fiscalizações de forma geral tenham ocorrido nas UCs na área de ocorrência, a falta de articulação com UCs para que fossem realizadas fiscalizações voltadas direcionadas para os peixes-bois impediu a conclusão desta ação.</t>
  </si>
  <si>
    <t>Ausência de informações sobre a localização das pescas ilegais de camarão e de tentativa de diálogo com o IBAMA e órgãos fiscalizadores para discutir ações do PAN impediu a realização desta articulação</t>
  </si>
  <si>
    <t xml:space="preserve">Estudos sobre este impacto estão sendo realizados em Alagoas pela UFPE e CMA, mas os resultados ainda não foram totalmente analisados, pois fazem parte de um doutorado. Além disso, em outros locais como PI, CE e RN as iniciativas de turismo de observação são ainda incipientes e informações da PB, RN e CE, onde existem recintos de aclimatação e visitação, não foram repassadas ao GAT; por isso não foi possível concluir a ação no prazo estipulado. </t>
  </si>
  <si>
    <t xml:space="preserve">Esse ordenamento demanda articulação com OEMAs e municípios na área de ocorrência. Essa articulação não foi realizada durante a vigência deste ciclo do PAN ou caso tenha ocorrido em algum local de ocorrência da espécie, esta não foi informada ao GAT. </t>
  </si>
  <si>
    <t>Necessário antes desta articulação, definir quais são os acessórios necessários em cada localidade. Com exceção de Alagoas (que já existem normativas) e Paraíba ( que existem projetos em andamento), até onde foi informado ao GAT, a atividade não ocorreu. Com isso, ocorreu uma ausência ou deficiência de articulação com UCs na área de ocorrência impediram a conclusão desta ação</t>
  </si>
  <si>
    <t>Antes da articulação, é necessário mapear as áreas de uso dos peixes-bois. Um projeto de doutorado (Iran) está em andamento para este mapeamento, porém não concluído. Somente após esta definição se poderá fazer com maior efetividade a articulação com as UCs para a inclusão do zoneamento.</t>
  </si>
  <si>
    <t>Nenhuma demanda de apoio a criação de novos recintos foi solicitada. Os recintos do ICMBio, PCCB/UERN e Aquasis passaram por adaptações e adequações no período. No que se refere à Aquasis, não foi informado ao GAT quais foram estas adaptações, porém por se tratar de uma instituição com recursos do PMP, foi possível obter as informações básicas por meio dos relatórios da Petrobras</t>
  </si>
  <si>
    <t>Embora a coleta de amostras genéticas faça parte da rotina das instituições que trabalham com resgate e manejo de peixes-bois, ainda não existe um banco de dados unificado dessas amostras. O ICMBio e GAT solicitaram às instituições mantenedoras estas informações, mas elas não foram repassadas, o que explica a não conclusão da ação.</t>
  </si>
  <si>
    <t>SITUAÇÃO ATUAL DAS AÇÕES - 1ª MONITORIA (2019)</t>
  </si>
  <si>
    <t>SITUAÇÃO ATUAL DAS AÇÕES - 1ª MONITORIA (2020)</t>
  </si>
  <si>
    <t>16 e 17 de novembro de 2021 / 14 de junho de 2022 (virtual)</t>
  </si>
  <si>
    <t>SITUAÇÃO ATUAL DAS AÇÕES - 1ª MONITORIA (2022)</t>
  </si>
  <si>
    <t>SITUAÇÃO ATUAL DAS AÇÕES - MONITORIA FINAL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</si>
</sst>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416]mmmm\-yy;@"/>
    <numFmt numFmtId="165" formatCode="mmm\-yy"/>
    <numFmt numFmtId="166" formatCode="d\.m"/>
    <numFmt numFmtId="167" formatCode="mmm\-d"/>
    <numFmt numFmtId="168" formatCode="&quot;R$&quot;#,##0.00"/>
    <numFmt numFmtId="169" formatCode="&quot;R$&quot;#,##0"/>
    <numFmt numFmtId="170" formatCode="[$R$ -416]#,##0.00"/>
    <numFmt numFmtId="171" formatCode="mmm/yyyy"/>
    <numFmt numFmtId="172" formatCode="mmmm/yyyy"/>
    <numFmt numFmtId="173" formatCode="mmm/yyyy\."/>
    <numFmt numFmtId="174" formatCode="d/m/yyyy"/>
    <numFmt numFmtId="175" formatCode="mmmyyyy"/>
    <numFmt numFmtId="176" formatCode="mmm/d"/>
    <numFmt numFmtId="177" formatCode="mmm\-yyyy"/>
    <numFmt numFmtId="178" formatCode="mmmm\-yyyy"/>
    <numFmt numFmtId="179" formatCode="mmm\ yyyy"/>
    <numFmt numFmtId="180" formatCode="m/yyyy"/>
    <numFmt numFmtId="181" formatCode="[$-416]mmm\-yy;@"/>
    <numFmt numFmtId="182" formatCode="[$-416]mmm\-yy"/>
  </numFmts>
  <fonts count="64">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rgb="FF000000"/>
      <name val="Calibri"/>
      <family val="2"/>
    </font>
    <font>
      <sz val="11"/>
      <color rgb="FF000000"/>
      <name val="Calibri"/>
      <family val="2"/>
      <scheme val="minor"/>
    </font>
    <font>
      <sz val="11"/>
      <color rgb="FFFF0000"/>
      <name val="Calibri"/>
      <family val="2"/>
    </font>
    <font>
      <b/>
      <sz val="11"/>
      <name val="Calibri"/>
      <family val="2"/>
    </font>
    <font>
      <strike/>
      <sz val="11"/>
      <name val="Calibri"/>
      <family val="2"/>
    </font>
    <font>
      <strike/>
      <sz val="11"/>
      <name val="Calibri"/>
      <family val="2"/>
      <scheme val="minor"/>
    </font>
    <font>
      <sz val="10"/>
      <name val="Arial"/>
      <family val="2"/>
    </font>
    <font>
      <i/>
      <sz val="11"/>
      <name val="Calibri"/>
      <family val="2"/>
    </font>
    <font>
      <sz val="11"/>
      <color theme="1"/>
      <name val="Calibri"/>
      <family val="2"/>
    </font>
    <font>
      <sz val="12"/>
      <color rgb="FF000000"/>
      <name val="Calibri"/>
      <family val="2"/>
    </font>
    <font>
      <sz val="10"/>
      <color theme="1"/>
      <name val="Arial"/>
      <family val="2"/>
    </font>
    <font>
      <sz val="11"/>
      <color rgb="FF000000"/>
      <name val="Arial"/>
      <family val="2"/>
    </font>
    <font>
      <b/>
      <sz val="11"/>
      <color theme="1"/>
      <name val="Calibri"/>
      <family val="2"/>
    </font>
    <font>
      <u/>
      <sz val="11"/>
      <color theme="1"/>
      <name val="Calibri"/>
      <family val="2"/>
      <scheme val="minor"/>
    </font>
    <font>
      <strike/>
      <sz val="11"/>
      <color rgb="FFFF0000"/>
      <name val="Calibri"/>
      <family val="2"/>
      <scheme val="minor"/>
    </font>
    <font>
      <sz val="11"/>
      <color rgb="FF000000"/>
      <name val="Roboto"/>
    </font>
    <font>
      <sz val="10"/>
      <color rgb="FF000000"/>
      <name val="Roboto"/>
    </font>
    <font>
      <sz val="10"/>
      <color rgb="FF000000"/>
      <name val="Arial"/>
      <family val="2"/>
    </font>
    <font>
      <sz val="11"/>
      <color rgb="FFEA4335"/>
      <name val="Calibri"/>
      <family val="2"/>
    </font>
    <font>
      <u/>
      <sz val="11"/>
      <color rgb="FF1155CC"/>
      <name val="Calibri"/>
      <family val="2"/>
    </font>
    <font>
      <u/>
      <sz val="11"/>
      <color theme="1"/>
      <name val="Calibri"/>
      <family val="2"/>
    </font>
    <font>
      <sz val="11"/>
      <color theme="1"/>
      <name val="Roboto"/>
    </font>
    <font>
      <sz val="10"/>
      <name val="Calibri"/>
      <family val="2"/>
      <scheme val="minor"/>
    </font>
    <font>
      <sz val="11"/>
      <color theme="1"/>
      <name val="Calibri"/>
    </font>
    <font>
      <sz val="11"/>
      <color rgb="FF000000"/>
      <name val="Calibri"/>
    </font>
    <font>
      <sz val="11"/>
      <color rgb="FF0070C0"/>
      <name val="Calibri"/>
    </font>
    <font>
      <sz val="11"/>
      <color rgb="FF000000"/>
      <name val="Arial"/>
    </font>
    <font>
      <sz val="11"/>
      <name val="Calibri"/>
    </font>
    <font>
      <sz val="11"/>
      <color rgb="FF7030A0"/>
      <name val="Calibri"/>
    </font>
    <font>
      <sz val="11"/>
      <color rgb="FFFF0000"/>
      <name val="Calibri"/>
    </font>
    <font>
      <sz val="11"/>
      <color rgb="FF000000"/>
      <name val="Verdana"/>
    </font>
    <font>
      <u/>
      <sz val="11"/>
      <color rgb="FF000000"/>
      <name val="Calibri"/>
    </font>
    <font>
      <sz val="10"/>
      <color theme="1"/>
      <name val="Arial"/>
    </font>
    <font>
      <sz val="10"/>
      <color rgb="FF000000"/>
      <name val="Arial"/>
    </font>
    <font>
      <u/>
      <sz val="10"/>
      <color rgb="FF0000FF"/>
      <name val="Arial"/>
    </font>
    <font>
      <u/>
      <sz val="11"/>
      <color theme="1"/>
      <name val="Calibri"/>
    </font>
    <font>
      <u/>
      <sz val="11"/>
      <color rgb="FF1155CC"/>
      <name val="Calibri"/>
    </font>
    <font>
      <i/>
      <sz val="11"/>
      <color theme="1"/>
      <name val="Calibri"/>
    </font>
    <font>
      <b/>
      <sz val="11"/>
      <color theme="1"/>
      <name val="Calibri"/>
    </font>
    <font>
      <sz val="11"/>
      <name val="Arial"/>
      <family val="2"/>
    </font>
  </fonts>
  <fills count="46">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rgb="FFFFFFFF"/>
        <bgColor rgb="FFFFFFFF"/>
      </patternFill>
    </fill>
    <fill>
      <patternFill patternType="solid">
        <fgColor theme="0"/>
        <bgColor rgb="FFFFFFFF"/>
      </patternFill>
    </fill>
    <fill>
      <patternFill patternType="solid">
        <fgColor theme="9" tint="-0.499984740745262"/>
        <bgColor indexed="64"/>
      </patternFill>
    </fill>
    <fill>
      <patternFill patternType="solid">
        <fgColor rgb="FF92D050"/>
        <bgColor rgb="FF92D050"/>
      </patternFill>
    </fill>
    <fill>
      <patternFill patternType="solid">
        <fgColor theme="9" tint="-0.499984740745262"/>
        <bgColor rgb="FFFFFFFF"/>
      </patternFill>
    </fill>
    <fill>
      <patternFill patternType="solid">
        <fgColor rgb="FFFF0000"/>
        <bgColor rgb="FFFF0000"/>
      </patternFill>
    </fill>
    <fill>
      <patternFill patternType="solid">
        <fgColor theme="0"/>
        <bgColor rgb="FF92D050"/>
      </patternFill>
    </fill>
    <fill>
      <patternFill patternType="solid">
        <fgColor rgb="FFFFC000"/>
        <bgColor rgb="FFFFC000"/>
      </patternFill>
    </fill>
    <fill>
      <patternFill patternType="solid">
        <fgColor theme="0"/>
        <bgColor rgb="FFFF0000"/>
      </patternFill>
    </fill>
    <fill>
      <patternFill patternType="solid">
        <fgColor theme="0"/>
        <bgColor theme="6"/>
      </patternFill>
    </fill>
    <fill>
      <patternFill patternType="solid">
        <fgColor rgb="FFFF0000"/>
        <bgColor rgb="FF92D050"/>
      </patternFill>
    </fill>
    <fill>
      <patternFill patternType="solid">
        <fgColor rgb="FF0070C0"/>
        <bgColor rgb="FF0070C0"/>
      </patternFill>
    </fill>
    <fill>
      <patternFill patternType="solid">
        <fgColor theme="0"/>
        <bgColor rgb="FF1155CC"/>
      </patternFill>
    </fill>
    <fill>
      <patternFill patternType="solid">
        <fgColor theme="0"/>
        <bgColor theme="0"/>
      </patternFill>
    </fill>
    <fill>
      <patternFill patternType="solid">
        <fgColor rgb="FFFF33CC"/>
        <bgColor rgb="FFFF33CC"/>
      </patternFill>
    </fill>
    <fill>
      <patternFill patternType="solid">
        <fgColor theme="0"/>
        <bgColor rgb="FFFFC000"/>
      </patternFill>
    </fill>
    <fill>
      <patternFill patternType="solid">
        <fgColor rgb="FFEFEFEF"/>
        <bgColor rgb="FFEFEFEF"/>
      </patternFill>
    </fill>
    <fill>
      <patternFill patternType="solid">
        <fgColor theme="0"/>
        <bgColor rgb="FFEFEFEF"/>
      </patternFill>
    </fill>
    <fill>
      <patternFill patternType="solid">
        <fgColor rgb="FF92D050"/>
        <bgColor rgb="FFFF0000"/>
      </patternFill>
    </fill>
    <fill>
      <patternFill patternType="solid">
        <fgColor rgb="FFFF0000"/>
        <bgColor rgb="FFFFC000"/>
      </patternFill>
    </fill>
    <fill>
      <patternFill patternType="solid">
        <fgColor rgb="FFFFC000"/>
        <bgColor rgb="FF92D050"/>
      </patternFill>
    </fill>
    <fill>
      <patternFill patternType="solid">
        <fgColor rgb="FFFFFFFF"/>
        <bgColor indexed="64"/>
      </patternFill>
    </fill>
    <fill>
      <patternFill patternType="solid">
        <fgColor rgb="FF833C0B"/>
        <bgColor rgb="FF833C0B"/>
      </patternFill>
    </fill>
    <fill>
      <patternFill patternType="solid">
        <fgColor rgb="FF7030A0"/>
        <bgColor rgb="FF7030A0"/>
      </patternFill>
    </fill>
    <fill>
      <patternFill patternType="solid">
        <fgColor rgb="FF0000FF"/>
        <bgColor rgb="FF0000FF"/>
      </patternFill>
    </fill>
    <fill>
      <patternFill patternType="solid">
        <fgColor rgb="FF7030A0"/>
        <bgColor rgb="FFFFC000"/>
      </patternFill>
    </fill>
  </fills>
  <borders count="65">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rgb="FF000000"/>
      </bottom>
      <diagonal/>
    </border>
    <border>
      <left/>
      <right/>
      <top style="thin">
        <color indexed="64"/>
      </top>
      <bottom/>
      <diagonal/>
    </border>
  </borders>
  <cellStyleXfs count="3">
    <xf numFmtId="0" fontId="0" fillId="0" borderId="0"/>
    <xf numFmtId="9" fontId="2" fillId="0" borderId="0" applyFont="0" applyFill="0" applyBorder="0" applyAlignment="0" applyProtection="0"/>
    <xf numFmtId="0" fontId="2" fillId="0" borderId="0"/>
  </cellStyleXfs>
  <cellXfs count="621">
    <xf numFmtId="0" fontId="0" fillId="0" borderId="0" xfId="0"/>
    <xf numFmtId="0" fontId="0" fillId="4" borderId="0" xfId="0" applyFill="1"/>
    <xf numFmtId="0" fontId="0" fillId="0" borderId="0" xfId="0" applyAlignment="1">
      <alignment vertical="center"/>
    </xf>
    <xf numFmtId="0" fontId="14" fillId="0" borderId="0" xfId="0" applyFont="1" applyAlignment="1">
      <alignment horizont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3" fillId="0" borderId="0" xfId="0" applyFont="1" applyAlignment="1">
      <alignment horizontal="center" vertical="center"/>
    </xf>
    <xf numFmtId="0" fontId="3" fillId="17" borderId="19" xfId="0" applyFont="1" applyFill="1" applyBorder="1" applyAlignment="1">
      <alignment horizontal="center" vertical="center" wrapText="1"/>
    </xf>
    <xf numFmtId="0" fontId="3" fillId="17" borderId="19" xfId="0" applyFont="1" applyFill="1" applyBorder="1" applyAlignment="1">
      <alignment horizontal="center" vertical="center"/>
    </xf>
    <xf numFmtId="0" fontId="3"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5" fillId="0" borderId="0" xfId="0" applyFont="1"/>
    <xf numFmtId="0" fontId="5"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3"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3"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7" borderId="11" xfId="0" applyFill="1" applyBorder="1" applyAlignment="1">
      <alignment horizontal="left" vertical="center"/>
    </xf>
    <xf numFmtId="0" fontId="5" fillId="18" borderId="11" xfId="0" applyFont="1" applyFill="1" applyBorder="1" applyAlignment="1">
      <alignment horizontal="left" vertical="center"/>
    </xf>
    <xf numFmtId="0" fontId="0" fillId="10" borderId="11" xfId="0" applyFill="1" applyBorder="1" applyAlignment="1">
      <alignment horizontal="left" vertical="center"/>
    </xf>
    <xf numFmtId="0" fontId="5"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8" fillId="0" borderId="0" xfId="0" applyFont="1" applyAlignment="1">
      <alignment horizontal="center" vertical="center"/>
    </xf>
    <xf numFmtId="0" fontId="19" fillId="0" borderId="29" xfId="0" applyFont="1" applyBorder="1" applyAlignment="1">
      <alignment horizontal="left" vertical="center"/>
    </xf>
    <xf numFmtId="0" fontId="19" fillId="0" borderId="28"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7" xfId="0" applyFont="1" applyFill="1" applyBorder="1" applyAlignment="1">
      <alignment horizontal="center" vertical="center"/>
    </xf>
    <xf numFmtId="0" fontId="21" fillId="0" borderId="28"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5" fillId="0" borderId="0" xfId="0" applyFont="1" applyAlignment="1">
      <alignment vertical="center"/>
    </xf>
    <xf numFmtId="0" fontId="0" fillId="0" borderId="4" xfId="0" applyBorder="1" applyAlignment="1">
      <alignment vertical="center"/>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4"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28" xfId="0" applyFont="1" applyFill="1" applyBorder="1" applyAlignment="1">
      <alignment vertical="center"/>
    </xf>
    <xf numFmtId="0" fontId="0" fillId="0" borderId="28" xfId="0" applyBorder="1" applyAlignment="1">
      <alignment vertical="center"/>
    </xf>
    <xf numFmtId="0" fontId="5" fillId="13" borderId="41" xfId="0" applyFont="1" applyFill="1" applyBorder="1" applyAlignment="1">
      <alignment horizontal="left" vertical="center"/>
    </xf>
    <xf numFmtId="0" fontId="5" fillId="13" borderId="42" xfId="0" applyFont="1" applyFill="1" applyBorder="1" applyAlignment="1">
      <alignment horizontal="left" vertical="center"/>
    </xf>
    <xf numFmtId="0" fontId="0" fillId="2" borderId="25" xfId="0" applyFill="1" applyBorder="1" applyAlignment="1">
      <alignment horizontal="center"/>
    </xf>
    <xf numFmtId="0" fontId="0" fillId="2" borderId="26" xfId="0" applyFill="1" applyBorder="1" applyAlignment="1">
      <alignment horizontal="center"/>
    </xf>
    <xf numFmtId="0" fontId="3" fillId="15" borderId="7" xfId="0" applyFont="1" applyFill="1" applyBorder="1" applyAlignment="1">
      <alignment horizontal="center" vertical="center" wrapText="1"/>
    </xf>
    <xf numFmtId="0" fontId="5" fillId="13" borderId="43" xfId="0" applyFont="1" applyFill="1" applyBorder="1" applyAlignment="1">
      <alignment horizontal="left" vertical="center"/>
    </xf>
    <xf numFmtId="0" fontId="0" fillId="3" borderId="44" xfId="0" applyFill="1" applyBorder="1" applyAlignment="1">
      <alignment horizontal="left" vertical="center"/>
    </xf>
    <xf numFmtId="0" fontId="0" fillId="7" borderId="44" xfId="0" applyFill="1" applyBorder="1" applyAlignment="1">
      <alignment horizontal="left" vertical="center"/>
    </xf>
    <xf numFmtId="0" fontId="0" fillId="8" borderId="44" xfId="0" applyFill="1" applyBorder="1" applyAlignment="1">
      <alignment horizontal="left" vertical="center"/>
    </xf>
    <xf numFmtId="0" fontId="0" fillId="9" borderId="44" xfId="0" applyFill="1" applyBorder="1" applyAlignment="1">
      <alignment horizontal="left" vertical="center"/>
    </xf>
    <xf numFmtId="0" fontId="0" fillId="10" borderId="44" xfId="0" applyFill="1" applyBorder="1" applyAlignment="1">
      <alignment horizontal="left" vertical="center"/>
    </xf>
    <xf numFmtId="0" fontId="0" fillId="16" borderId="45"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6" xfId="0" applyFont="1" applyBorder="1" applyAlignment="1">
      <alignment horizontal="center" vertical="center"/>
    </xf>
    <xf numFmtId="0" fontId="16" fillId="0" borderId="36" xfId="0" applyFont="1" applyBorder="1" applyAlignment="1">
      <alignment horizontal="center" vertical="center"/>
    </xf>
    <xf numFmtId="9" fontId="16" fillId="0" borderId="31"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5" fillId="15" borderId="8" xfId="0" applyFont="1" applyFill="1" applyBorder="1" applyAlignment="1">
      <alignment horizontal="left" vertical="center" wrapText="1"/>
    </xf>
    <xf numFmtId="0" fontId="17" fillId="0" borderId="32"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48" xfId="0" applyFill="1" applyBorder="1" applyAlignment="1">
      <alignment horizontal="center"/>
    </xf>
    <xf numFmtId="0" fontId="23" fillId="0" borderId="2" xfId="0" applyFont="1" applyBorder="1" applyAlignment="1">
      <alignment horizontal="left" vertical="center" wrapText="1"/>
    </xf>
    <xf numFmtId="0" fontId="17" fillId="4" borderId="2" xfId="0" applyFont="1" applyFill="1" applyBorder="1" applyAlignment="1">
      <alignment horizontal="left" vertical="top" wrapText="1"/>
    </xf>
    <xf numFmtId="0" fontId="24" fillId="0" borderId="2" xfId="0" applyFont="1" applyBorder="1" applyAlignment="1">
      <alignment horizontal="center" vertical="center" wrapText="1"/>
    </xf>
    <xf numFmtId="0" fontId="24" fillId="4" borderId="2" xfId="0" applyFont="1" applyFill="1" applyBorder="1" applyAlignment="1">
      <alignment horizontal="center" vertical="center" wrapText="1"/>
    </xf>
    <xf numFmtId="165" fontId="24" fillId="0" borderId="2" xfId="0" applyNumberFormat="1" applyFont="1" applyBorder="1" applyAlignment="1">
      <alignment horizontal="center" vertical="center" wrapText="1"/>
    </xf>
    <xf numFmtId="165" fontId="24" fillId="4" borderId="2" xfId="0" applyNumberFormat="1" applyFont="1" applyFill="1" applyBorder="1" applyAlignment="1">
      <alignment horizontal="center" vertical="center" wrapText="1"/>
    </xf>
    <xf numFmtId="0" fontId="24" fillId="20" borderId="2" xfId="0" applyFont="1" applyFill="1" applyBorder="1" applyAlignment="1">
      <alignment horizontal="center" vertical="center" wrapText="1"/>
    </xf>
    <xf numFmtId="0" fontId="24" fillId="21" borderId="2" xfId="0" applyFont="1" applyFill="1" applyBorder="1" applyAlignment="1">
      <alignment horizontal="center" vertical="center" wrapText="1"/>
    </xf>
    <xf numFmtId="0" fontId="23" fillId="21" borderId="2"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0" borderId="2" xfId="0" applyFont="1" applyBorder="1" applyAlignment="1">
      <alignment horizontal="center" vertical="center" wrapText="1"/>
    </xf>
    <xf numFmtId="0" fontId="23" fillId="20" borderId="2" xfId="0" applyFont="1" applyFill="1" applyBorder="1" applyAlignment="1">
      <alignment horizontal="center" vertical="center" wrapText="1"/>
    </xf>
    <xf numFmtId="166" fontId="24" fillId="0" borderId="2" xfId="0" applyNumberFormat="1" applyFont="1" applyBorder="1" applyAlignment="1">
      <alignment vertical="center" wrapText="1"/>
    </xf>
    <xf numFmtId="0" fontId="23" fillId="0" borderId="2" xfId="0" applyFont="1" applyBorder="1" applyAlignment="1">
      <alignment vertical="center" wrapText="1"/>
    </xf>
    <xf numFmtId="0" fontId="24" fillId="0" borderId="2" xfId="0" applyFont="1" applyBorder="1" applyAlignment="1">
      <alignment vertical="center" wrapText="1"/>
    </xf>
    <xf numFmtId="0" fontId="23" fillId="4" borderId="2" xfId="0" applyFont="1" applyFill="1" applyBorder="1" applyAlignment="1">
      <alignment vertical="center" wrapText="1"/>
    </xf>
    <xf numFmtId="167" fontId="24" fillId="0" borderId="2" xfId="0" applyNumberFormat="1" applyFont="1" applyBorder="1" applyAlignment="1">
      <alignment vertical="center" wrapText="1"/>
    </xf>
    <xf numFmtId="4" fontId="24" fillId="0" borderId="2" xfId="0" applyNumberFormat="1" applyFont="1" applyBorder="1" applyAlignment="1">
      <alignment vertical="center" wrapText="1"/>
    </xf>
    <xf numFmtId="0" fontId="24" fillId="4" borderId="2" xfId="0" applyFont="1" applyFill="1" applyBorder="1" applyAlignment="1">
      <alignment vertical="center" wrapText="1"/>
    </xf>
    <xf numFmtId="0" fontId="17" fillId="4" borderId="2" xfId="0" applyFont="1" applyFill="1" applyBorder="1" applyAlignment="1">
      <alignment horizontal="center" vertical="center" wrapText="1"/>
    </xf>
    <xf numFmtId="0" fontId="25" fillId="4" borderId="2" xfId="0" applyFont="1" applyFill="1" applyBorder="1" applyAlignment="1">
      <alignment horizontal="center" vertical="center" wrapText="1"/>
    </xf>
    <xf numFmtId="168" fontId="24" fillId="0" borderId="2" xfId="0" applyNumberFormat="1" applyFont="1" applyBorder="1" applyAlignment="1">
      <alignment vertical="center" wrapText="1"/>
    </xf>
    <xf numFmtId="169" fontId="24" fillId="0" borderId="2" xfId="0" applyNumberFormat="1" applyFont="1" applyBorder="1" applyAlignment="1">
      <alignment vertical="center" wrapText="1"/>
    </xf>
    <xf numFmtId="170" fontId="24" fillId="0" borderId="2" xfId="0" applyNumberFormat="1" applyFont="1" applyBorder="1" applyAlignment="1">
      <alignment vertical="center" wrapText="1"/>
    </xf>
    <xf numFmtId="4" fontId="24" fillId="4" borderId="2" xfId="0" applyNumberFormat="1" applyFont="1" applyFill="1" applyBorder="1" applyAlignment="1">
      <alignment vertical="center" wrapText="1"/>
    </xf>
    <xf numFmtId="166" fontId="24" fillId="0" borderId="2" xfId="0" applyNumberFormat="1" applyFont="1" applyBorder="1" applyAlignment="1">
      <alignment horizontal="right" vertical="center" wrapText="1"/>
    </xf>
    <xf numFmtId="0" fontId="7" fillId="0" borderId="23" xfId="0" applyFont="1" applyBorder="1" applyAlignment="1">
      <alignment vertical="center"/>
    </xf>
    <xf numFmtId="0" fontId="7" fillId="0" borderId="6" xfId="0" applyFont="1" applyBorder="1" applyAlignment="1">
      <alignment vertical="center"/>
    </xf>
    <xf numFmtId="0" fontId="0" fillId="0" borderId="2" xfId="0" applyBorder="1" applyAlignment="1">
      <alignment vertical="center" wrapText="1"/>
    </xf>
    <xf numFmtId="0" fontId="0" fillId="0" borderId="2" xfId="0" applyBorder="1" applyAlignment="1">
      <alignment vertical="top"/>
    </xf>
    <xf numFmtId="0" fontId="24" fillId="0" borderId="2" xfId="0" applyFont="1" applyBorder="1" applyAlignment="1">
      <alignment vertical="top" wrapText="1"/>
    </xf>
    <xf numFmtId="0" fontId="0" fillId="0" borderId="4" xfId="0" applyBorder="1" applyAlignment="1">
      <alignment vertical="center" wrapText="1"/>
    </xf>
    <xf numFmtId="0" fontId="0" fillId="0" borderId="2" xfId="0" applyBorder="1" applyAlignment="1">
      <alignment horizontal="center" vertical="center" wrapText="1"/>
    </xf>
    <xf numFmtId="17" fontId="0" fillId="0" borderId="2" xfId="0" applyNumberFormat="1" applyBorder="1" applyAlignment="1">
      <alignment vertical="center"/>
    </xf>
    <xf numFmtId="166" fontId="24" fillId="0" borderId="2" xfId="0" applyNumberFormat="1" applyFont="1" applyBorder="1" applyAlignment="1">
      <alignment vertical="top" wrapText="1"/>
    </xf>
    <xf numFmtId="165" fontId="24" fillId="0" borderId="2" xfId="0" applyNumberFormat="1" applyFont="1" applyBorder="1" applyAlignment="1">
      <alignment horizontal="center" vertical="top" wrapText="1"/>
    </xf>
    <xf numFmtId="0" fontId="23" fillId="4" borderId="2" xfId="0" applyFont="1" applyFill="1" applyBorder="1" applyAlignment="1">
      <alignment vertical="top" wrapText="1"/>
    </xf>
    <xf numFmtId="0" fontId="0" fillId="0" borderId="4" xfId="0" applyBorder="1" applyAlignment="1">
      <alignment vertical="top"/>
    </xf>
    <xf numFmtId="0" fontId="6" fillId="0" borderId="4" xfId="0" applyFont="1" applyBorder="1" applyAlignment="1">
      <alignment horizontal="center" vertical="top"/>
    </xf>
    <xf numFmtId="0" fontId="0" fillId="19" borderId="0" xfId="0" applyFill="1" applyAlignment="1">
      <alignment vertical="top"/>
    </xf>
    <xf numFmtId="0" fontId="0" fillId="0" borderId="0" xfId="0" applyAlignment="1">
      <alignment vertical="top"/>
    </xf>
    <xf numFmtId="0" fontId="23" fillId="0" borderId="2" xfId="0" applyFont="1" applyBorder="1" applyAlignment="1">
      <alignment vertical="top" wrapText="1"/>
    </xf>
    <xf numFmtId="4" fontId="24" fillId="0" borderId="2" xfId="0" applyNumberFormat="1" applyFont="1" applyBorder="1" applyAlignment="1">
      <alignment vertical="top" wrapText="1"/>
    </xf>
    <xf numFmtId="170" fontId="24" fillId="0" borderId="2" xfId="0" applyNumberFormat="1" applyFont="1" applyBorder="1" applyAlignment="1">
      <alignment vertical="top" wrapText="1"/>
    </xf>
    <xf numFmtId="0" fontId="24" fillId="4" borderId="2" xfId="0" applyFont="1" applyFill="1" applyBorder="1" applyAlignment="1">
      <alignment vertical="top" wrapText="1"/>
    </xf>
    <xf numFmtId="4" fontId="0" fillId="0" borderId="2" xfId="0" applyNumberFormat="1" applyBorder="1" applyAlignment="1">
      <alignment vertical="center"/>
    </xf>
    <xf numFmtId="0" fontId="0" fillId="0" borderId="4" xfId="0" applyBorder="1" applyAlignment="1">
      <alignment horizontal="center" vertical="top"/>
    </xf>
    <xf numFmtId="0" fontId="23" fillId="0" borderId="2" xfId="0" applyFont="1" applyBorder="1" applyAlignment="1">
      <alignment horizontal="left" vertical="top" wrapText="1"/>
    </xf>
    <xf numFmtId="0" fontId="24" fillId="0" borderId="2" xfId="0" applyFont="1" applyBorder="1" applyAlignment="1">
      <alignment horizontal="center" vertical="top" wrapText="1"/>
    </xf>
    <xf numFmtId="165" fontId="24" fillId="4" borderId="2" xfId="0" applyNumberFormat="1" applyFont="1" applyFill="1" applyBorder="1" applyAlignment="1">
      <alignment horizontal="center" vertical="top" wrapText="1"/>
    </xf>
    <xf numFmtId="0" fontId="24" fillId="20" borderId="2" xfId="0" applyFont="1" applyFill="1" applyBorder="1" applyAlignment="1">
      <alignment horizontal="center" vertical="top" wrapText="1"/>
    </xf>
    <xf numFmtId="0" fontId="24" fillId="21" borderId="2" xfId="0" applyFont="1" applyFill="1" applyBorder="1" applyAlignment="1">
      <alignment horizontal="center" vertical="top" wrapText="1"/>
    </xf>
    <xf numFmtId="0" fontId="0" fillId="0" borderId="4" xfId="0" applyBorder="1" applyAlignment="1" applyProtection="1">
      <alignment vertical="top"/>
      <protection locked="0"/>
    </xf>
    <xf numFmtId="0" fontId="0" fillId="0" borderId="2" xfId="0" applyBorder="1" applyAlignment="1">
      <alignment horizontal="center" vertical="top"/>
    </xf>
    <xf numFmtId="168" fontId="24" fillId="0" borderId="2" xfId="0" applyNumberFormat="1" applyFont="1" applyBorder="1" applyAlignment="1">
      <alignment vertical="top" wrapText="1"/>
    </xf>
    <xf numFmtId="0" fontId="23" fillId="4" borderId="2" xfId="0" applyFont="1" applyFill="1" applyBorder="1" applyAlignment="1">
      <alignment horizontal="center" vertical="top" wrapText="1"/>
    </xf>
    <xf numFmtId="0" fontId="24" fillId="0" borderId="2" xfId="0" applyFont="1" applyBorder="1" applyAlignment="1">
      <alignment horizontal="left" vertical="top" wrapText="1"/>
    </xf>
    <xf numFmtId="0" fontId="17" fillId="0" borderId="2" xfId="0" applyFont="1" applyBorder="1" applyAlignment="1">
      <alignment vertical="center" wrapText="1"/>
    </xf>
    <xf numFmtId="17" fontId="17" fillId="0" borderId="2" xfId="0" applyNumberFormat="1" applyFont="1" applyBorder="1" applyAlignment="1">
      <alignment vertical="center" wrapText="1"/>
    </xf>
    <xf numFmtId="0" fontId="17" fillId="0" borderId="2" xfId="0" applyFont="1" applyBorder="1" applyAlignment="1">
      <alignment vertical="center"/>
    </xf>
    <xf numFmtId="0" fontId="17" fillId="0" borderId="2" xfId="0" applyFont="1" applyBorder="1" applyAlignment="1">
      <alignment vertical="top" wrapText="1"/>
    </xf>
    <xf numFmtId="17" fontId="17" fillId="0" borderId="2" xfId="0" applyNumberFormat="1" applyFont="1" applyBorder="1" applyAlignment="1">
      <alignment vertical="top"/>
    </xf>
    <xf numFmtId="0" fontId="17" fillId="0" borderId="2" xfId="0" applyFont="1" applyBorder="1" applyAlignment="1">
      <alignment vertical="top"/>
    </xf>
    <xf numFmtId="0" fontId="0" fillId="0" borderId="2" xfId="0" applyBorder="1" applyAlignment="1">
      <alignment horizontal="left" vertical="center" wrapText="1"/>
    </xf>
    <xf numFmtId="0" fontId="17" fillId="0" borderId="0" xfId="0" applyFont="1" applyAlignment="1">
      <alignment vertical="top" wrapText="1"/>
    </xf>
    <xf numFmtId="0" fontId="17" fillId="0" borderId="4" xfId="0" applyFont="1" applyBorder="1" applyAlignment="1">
      <alignment vertical="top"/>
    </xf>
    <xf numFmtId="0" fontId="17" fillId="0" borderId="30" xfId="0" applyFont="1" applyBorder="1" applyAlignment="1">
      <alignment vertical="top" wrapText="1"/>
    </xf>
    <xf numFmtId="0" fontId="17" fillId="0" borderId="4" xfId="0" applyFont="1" applyBorder="1" applyAlignment="1">
      <alignment vertical="top" wrapText="1"/>
    </xf>
    <xf numFmtId="16" fontId="17" fillId="0" borderId="4" xfId="0" applyNumberFormat="1" applyFont="1" applyBorder="1" applyAlignment="1">
      <alignment vertical="top"/>
    </xf>
    <xf numFmtId="15" fontId="17" fillId="0" borderId="4" xfId="0" quotePrefix="1" applyNumberFormat="1" applyFont="1" applyBorder="1" applyAlignment="1">
      <alignment vertical="top"/>
    </xf>
    <xf numFmtId="0" fontId="23" fillId="21" borderId="2" xfId="0" applyFont="1" applyFill="1" applyBorder="1" applyAlignment="1">
      <alignment horizontal="center" vertical="top" wrapText="1"/>
    </xf>
    <xf numFmtId="0" fontId="17" fillId="0" borderId="2" xfId="0" quotePrefix="1" applyFont="1" applyBorder="1" applyAlignment="1">
      <alignment vertical="center"/>
    </xf>
    <xf numFmtId="0" fontId="17" fillId="0" borderId="5" xfId="0" applyFont="1" applyBorder="1" applyAlignment="1">
      <alignment vertical="top" wrapText="1"/>
    </xf>
    <xf numFmtId="0" fontId="17" fillId="0" borderId="5" xfId="0" applyFont="1" applyBorder="1" applyAlignment="1">
      <alignment vertical="center"/>
    </xf>
    <xf numFmtId="0" fontId="30" fillId="0" borderId="0" xfId="0" applyFont="1" applyAlignment="1">
      <alignment vertical="top" wrapText="1"/>
    </xf>
    <xf numFmtId="17" fontId="17" fillId="0" borderId="2" xfId="0" applyNumberFormat="1" applyFont="1" applyBorder="1" applyAlignment="1">
      <alignment vertical="center"/>
    </xf>
    <xf numFmtId="0" fontId="17" fillId="0" borderId="24" xfId="0" applyFont="1" applyBorder="1" applyAlignment="1">
      <alignment vertical="center" wrapText="1"/>
    </xf>
    <xf numFmtId="0" fontId="17" fillId="0" borderId="24" xfId="0" applyFont="1" applyBorder="1" applyAlignment="1">
      <alignment vertical="top"/>
    </xf>
    <xf numFmtId="0" fontId="17" fillId="0" borderId="4" xfId="0" applyFont="1" applyBorder="1" applyAlignment="1">
      <alignment vertical="center"/>
    </xf>
    <xf numFmtId="0" fontId="17" fillId="0" borderId="4" xfId="0" applyFont="1" applyBorder="1" applyAlignment="1">
      <alignment vertical="center" wrapText="1"/>
    </xf>
    <xf numFmtId="0" fontId="17" fillId="0" borderId="5" xfId="0" applyFont="1" applyBorder="1" applyAlignment="1">
      <alignment vertical="top"/>
    </xf>
    <xf numFmtId="17" fontId="17" fillId="0" borderId="4" xfId="0" applyNumberFormat="1" applyFont="1" applyBorder="1" applyAlignment="1">
      <alignment vertical="center"/>
    </xf>
    <xf numFmtId="0" fontId="17" fillId="0" borderId="2" xfId="0" applyFont="1" applyBorder="1" applyAlignment="1">
      <alignment wrapText="1"/>
    </xf>
    <xf numFmtId="0" fontId="29" fillId="0" borderId="2" xfId="0" applyFont="1" applyBorder="1" applyAlignment="1">
      <alignment vertical="center" wrapText="1"/>
    </xf>
    <xf numFmtId="17" fontId="17" fillId="0" borderId="4" xfId="0" applyNumberFormat="1" applyFont="1" applyBorder="1" applyAlignment="1">
      <alignment vertical="top"/>
    </xf>
    <xf numFmtId="0" fontId="17" fillId="0" borderId="0" xfId="0" applyFont="1" applyAlignment="1">
      <alignment vertical="top"/>
    </xf>
    <xf numFmtId="0" fontId="17" fillId="0" borderId="0" xfId="0" applyFont="1" applyAlignment="1">
      <alignment wrapText="1"/>
    </xf>
    <xf numFmtId="0" fontId="17" fillId="0" borderId="0" xfId="0" applyFont="1" applyAlignment="1">
      <alignment vertical="center"/>
    </xf>
    <xf numFmtId="166" fontId="24" fillId="24" borderId="2" xfId="0" applyNumberFormat="1" applyFont="1" applyFill="1" applyBorder="1" applyAlignment="1">
      <alignment horizontal="center" vertical="center" wrapText="1"/>
    </xf>
    <xf numFmtId="166" fontId="24" fillId="22" borderId="2" xfId="0" applyNumberFormat="1" applyFont="1" applyFill="1" applyBorder="1" applyAlignment="1">
      <alignment horizontal="center" vertical="center" wrapText="1"/>
    </xf>
    <xf numFmtId="0" fontId="12" fillId="0" borderId="1" xfId="0" applyFont="1" applyBorder="1" applyAlignment="1">
      <alignment vertical="center"/>
    </xf>
    <xf numFmtId="0" fontId="32" fillId="0" borderId="49" xfId="0" applyFont="1" applyBorder="1" applyAlignment="1">
      <alignment horizontal="left" vertical="center" wrapText="1"/>
    </xf>
    <xf numFmtId="0" fontId="32" fillId="0" borderId="50" xfId="0" applyFont="1" applyBorder="1" applyAlignment="1">
      <alignment horizontal="center" vertical="center" wrapText="1"/>
    </xf>
    <xf numFmtId="0" fontId="33" fillId="0" borderId="50" xfId="0" applyFont="1" applyBorder="1" applyAlignment="1">
      <alignment horizontal="center" vertical="top"/>
    </xf>
    <xf numFmtId="0" fontId="32" fillId="0" borderId="50" xfId="0" applyFont="1" applyBorder="1" applyAlignment="1">
      <alignment vertical="top" wrapText="1"/>
    </xf>
    <xf numFmtId="0" fontId="32" fillId="0" borderId="50" xfId="0" applyFont="1" applyBorder="1" applyAlignment="1">
      <alignment horizontal="left" vertical="center" wrapText="1"/>
    </xf>
    <xf numFmtId="166" fontId="32" fillId="23" borderId="50" xfId="0" applyNumberFormat="1" applyFont="1" applyFill="1" applyBorder="1" applyAlignment="1">
      <alignment horizontal="center" vertical="center"/>
    </xf>
    <xf numFmtId="0" fontId="33" fillId="0" borderId="50" xfId="0" applyFont="1" applyBorder="1" applyAlignment="1">
      <alignment horizontal="center"/>
    </xf>
    <xf numFmtId="0" fontId="32" fillId="0" borderId="50" xfId="0" applyFont="1" applyBorder="1" applyAlignment="1">
      <alignment vertical="center" wrapText="1"/>
    </xf>
    <xf numFmtId="0" fontId="32" fillId="20" borderId="50" xfId="0" applyFont="1" applyFill="1" applyBorder="1" applyAlignment="1">
      <alignment horizontal="center" vertical="center" wrapText="1"/>
    </xf>
    <xf numFmtId="0" fontId="32" fillId="20" borderId="50" xfId="0" applyFont="1" applyFill="1" applyBorder="1" applyAlignment="1">
      <alignment horizontal="left" vertical="center" wrapText="1"/>
    </xf>
    <xf numFmtId="0" fontId="32" fillId="0" borderId="50" xfId="0" applyFont="1" applyBorder="1" applyAlignment="1">
      <alignment horizontal="left" vertical="top" wrapText="1"/>
    </xf>
    <xf numFmtId="0" fontId="32" fillId="0" borderId="50" xfId="0" applyFont="1" applyBorder="1" applyAlignment="1">
      <alignment horizontal="center" vertical="top" wrapText="1"/>
    </xf>
    <xf numFmtId="0" fontId="32" fillId="20" borderId="50" xfId="0" applyFont="1" applyFill="1" applyBorder="1" applyAlignment="1">
      <alignment horizontal="left" vertical="top" wrapText="1"/>
    </xf>
    <xf numFmtId="0" fontId="32" fillId="20" borderId="50" xfId="0" applyFont="1" applyFill="1" applyBorder="1" applyAlignment="1">
      <alignment horizontal="center" vertical="top" wrapText="1"/>
    </xf>
    <xf numFmtId="0" fontId="32" fillId="20" borderId="50" xfId="0" applyFont="1" applyFill="1" applyBorder="1" applyAlignment="1">
      <alignment vertical="center" wrapText="1"/>
    </xf>
    <xf numFmtId="0" fontId="34" fillId="0" borderId="53" xfId="0" applyFont="1" applyBorder="1"/>
    <xf numFmtId="0" fontId="0" fillId="13" borderId="2" xfId="0" applyFill="1" applyBorder="1" applyAlignment="1">
      <alignment horizontal="center" vertical="center"/>
    </xf>
    <xf numFmtId="166" fontId="24" fillId="23" borderId="50" xfId="0" applyNumberFormat="1" applyFont="1" applyFill="1" applyBorder="1" applyAlignment="1">
      <alignment horizontal="center" vertical="center"/>
    </xf>
    <xf numFmtId="0" fontId="24" fillId="0" borderId="50" xfId="0" applyFont="1" applyBorder="1" applyAlignment="1">
      <alignment horizontal="center" vertical="center" wrapText="1"/>
    </xf>
    <xf numFmtId="167" fontId="24" fillId="0" borderId="50" xfId="0" applyNumberFormat="1" applyFont="1" applyBorder="1" applyAlignment="1">
      <alignment horizontal="center" vertical="center" wrapText="1"/>
    </xf>
    <xf numFmtId="0" fontId="24" fillId="0" borderId="50" xfId="0" applyFont="1" applyBorder="1"/>
    <xf numFmtId="166" fontId="24" fillId="25" borderId="50" xfId="0" applyNumberFormat="1" applyFont="1" applyFill="1" applyBorder="1" applyAlignment="1">
      <alignment horizontal="center" vertical="center"/>
    </xf>
    <xf numFmtId="166" fontId="24" fillId="27" borderId="50" xfId="0" applyNumberFormat="1" applyFont="1" applyFill="1" applyBorder="1" applyAlignment="1">
      <alignment horizontal="center" vertical="center"/>
    </xf>
    <xf numFmtId="0" fontId="24" fillId="0" borderId="50" xfId="0" applyFont="1" applyBorder="1" applyAlignment="1">
      <alignment vertical="top"/>
    </xf>
    <xf numFmtId="166" fontId="24" fillId="31" borderId="50" xfId="0" applyNumberFormat="1" applyFont="1" applyFill="1" applyBorder="1" applyAlignment="1">
      <alignment horizontal="center" vertical="center"/>
    </xf>
    <xf numFmtId="0" fontId="24" fillId="0" borderId="50" xfId="0" applyFont="1" applyBorder="1" applyAlignment="1">
      <alignment vertical="center" wrapText="1"/>
    </xf>
    <xf numFmtId="0" fontId="24" fillId="28" borderId="50" xfId="0" applyFont="1" applyFill="1" applyBorder="1"/>
    <xf numFmtId="0" fontId="24" fillId="29" borderId="50" xfId="0" applyFont="1" applyFill="1" applyBorder="1"/>
    <xf numFmtId="0" fontId="24" fillId="26" borderId="50" xfId="0" applyFont="1" applyFill="1" applyBorder="1" applyAlignment="1">
      <alignment vertical="top"/>
    </xf>
    <xf numFmtId="0" fontId="24" fillId="32" borderId="50" xfId="0" applyFont="1" applyFill="1" applyBorder="1" applyAlignment="1">
      <alignment vertical="top"/>
    </xf>
    <xf numFmtId="0" fontId="24" fillId="32" borderId="50" xfId="0" applyFont="1" applyFill="1" applyBorder="1"/>
    <xf numFmtId="0" fontId="24" fillId="0" borderId="50" xfId="0" applyFont="1" applyBorder="1" applyAlignment="1">
      <alignment horizontal="center" vertical="top" wrapText="1"/>
    </xf>
    <xf numFmtId="167" fontId="24" fillId="0" borderId="50" xfId="0" applyNumberFormat="1" applyFont="1" applyBorder="1" applyAlignment="1">
      <alignment horizontal="center" vertical="top" wrapText="1"/>
    </xf>
    <xf numFmtId="0" fontId="24" fillId="20" borderId="50" xfId="0" applyFont="1" applyFill="1" applyBorder="1" applyAlignment="1">
      <alignment vertical="top"/>
    </xf>
    <xf numFmtId="0" fontId="24" fillId="33" borderId="50" xfId="0" applyFont="1" applyFill="1" applyBorder="1" applyAlignment="1">
      <alignment vertical="top"/>
    </xf>
    <xf numFmtId="4" fontId="24" fillId="0" borderId="50" xfId="0" applyNumberFormat="1" applyFont="1" applyBorder="1" applyAlignment="1">
      <alignment horizontal="center" vertical="top" wrapText="1"/>
    </xf>
    <xf numFmtId="4" fontId="24" fillId="0" borderId="50" xfId="0" applyNumberFormat="1" applyFont="1" applyBorder="1" applyAlignment="1">
      <alignment horizontal="center" vertical="center" wrapText="1"/>
    </xf>
    <xf numFmtId="166" fontId="24" fillId="34" borderId="50" xfId="0" applyNumberFormat="1" applyFont="1" applyFill="1" applyBorder="1" applyAlignment="1">
      <alignment horizontal="center" vertical="center"/>
    </xf>
    <xf numFmtId="0" fontId="35" fillId="0" borderId="50" xfId="0" applyFont="1" applyBorder="1" applyAlignment="1">
      <alignment vertical="center" wrapText="1"/>
    </xf>
    <xf numFmtId="0" fontId="35" fillId="0" borderId="50" xfId="0" applyFont="1" applyBorder="1" applyAlignment="1">
      <alignment horizontal="center" vertical="center" wrapText="1"/>
    </xf>
    <xf numFmtId="176" fontId="35" fillId="0" borderId="50" xfId="0" applyNumberFormat="1" applyFont="1" applyBorder="1" applyAlignment="1">
      <alignment horizontal="center" vertical="center" wrapText="1"/>
    </xf>
    <xf numFmtId="0" fontId="24" fillId="23" borderId="50" xfId="0" applyFont="1" applyFill="1" applyBorder="1"/>
    <xf numFmtId="0" fontId="24" fillId="29" borderId="50" xfId="0" applyFont="1" applyFill="1" applyBorder="1" applyAlignment="1">
      <alignment vertical="top"/>
    </xf>
    <xf numFmtId="0" fontId="33" fillId="20" borderId="50" xfId="0" applyFont="1" applyFill="1" applyBorder="1" applyAlignment="1">
      <alignment horizontal="center"/>
    </xf>
    <xf numFmtId="176" fontId="32" fillId="0" borderId="50" xfId="0" applyNumberFormat="1" applyFont="1" applyBorder="1" applyAlignment="1">
      <alignment horizontal="center" vertical="center" wrapText="1"/>
    </xf>
    <xf numFmtId="0" fontId="36" fillId="20" borderId="2" xfId="0" applyFont="1" applyFill="1" applyBorder="1" applyAlignment="1">
      <alignment vertical="center" wrapText="1"/>
    </xf>
    <xf numFmtId="0" fontId="32" fillId="20" borderId="50" xfId="0" applyFont="1" applyFill="1" applyBorder="1" applyAlignment="1">
      <alignment vertical="top" wrapText="1"/>
    </xf>
    <xf numFmtId="166" fontId="32" fillId="34" borderId="50" xfId="0" applyNumberFormat="1" applyFont="1" applyFill="1" applyBorder="1" applyAlignment="1">
      <alignment horizontal="center" vertical="center"/>
    </xf>
    <xf numFmtId="0" fontId="23" fillId="0" borderId="50" xfId="0" applyFont="1" applyBorder="1" applyAlignment="1">
      <alignment horizontal="center" vertical="center" wrapText="1"/>
    </xf>
    <xf numFmtId="0" fontId="24" fillId="35" borderId="50" xfId="0" applyFont="1" applyFill="1" applyBorder="1" applyAlignment="1">
      <alignment vertical="top"/>
    </xf>
    <xf numFmtId="0" fontId="35" fillId="22" borderId="0" xfId="0" applyFont="1" applyFill="1" applyAlignment="1">
      <alignment horizontal="center" vertical="center"/>
    </xf>
    <xf numFmtId="0" fontId="24" fillId="36" borderId="50" xfId="0" applyFont="1" applyFill="1" applyBorder="1"/>
    <xf numFmtId="0" fontId="24" fillId="20" borderId="50" xfId="0" applyFont="1" applyFill="1" applyBorder="1"/>
    <xf numFmtId="0" fontId="24" fillId="26" borderId="50" xfId="0" applyFont="1" applyFill="1" applyBorder="1"/>
    <xf numFmtId="0" fontId="24" fillId="33" borderId="50" xfId="0" applyFont="1" applyFill="1" applyBorder="1"/>
    <xf numFmtId="166" fontId="24" fillId="23" borderId="50" xfId="0" applyNumberFormat="1" applyFont="1" applyFill="1" applyBorder="1" applyAlignment="1">
      <alignment horizontal="center" vertical="top"/>
    </xf>
    <xf numFmtId="0" fontId="24" fillId="0" borderId="50" xfId="0" applyFont="1" applyBorder="1" applyAlignment="1">
      <alignment vertical="top" wrapText="1"/>
    </xf>
    <xf numFmtId="0" fontId="23" fillId="20" borderId="50" xfId="0" applyFont="1" applyFill="1" applyBorder="1" applyAlignment="1">
      <alignment horizontal="center" vertical="top" wrapText="1"/>
    </xf>
    <xf numFmtId="0" fontId="24" fillId="35" borderId="50" xfId="0" applyFont="1" applyFill="1" applyBorder="1"/>
    <xf numFmtId="0" fontId="24" fillId="4" borderId="50" xfId="0" applyFont="1" applyFill="1" applyBorder="1"/>
    <xf numFmtId="0" fontId="33" fillId="0" borderId="51" xfId="0" applyFont="1" applyBorder="1" applyAlignment="1">
      <alignment horizontal="center" vertical="center"/>
    </xf>
    <xf numFmtId="0" fontId="0" fillId="20" borderId="2" xfId="0" applyFill="1" applyBorder="1" applyAlignment="1">
      <alignment horizontal="left" vertical="center" wrapText="1"/>
    </xf>
    <xf numFmtId="0" fontId="0" fillId="0" borderId="2" xfId="0" applyBorder="1" applyAlignment="1">
      <alignment horizontal="left" vertical="top" wrapText="1"/>
    </xf>
    <xf numFmtId="0" fontId="0" fillId="20" borderId="2" xfId="0" applyFill="1" applyBorder="1" applyAlignment="1">
      <alignment horizontal="left" vertical="top" wrapText="1"/>
    </xf>
    <xf numFmtId="177" fontId="0" fillId="0" borderId="2" xfId="0" applyNumberFormat="1" applyBorder="1" applyAlignment="1">
      <alignment horizontal="left" vertical="top" wrapText="1"/>
    </xf>
    <xf numFmtId="0" fontId="0" fillId="0" borderId="2" xfId="0" applyBorder="1" applyAlignment="1">
      <alignment horizontal="left" vertical="top"/>
    </xf>
    <xf numFmtId="180" fontId="0" fillId="0" borderId="2" xfId="0" applyNumberFormat="1" applyBorder="1" applyAlignment="1">
      <alignment horizontal="left" vertical="top"/>
    </xf>
    <xf numFmtId="17" fontId="0" fillId="0" borderId="2" xfId="0" applyNumberFormat="1" applyBorder="1" applyAlignment="1">
      <alignment horizontal="left" vertical="top"/>
    </xf>
    <xf numFmtId="0" fontId="0" fillId="20" borderId="2" xfId="0" applyFill="1" applyBorder="1" applyAlignment="1">
      <alignment horizontal="left" vertical="top"/>
    </xf>
    <xf numFmtId="0" fontId="0" fillId="0" borderId="2" xfId="0" applyBorder="1" applyAlignment="1">
      <alignment horizontal="left"/>
    </xf>
    <xf numFmtId="171" fontId="0" fillId="0" borderId="2" xfId="0" applyNumberFormat="1" applyBorder="1" applyAlignment="1">
      <alignment horizontal="left" vertical="top"/>
    </xf>
    <xf numFmtId="0" fontId="0" fillId="20" borderId="2" xfId="0" applyFill="1" applyBorder="1" applyAlignment="1">
      <alignment horizontal="left"/>
    </xf>
    <xf numFmtId="171" fontId="0" fillId="0" borderId="2" xfId="0" applyNumberFormat="1" applyBorder="1" applyAlignment="1">
      <alignment horizontal="left" vertical="center"/>
    </xf>
    <xf numFmtId="0" fontId="0" fillId="0" borderId="2" xfId="0" applyBorder="1" applyAlignment="1">
      <alignment horizontal="left" vertical="center"/>
    </xf>
    <xf numFmtId="172" fontId="0" fillId="0" borderId="2" xfId="0" applyNumberFormat="1" applyBorder="1" applyAlignment="1">
      <alignment horizontal="left" vertical="center"/>
    </xf>
    <xf numFmtId="171" fontId="0" fillId="0" borderId="2" xfId="0" applyNumberFormat="1" applyBorder="1" applyAlignment="1">
      <alignment horizontal="left" vertical="center" wrapText="1"/>
    </xf>
    <xf numFmtId="0" fontId="0" fillId="0" borderId="2" xfId="0" applyBorder="1" applyAlignment="1">
      <alignment horizontal="left" wrapText="1"/>
    </xf>
    <xf numFmtId="173" fontId="0" fillId="0" borderId="2" xfId="0" applyNumberFormat="1" applyBorder="1" applyAlignment="1">
      <alignment horizontal="left"/>
    </xf>
    <xf numFmtId="174" fontId="0" fillId="0" borderId="2" xfId="0" applyNumberFormat="1" applyBorder="1" applyAlignment="1">
      <alignment horizontal="left" vertical="top" wrapText="1"/>
    </xf>
    <xf numFmtId="0" fontId="37" fillId="0" borderId="2" xfId="0" applyFont="1" applyBorder="1" applyAlignment="1">
      <alignment horizontal="left" vertical="top" wrapText="1"/>
    </xf>
    <xf numFmtId="171" fontId="0" fillId="0" borderId="2" xfId="0" applyNumberFormat="1" applyBorder="1" applyAlignment="1">
      <alignment horizontal="left"/>
    </xf>
    <xf numFmtId="171" fontId="0" fillId="0" borderId="2" xfId="0" applyNumberFormat="1" applyBorder="1" applyAlignment="1">
      <alignment horizontal="left" vertical="top" wrapText="1"/>
    </xf>
    <xf numFmtId="177" fontId="0" fillId="0" borderId="2" xfId="0" applyNumberFormat="1" applyBorder="1" applyAlignment="1">
      <alignment horizontal="left" vertical="top"/>
    </xf>
    <xf numFmtId="172" fontId="0" fillId="0" borderId="2" xfId="0" applyNumberFormat="1" applyBorder="1" applyAlignment="1">
      <alignment horizontal="left" vertical="top" wrapText="1"/>
    </xf>
    <xf numFmtId="179" fontId="0" fillId="0" borderId="2" xfId="0" applyNumberFormat="1" applyBorder="1" applyAlignment="1">
      <alignment horizontal="left"/>
    </xf>
    <xf numFmtId="179" fontId="0" fillId="0" borderId="2" xfId="0" applyNumberFormat="1" applyBorder="1" applyAlignment="1">
      <alignment horizontal="left" vertical="top"/>
    </xf>
    <xf numFmtId="173" fontId="0" fillId="0" borderId="2" xfId="0" applyNumberFormat="1" applyBorder="1" applyAlignment="1">
      <alignment horizontal="left" vertical="top"/>
    </xf>
    <xf numFmtId="175" fontId="0" fillId="0" borderId="2" xfId="0" applyNumberFormat="1" applyBorder="1" applyAlignment="1">
      <alignment horizontal="left" vertical="top"/>
    </xf>
    <xf numFmtId="178" fontId="0" fillId="0" borderId="2" xfId="0" applyNumberFormat="1" applyBorder="1" applyAlignment="1">
      <alignment horizontal="left" vertical="top"/>
    </xf>
    <xf numFmtId="0" fontId="17" fillId="0" borderId="2" xfId="0" applyFont="1" applyBorder="1" applyAlignment="1">
      <alignment horizontal="left" vertical="center" wrapText="1"/>
    </xf>
    <xf numFmtId="0" fontId="17" fillId="0" borderId="2" xfId="0" applyFont="1" applyBorder="1" applyAlignment="1">
      <alignment horizontal="left"/>
    </xf>
    <xf numFmtId="0" fontId="17" fillId="0" borderId="2" xfId="0" applyFont="1" applyBorder="1" applyAlignment="1">
      <alignment horizontal="left" vertical="top" wrapText="1"/>
    </xf>
    <xf numFmtId="0" fontId="17" fillId="20" borderId="2" xfId="0" applyFont="1" applyFill="1" applyBorder="1" applyAlignment="1">
      <alignment horizontal="left" vertical="top" wrapText="1"/>
    </xf>
    <xf numFmtId="0" fontId="38" fillId="0" borderId="2" xfId="0" applyFont="1" applyBorder="1" applyAlignment="1">
      <alignment horizontal="left" vertical="top" wrapText="1"/>
    </xf>
    <xf numFmtId="0" fontId="17" fillId="0" borderId="2" xfId="0" applyFont="1" applyBorder="1" applyAlignment="1">
      <alignment horizontal="left" wrapText="1"/>
    </xf>
    <xf numFmtId="0" fontId="38" fillId="0" borderId="2" xfId="0" applyFont="1" applyBorder="1" applyAlignment="1">
      <alignment horizontal="left"/>
    </xf>
    <xf numFmtId="0" fontId="24" fillId="0" borderId="50" xfId="0" applyFont="1" applyBorder="1" applyAlignment="1">
      <alignment horizontal="center" vertical="center"/>
    </xf>
    <xf numFmtId="0" fontId="24" fillId="37" borderId="50" xfId="0" applyFont="1" applyFill="1" applyBorder="1"/>
    <xf numFmtId="166" fontId="24" fillId="38" borderId="49" xfId="0" applyNumberFormat="1" applyFont="1" applyFill="1" applyBorder="1" applyAlignment="1">
      <alignment horizontal="center" vertical="center"/>
    </xf>
    <xf numFmtId="0" fontId="24" fillId="0" borderId="49" xfId="0" applyFont="1" applyBorder="1" applyAlignment="1">
      <alignment horizontal="center" vertical="center" wrapText="1"/>
    </xf>
    <xf numFmtId="0" fontId="39" fillId="20" borderId="2" xfId="0" applyFont="1" applyFill="1" applyBorder="1" applyAlignment="1">
      <alignment horizontal="center" vertical="center" wrapText="1"/>
    </xf>
    <xf numFmtId="181" fontId="24" fillId="0" borderId="49" xfId="0" applyNumberFormat="1" applyFont="1" applyBorder="1" applyAlignment="1">
      <alignment horizontal="center" vertical="center" wrapText="1"/>
    </xf>
    <xf numFmtId="0" fontId="24" fillId="20" borderId="49" xfId="0" applyFont="1" applyFill="1" applyBorder="1" applyAlignment="1">
      <alignment horizontal="center" vertical="center" wrapText="1"/>
    </xf>
    <xf numFmtId="0" fontId="25" fillId="0" borderId="2" xfId="0" applyFont="1" applyBorder="1" applyAlignment="1">
      <alignment horizontal="center" vertical="center" wrapText="1"/>
    </xf>
    <xf numFmtId="0" fontId="32" fillId="0" borderId="2" xfId="0" applyFont="1" applyBorder="1" applyAlignment="1">
      <alignment horizontal="left" vertical="center" wrapText="1"/>
    </xf>
    <xf numFmtId="0" fontId="24" fillId="20" borderId="50" xfId="0" applyFont="1" applyFill="1" applyBorder="1" applyAlignment="1">
      <alignment horizontal="center" vertical="center" wrapText="1"/>
    </xf>
    <xf numFmtId="0" fontId="25" fillId="0" borderId="2" xfId="0" applyFont="1" applyBorder="1" applyAlignment="1">
      <alignment vertical="center"/>
    </xf>
    <xf numFmtId="0" fontId="25" fillId="0" borderId="50" xfId="0" applyFont="1" applyBorder="1" applyAlignment="1">
      <alignment vertical="center" wrapText="1"/>
    </xf>
    <xf numFmtId="166" fontId="24" fillId="39" borderId="50" xfId="0" applyNumberFormat="1" applyFont="1" applyFill="1" applyBorder="1" applyAlignment="1">
      <alignment horizontal="center" vertical="center"/>
    </xf>
    <xf numFmtId="0" fontId="32" fillId="0" borderId="2" xfId="0" applyFont="1" applyBorder="1" applyAlignment="1">
      <alignment horizontal="center" vertical="center"/>
    </xf>
    <xf numFmtId="0" fontId="32" fillId="0" borderId="2" xfId="0" applyFont="1" applyBorder="1" applyAlignment="1">
      <alignment horizontal="center" vertical="center" wrapText="1"/>
    </xf>
    <xf numFmtId="4" fontId="24" fillId="20" borderId="50" xfId="0" applyNumberFormat="1" applyFont="1" applyFill="1" applyBorder="1" applyAlignment="1">
      <alignment horizontal="center" vertical="center" wrapText="1"/>
    </xf>
    <xf numFmtId="0" fontId="2" fillId="0" borderId="50" xfId="0" applyFont="1" applyBorder="1" applyAlignment="1">
      <alignment horizontal="left" vertical="center" wrapText="1"/>
    </xf>
    <xf numFmtId="0" fontId="24" fillId="0" borderId="50" xfId="0" applyFont="1" applyBorder="1" applyAlignment="1">
      <alignment horizontal="left" vertical="center" wrapText="1"/>
    </xf>
    <xf numFmtId="166" fontId="24" fillId="40" borderId="50" xfId="0" applyNumberFormat="1" applyFont="1" applyFill="1" applyBorder="1" applyAlignment="1">
      <alignment horizontal="center" vertical="center"/>
    </xf>
    <xf numFmtId="0" fontId="25" fillId="0" borderId="50" xfId="0" applyFont="1" applyBorder="1" applyAlignment="1">
      <alignment horizontal="center" vertical="center" wrapText="1"/>
    </xf>
    <xf numFmtId="166" fontId="24" fillId="9" borderId="2" xfId="0" applyNumberFormat="1" applyFont="1" applyFill="1" applyBorder="1" applyAlignment="1">
      <alignment horizontal="center" vertical="center" wrapText="1"/>
    </xf>
    <xf numFmtId="0" fontId="17" fillId="0" borderId="2" xfId="0" applyFont="1" applyBorder="1" applyAlignment="1">
      <alignment horizontal="center" vertical="center"/>
    </xf>
    <xf numFmtId="4" fontId="24" fillId="0" borderId="2"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23" fillId="4" borderId="4" xfId="0" applyFont="1" applyFill="1" applyBorder="1" applyAlignment="1">
      <alignment horizontal="center" vertical="center" wrapText="1"/>
    </xf>
    <xf numFmtId="0" fontId="40" fillId="20" borderId="2" xfId="0" applyFont="1" applyFill="1" applyBorder="1" applyAlignment="1">
      <alignment vertical="center" wrapText="1"/>
    </xf>
    <xf numFmtId="166" fontId="24" fillId="8" borderId="2" xfId="0" applyNumberFormat="1" applyFont="1" applyFill="1" applyBorder="1" applyAlignment="1">
      <alignment horizontal="center" vertical="center" wrapText="1"/>
    </xf>
    <xf numFmtId="166" fontId="24" fillId="7" borderId="2" xfId="0" applyNumberFormat="1" applyFont="1" applyFill="1" applyBorder="1" applyAlignment="1">
      <alignment horizontal="center" vertical="center" wrapText="1"/>
    </xf>
    <xf numFmtId="0" fontId="41" fillId="0" borderId="2" xfId="0" applyFont="1" applyBorder="1" applyAlignment="1">
      <alignment horizontal="center" vertical="center" wrapText="1"/>
    </xf>
    <xf numFmtId="0" fontId="17" fillId="0" borderId="4" xfId="0" applyFont="1" applyBorder="1" applyAlignment="1">
      <alignment horizontal="center" vertical="top" wrapText="1"/>
    </xf>
    <xf numFmtId="0" fontId="32" fillId="0" borderId="2" xfId="0" applyFont="1" applyBorder="1" applyAlignment="1">
      <alignment vertical="top" wrapText="1"/>
    </xf>
    <xf numFmtId="166" fontId="24" fillId="10" borderId="2" xfId="0" applyNumberFormat="1" applyFont="1" applyFill="1" applyBorder="1" applyAlignment="1">
      <alignment horizontal="center" vertical="center" wrapText="1"/>
    </xf>
    <xf numFmtId="168" fontId="24" fillId="0" borderId="2" xfId="0" applyNumberFormat="1" applyFont="1" applyBorder="1" applyAlignment="1">
      <alignment horizontal="center" vertical="center" wrapText="1"/>
    </xf>
    <xf numFmtId="0" fontId="17" fillId="0" borderId="2" xfId="0" applyFont="1" applyBorder="1" applyAlignment="1">
      <alignment horizontal="center" vertical="center" wrapText="1"/>
    </xf>
    <xf numFmtId="0" fontId="35" fillId="0" borderId="2" xfId="0" applyFont="1" applyBorder="1" applyAlignment="1">
      <alignment vertical="center" wrapText="1"/>
    </xf>
    <xf numFmtId="0" fontId="35" fillId="0" borderId="2" xfId="0" applyFont="1" applyBorder="1" applyAlignment="1">
      <alignment horizontal="center" vertical="center" wrapText="1"/>
    </xf>
    <xf numFmtId="0" fontId="35" fillId="0" borderId="2" xfId="0" applyFont="1" applyBorder="1" applyAlignment="1">
      <alignment horizontal="center" vertical="center"/>
    </xf>
    <xf numFmtId="0" fontId="35" fillId="0" borderId="4" xfId="0" applyFont="1" applyBorder="1" applyAlignment="1">
      <alignment horizontal="center" vertical="center" wrapText="1"/>
    </xf>
    <xf numFmtId="0" fontId="32" fillId="0" borderId="2" xfId="0" applyFont="1" applyBorder="1" applyAlignment="1">
      <alignment vertical="center" wrapText="1"/>
    </xf>
    <xf numFmtId="0" fontId="24" fillId="4" borderId="2" xfId="0" applyFont="1" applyFill="1" applyBorder="1" applyAlignment="1">
      <alignment horizontal="left" vertical="center" wrapText="1"/>
    </xf>
    <xf numFmtId="166" fontId="23" fillId="9" borderId="2" xfId="0" applyNumberFormat="1" applyFont="1" applyFill="1" applyBorder="1" applyAlignment="1">
      <alignment horizontal="center" vertical="center" wrapText="1"/>
    </xf>
    <xf numFmtId="17" fontId="0" fillId="0" borderId="2" xfId="0" applyNumberFormat="1" applyBorder="1" applyAlignment="1">
      <alignment horizontal="center" vertical="center"/>
    </xf>
    <xf numFmtId="4" fontId="0" fillId="0" borderId="2" xfId="0" applyNumberFormat="1" applyBorder="1" applyAlignment="1">
      <alignment horizontal="center" vertical="center"/>
    </xf>
    <xf numFmtId="0" fontId="41" fillId="0" borderId="4" xfId="0" applyFont="1" applyBorder="1" applyAlignment="1">
      <alignment horizontal="center" vertical="center" wrapText="1"/>
    </xf>
    <xf numFmtId="0" fontId="0" fillId="0" borderId="2" xfId="0" applyBorder="1" applyAlignment="1">
      <alignment horizontal="center"/>
    </xf>
    <xf numFmtId="0" fontId="23" fillId="0" borderId="2" xfId="0" applyFont="1" applyBorder="1" applyAlignment="1">
      <alignment horizontal="center" vertical="top" wrapText="1"/>
    </xf>
    <xf numFmtId="170" fontId="24" fillId="0" borderId="2" xfId="0" applyNumberFormat="1" applyFont="1" applyBorder="1" applyAlignment="1">
      <alignment horizontal="center" vertical="center" wrapText="1"/>
    </xf>
    <xf numFmtId="0" fontId="24" fillId="20" borderId="51" xfId="0" applyFont="1" applyFill="1" applyBorder="1" applyAlignment="1">
      <alignment horizontal="center" vertical="center" wrapText="1"/>
    </xf>
    <xf numFmtId="0" fontId="24" fillId="0" borderId="51" xfId="0" applyFont="1" applyBorder="1" applyAlignment="1">
      <alignment horizontal="center" vertical="center" wrapText="1"/>
    </xf>
    <xf numFmtId="0" fontId="2" fillId="0" borderId="52" xfId="0" applyFont="1" applyBorder="1" applyAlignment="1">
      <alignment vertical="center" wrapText="1"/>
    </xf>
    <xf numFmtId="0" fontId="24" fillId="29" borderId="50" xfId="0" applyFont="1" applyFill="1" applyBorder="1" applyAlignment="1">
      <alignment horizontal="center" vertical="center"/>
    </xf>
    <xf numFmtId="0" fontId="33" fillId="0" borderId="51" xfId="0" applyFont="1" applyBorder="1" applyAlignment="1">
      <alignment horizontal="center" vertical="top"/>
    </xf>
    <xf numFmtId="0" fontId="6" fillId="0" borderId="54" xfId="0" applyFont="1" applyBorder="1" applyAlignment="1">
      <alignment horizontal="center" vertical="center"/>
    </xf>
    <xf numFmtId="0" fontId="33" fillId="0" borderId="51" xfId="0" applyFont="1" applyBorder="1" applyAlignment="1">
      <alignment horizontal="center"/>
    </xf>
    <xf numFmtId="0" fontId="34" fillId="0" borderId="2" xfId="0" applyFont="1" applyBorder="1" applyAlignment="1">
      <alignment vertical="top" wrapText="1"/>
    </xf>
    <xf numFmtId="0" fontId="34" fillId="41" borderId="2" xfId="0" applyFont="1" applyFill="1" applyBorder="1" applyAlignment="1">
      <alignment vertical="top" wrapText="1"/>
    </xf>
    <xf numFmtId="0" fontId="34" fillId="0" borderId="2" xfId="0" applyFont="1" applyBorder="1" applyAlignment="1">
      <alignment wrapText="1"/>
    </xf>
    <xf numFmtId="0" fontId="34" fillId="41" borderId="2" xfId="0" applyFont="1" applyFill="1" applyBorder="1" applyAlignment="1">
      <alignment wrapText="1"/>
    </xf>
    <xf numFmtId="0" fontId="34" fillId="0" borderId="2" xfId="0" applyFont="1" applyBorder="1" applyAlignment="1">
      <alignment vertical="center" wrapText="1"/>
    </xf>
    <xf numFmtId="0" fontId="32" fillId="41" borderId="2" xfId="0" applyFont="1" applyFill="1" applyBorder="1" applyAlignment="1">
      <alignment vertical="center" wrapText="1"/>
    </xf>
    <xf numFmtId="17" fontId="32" fillId="0" borderId="2" xfId="0" applyNumberFormat="1" applyFont="1" applyBorder="1" applyAlignment="1">
      <alignment vertical="center" wrapText="1"/>
    </xf>
    <xf numFmtId="0" fontId="32" fillId="0" borderId="2" xfId="0" applyFont="1" applyBorder="1" applyAlignment="1">
      <alignment wrapText="1"/>
    </xf>
    <xf numFmtId="0" fontId="32" fillId="0" borderId="5" xfId="0" applyFont="1" applyBorder="1" applyAlignment="1">
      <alignment vertical="top" wrapText="1"/>
    </xf>
    <xf numFmtId="0" fontId="34" fillId="0" borderId="5" xfId="0" applyFont="1" applyBorder="1" applyAlignment="1">
      <alignment vertical="top" wrapText="1"/>
    </xf>
    <xf numFmtId="0" fontId="34" fillId="0" borderId="5" xfId="0" applyFont="1" applyBorder="1" applyAlignment="1">
      <alignment wrapText="1"/>
    </xf>
    <xf numFmtId="0" fontId="32" fillId="0" borderId="5" xfId="0" applyFont="1" applyBorder="1" applyAlignment="1">
      <alignment horizontal="center" vertical="center" wrapText="1"/>
    </xf>
    <xf numFmtId="0" fontId="34" fillId="41" borderId="2" xfId="0" applyFont="1" applyFill="1" applyBorder="1" applyAlignment="1">
      <alignment vertical="center" wrapText="1"/>
    </xf>
    <xf numFmtId="0" fontId="32" fillId="41"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32" fillId="0" borderId="5" xfId="0" applyFont="1" applyBorder="1" applyAlignment="1">
      <alignment wrapText="1"/>
    </xf>
    <xf numFmtId="0" fontId="34" fillId="41" borderId="5" xfId="0" applyFont="1" applyFill="1" applyBorder="1" applyAlignment="1">
      <alignment wrapText="1"/>
    </xf>
    <xf numFmtId="0" fontId="43" fillId="0" borderId="2" xfId="0" applyFont="1" applyBorder="1" applyAlignment="1">
      <alignment vertical="center" wrapText="1"/>
    </xf>
    <xf numFmtId="0" fontId="45" fillId="41" borderId="2" xfId="0" applyFont="1" applyFill="1" applyBorder="1" applyAlignment="1">
      <alignment horizontal="center" vertical="center" wrapText="1"/>
    </xf>
    <xf numFmtId="0" fontId="32" fillId="41" borderId="2" xfId="0" applyFont="1" applyFill="1" applyBorder="1" applyAlignment="1">
      <alignment vertical="top" wrapText="1"/>
    </xf>
    <xf numFmtId="0" fontId="24" fillId="0" borderId="52" xfId="0" applyFont="1" applyBorder="1"/>
    <xf numFmtId="0" fontId="24" fillId="35" borderId="51" xfId="0" applyFont="1" applyFill="1" applyBorder="1"/>
    <xf numFmtId="0" fontId="24" fillId="20" borderId="51" xfId="0" applyFont="1" applyFill="1" applyBorder="1"/>
    <xf numFmtId="0" fontId="33" fillId="20" borderId="51" xfId="0" applyFont="1" applyFill="1" applyBorder="1" applyAlignment="1">
      <alignment horizontal="center"/>
    </xf>
    <xf numFmtId="0" fontId="46" fillId="0" borderId="2" xfId="0" applyFont="1" applyBorder="1" applyAlignment="1">
      <alignment horizontal="center" vertical="center" wrapText="1"/>
    </xf>
    <xf numFmtId="0" fontId="34" fillId="0" borderId="2" xfId="0" applyFont="1" applyBorder="1" applyAlignment="1">
      <alignment horizontal="center" vertical="center" wrapText="1"/>
    </xf>
    <xf numFmtId="166" fontId="48" fillId="23" borderId="49" xfId="0" applyNumberFormat="1" applyFont="1" applyFill="1" applyBorder="1" applyAlignment="1">
      <alignment horizontal="center" vertical="center"/>
    </xf>
    <xf numFmtId="0" fontId="47" fillId="0" borderId="53" xfId="0" applyFont="1" applyBorder="1" applyAlignment="1">
      <alignment vertical="center" wrapText="1"/>
    </xf>
    <xf numFmtId="0" fontId="48" fillId="0" borderId="49" xfId="0" applyFont="1" applyBorder="1" applyAlignment="1">
      <alignment horizontal="center" vertical="center" wrapText="1"/>
    </xf>
    <xf numFmtId="0" fontId="48" fillId="20" borderId="53" xfId="0" applyFont="1" applyFill="1" applyBorder="1" applyAlignment="1">
      <alignment horizontal="center" vertical="center" wrapText="1"/>
    </xf>
    <xf numFmtId="182" fontId="48" fillId="0" borderId="49" xfId="0" applyNumberFormat="1" applyFont="1" applyBorder="1" applyAlignment="1">
      <alignment horizontal="center" vertical="center" wrapText="1"/>
    </xf>
    <xf numFmtId="0" fontId="48" fillId="20" borderId="49" xfId="0" applyFont="1" applyFill="1" applyBorder="1" applyAlignment="1">
      <alignment horizontal="center" vertical="center" wrapText="1"/>
    </xf>
    <xf numFmtId="0" fontId="47" fillId="0" borderId="50" xfId="0" applyFont="1" applyBorder="1" applyAlignment="1">
      <alignment horizontal="center" vertical="center" wrapText="1"/>
    </xf>
    <xf numFmtId="0" fontId="48" fillId="0" borderId="53" xfId="0" applyFont="1" applyBorder="1" applyAlignment="1">
      <alignment horizontal="center" vertical="center" wrapText="1"/>
    </xf>
    <xf numFmtId="0" fontId="48" fillId="0" borderId="50" xfId="0" applyFont="1" applyBorder="1" applyAlignment="1">
      <alignment vertical="top"/>
    </xf>
    <xf numFmtId="0" fontId="49" fillId="31" borderId="50" xfId="0" applyFont="1" applyFill="1" applyBorder="1" applyAlignment="1">
      <alignment vertical="top"/>
    </xf>
    <xf numFmtId="0" fontId="48" fillId="0" borderId="49" xfId="0" applyFont="1" applyBorder="1" applyAlignment="1">
      <alignment vertical="center" wrapText="1"/>
    </xf>
    <xf numFmtId="0" fontId="50" fillId="0" borderId="49" xfId="0" applyFont="1" applyBorder="1" applyAlignment="1">
      <alignment vertical="center" wrapText="1"/>
    </xf>
    <xf numFmtId="0" fontId="48" fillId="0" borderId="50" xfId="0" applyFont="1" applyBorder="1" applyAlignment="1">
      <alignment vertical="center" wrapText="1"/>
    </xf>
    <xf numFmtId="166" fontId="48" fillId="23" borderId="50" xfId="0" applyNumberFormat="1" applyFont="1" applyFill="1" applyBorder="1" applyAlignment="1">
      <alignment horizontal="center" vertical="center"/>
    </xf>
    <xf numFmtId="0" fontId="48" fillId="0" borderId="50" xfId="0" applyFont="1" applyBorder="1" applyAlignment="1">
      <alignment horizontal="center" vertical="center" wrapText="1"/>
    </xf>
    <xf numFmtId="0" fontId="48" fillId="20" borderId="50" xfId="0" applyFont="1" applyFill="1" applyBorder="1" applyAlignment="1">
      <alignment horizontal="center" vertical="center" wrapText="1"/>
    </xf>
    <xf numFmtId="0" fontId="48" fillId="0" borderId="53" xfId="0" applyFont="1" applyBorder="1" applyAlignment="1">
      <alignment horizontal="left" vertical="center" wrapText="1"/>
    </xf>
    <xf numFmtId="0" fontId="50" fillId="0" borderId="50" xfId="0" applyFont="1" applyBorder="1" applyAlignment="1">
      <alignment vertical="center" wrapText="1"/>
    </xf>
    <xf numFmtId="166" fontId="48" fillId="42" borderId="53" xfId="0" applyNumberFormat="1" applyFont="1" applyFill="1" applyBorder="1" applyAlignment="1">
      <alignment horizontal="center" vertical="center" wrapText="1"/>
    </xf>
    <xf numFmtId="0" fontId="47" fillId="0" borderId="53" xfId="0" applyFont="1" applyBorder="1" applyAlignment="1">
      <alignment horizontal="left" vertical="center" wrapText="1"/>
    </xf>
    <xf numFmtId="0" fontId="47" fillId="0" borderId="53" xfId="0" applyFont="1" applyBorder="1" applyAlignment="1">
      <alignment vertical="center"/>
    </xf>
    <xf numFmtId="0" fontId="48" fillId="0" borderId="53" xfId="0" applyFont="1" applyBorder="1" applyAlignment="1">
      <alignment vertical="center"/>
    </xf>
    <xf numFmtId="0" fontId="48" fillId="0" borderId="59" xfId="0" applyFont="1" applyBorder="1"/>
    <xf numFmtId="0" fontId="48" fillId="0" borderId="50" xfId="0" applyFont="1" applyBorder="1"/>
    <xf numFmtId="166" fontId="47" fillId="23" borderId="50" xfId="0" applyNumberFormat="1" applyFont="1" applyFill="1" applyBorder="1" applyAlignment="1">
      <alignment horizontal="center" vertical="center"/>
    </xf>
    <xf numFmtId="0" fontId="47" fillId="0" borderId="50" xfId="0" applyFont="1" applyBorder="1" applyAlignment="1">
      <alignment horizontal="left" vertical="center" wrapText="1"/>
    </xf>
    <xf numFmtId="0" fontId="52" fillId="43" borderId="50" xfId="0" applyFont="1" applyFill="1" applyBorder="1"/>
    <xf numFmtId="166" fontId="48" fillId="25" borderId="50" xfId="0" applyNumberFormat="1" applyFont="1" applyFill="1" applyBorder="1" applyAlignment="1">
      <alignment horizontal="center" vertical="center"/>
    </xf>
    <xf numFmtId="0" fontId="47" fillId="0" borderId="50" xfId="0" applyFont="1" applyBorder="1" applyAlignment="1">
      <alignment vertical="center" wrapText="1"/>
    </xf>
    <xf numFmtId="167" fontId="48" fillId="0" borderId="50" xfId="0" applyNumberFormat="1" applyFont="1" applyBorder="1" applyAlignment="1">
      <alignment horizontal="center" vertical="center" wrapText="1"/>
    </xf>
    <xf numFmtId="0" fontId="47" fillId="20" borderId="50" xfId="0" applyFont="1" applyFill="1" applyBorder="1" applyAlignment="1">
      <alignment horizontal="center" vertical="center" wrapText="1"/>
    </xf>
    <xf numFmtId="0" fontId="47" fillId="0" borderId="52" xfId="0" applyFont="1" applyBorder="1" applyAlignment="1">
      <alignment vertical="center" wrapText="1"/>
    </xf>
    <xf numFmtId="0" fontId="53" fillId="25" borderId="50" xfId="0" applyFont="1" applyFill="1" applyBorder="1"/>
    <xf numFmtId="166" fontId="47" fillId="27" borderId="50" xfId="0" applyNumberFormat="1" applyFont="1" applyFill="1" applyBorder="1" applyAlignment="1">
      <alignment horizontal="center" vertical="center"/>
    </xf>
    <xf numFmtId="0" fontId="47" fillId="0" borderId="53" xfId="0" applyFont="1" applyBorder="1" applyAlignment="1">
      <alignment horizontal="center" vertical="center"/>
    </xf>
    <xf numFmtId="0" fontId="47" fillId="0" borderId="53" xfId="0" applyFont="1" applyBorder="1" applyAlignment="1">
      <alignment horizontal="center" vertical="center" wrapText="1"/>
    </xf>
    <xf numFmtId="4" fontId="48" fillId="20" borderId="50" xfId="0" applyNumberFormat="1" applyFont="1" applyFill="1" applyBorder="1" applyAlignment="1">
      <alignment horizontal="center" vertical="center" wrapText="1"/>
    </xf>
    <xf numFmtId="0" fontId="48" fillId="0" borderId="50" xfId="0" applyFont="1" applyBorder="1" applyAlignment="1">
      <alignment horizontal="center"/>
    </xf>
    <xf numFmtId="0" fontId="52" fillId="43" borderId="50" xfId="0" applyFont="1" applyFill="1" applyBorder="1" applyAlignment="1">
      <alignment horizontal="center"/>
    </xf>
    <xf numFmtId="0" fontId="48" fillId="20" borderId="50" xfId="0" applyFont="1" applyFill="1" applyBorder="1" applyAlignment="1">
      <alignment vertical="center" wrapText="1"/>
    </xf>
    <xf numFmtId="0" fontId="48" fillId="0" borderId="50" xfId="0" applyFont="1" applyBorder="1" applyAlignment="1">
      <alignment horizontal="left" vertical="center" wrapText="1"/>
    </xf>
    <xf numFmtId="0" fontId="54" fillId="0" borderId="50" xfId="0" applyFont="1" applyBorder="1" applyAlignment="1">
      <alignment horizontal="center" vertical="center" wrapText="1"/>
    </xf>
    <xf numFmtId="0" fontId="48" fillId="20" borderId="50" xfId="0" applyFont="1" applyFill="1" applyBorder="1"/>
    <xf numFmtId="0" fontId="49" fillId="31" borderId="50" xfId="0" applyFont="1" applyFill="1" applyBorder="1"/>
    <xf numFmtId="0" fontId="48" fillId="0" borderId="52" xfId="0" applyFont="1" applyBorder="1" applyAlignment="1">
      <alignment vertical="center" wrapText="1"/>
    </xf>
    <xf numFmtId="0" fontId="50" fillId="0" borderId="52" xfId="0" applyFont="1" applyBorder="1" applyAlignment="1">
      <alignment vertical="center" wrapText="1"/>
    </xf>
    <xf numFmtId="166" fontId="48" fillId="23" borderId="53" xfId="0" applyNumberFormat="1" applyFont="1" applyFill="1" applyBorder="1" applyAlignment="1">
      <alignment horizontal="center" vertical="center" wrapText="1"/>
    </xf>
    <xf numFmtId="0" fontId="48" fillId="0" borderId="53" xfId="0" applyFont="1" applyBorder="1" applyAlignment="1">
      <alignment vertical="center" wrapText="1"/>
    </xf>
    <xf numFmtId="165" fontId="48" fillId="0" borderId="53" xfId="0" applyNumberFormat="1" applyFont="1" applyBorder="1" applyAlignment="1">
      <alignment horizontal="center" vertical="center" wrapText="1"/>
    </xf>
    <xf numFmtId="4" fontId="48" fillId="0" borderId="53" xfId="0" applyNumberFormat="1" applyFont="1" applyBorder="1" applyAlignment="1">
      <alignment horizontal="center" vertical="center" wrapText="1"/>
    </xf>
    <xf numFmtId="0" fontId="47" fillId="33" borderId="53" xfId="0" applyFont="1" applyFill="1" applyBorder="1" applyAlignment="1">
      <alignment horizontal="center" vertical="center" wrapText="1"/>
    </xf>
    <xf numFmtId="0" fontId="47" fillId="20" borderId="50" xfId="0" applyFont="1" applyFill="1" applyBorder="1" applyAlignment="1">
      <alignment horizontal="left" vertical="center" wrapText="1"/>
    </xf>
    <xf numFmtId="0" fontId="47" fillId="20" borderId="50" xfId="0" applyFont="1" applyFill="1" applyBorder="1" applyAlignment="1">
      <alignment horizontal="center" vertical="top" wrapText="1"/>
    </xf>
    <xf numFmtId="0" fontId="52" fillId="43" borderId="50" xfId="0" applyFont="1" applyFill="1" applyBorder="1" applyAlignment="1">
      <alignment vertical="top"/>
    </xf>
    <xf numFmtId="0" fontId="47" fillId="0" borderId="59" xfId="0" applyFont="1" applyBorder="1" applyAlignment="1">
      <alignment horizontal="center" vertical="center" wrapText="1"/>
    </xf>
    <xf numFmtId="0" fontId="47" fillId="33" borderId="53" xfId="0" applyFont="1" applyFill="1" applyBorder="1" applyAlignment="1">
      <alignment vertical="center" wrapText="1"/>
    </xf>
    <xf numFmtId="0" fontId="47" fillId="33" borderId="59" xfId="0" applyFont="1" applyFill="1" applyBorder="1" applyAlignment="1">
      <alignment horizontal="center" vertical="center" wrapText="1"/>
    </xf>
    <xf numFmtId="0" fontId="47" fillId="0" borderId="59" xfId="0" applyFont="1" applyBorder="1" applyAlignment="1">
      <alignment vertical="center"/>
    </xf>
    <xf numFmtId="0" fontId="40" fillId="20" borderId="53" xfId="0" applyFont="1" applyFill="1" applyBorder="1" applyAlignment="1">
      <alignment vertical="center" wrapText="1"/>
    </xf>
    <xf numFmtId="0" fontId="55" fillId="0" borderId="53" xfId="0" applyFont="1" applyBorder="1" applyAlignment="1">
      <alignment horizontal="left" vertical="center" wrapText="1"/>
    </xf>
    <xf numFmtId="0" fontId="56" fillId="0" borderId="53" xfId="0" applyFont="1" applyBorder="1"/>
    <xf numFmtId="0" fontId="50" fillId="20" borderId="52" xfId="0" applyFont="1" applyFill="1" applyBorder="1" applyAlignment="1">
      <alignment vertical="center" wrapText="1"/>
    </xf>
    <xf numFmtId="166" fontId="48" fillId="27" borderId="53" xfId="0" applyNumberFormat="1" applyFont="1" applyFill="1" applyBorder="1" applyAlignment="1">
      <alignment horizontal="center" vertical="center" wrapText="1"/>
    </xf>
    <xf numFmtId="0" fontId="56" fillId="0" borderId="53" xfId="0" applyFont="1" applyBorder="1" applyAlignment="1">
      <alignment vertical="center" wrapText="1"/>
    </xf>
    <xf numFmtId="166" fontId="48" fillId="25" borderId="53" xfId="0" applyNumberFormat="1" applyFont="1" applyFill="1" applyBorder="1" applyAlignment="1">
      <alignment horizontal="center" vertical="center" wrapText="1"/>
    </xf>
    <xf numFmtId="0" fontId="48" fillId="33" borderId="50" xfId="0" applyFont="1" applyFill="1" applyBorder="1"/>
    <xf numFmtId="0" fontId="56" fillId="0" borderId="53" xfId="0" applyFont="1" applyBorder="1" applyAlignment="1">
      <alignment wrapText="1"/>
    </xf>
    <xf numFmtId="0" fontId="47" fillId="0" borderId="53" xfId="0" applyFont="1" applyBorder="1" applyAlignment="1">
      <alignment vertical="top" wrapText="1"/>
    </xf>
    <xf numFmtId="0" fontId="57" fillId="0" borderId="53" xfId="0" applyFont="1" applyBorder="1" applyAlignment="1">
      <alignment horizontal="center" vertical="center" wrapText="1"/>
    </xf>
    <xf numFmtId="0" fontId="56" fillId="0" borderId="53" xfId="0" applyFont="1" applyBorder="1" applyAlignment="1">
      <alignment vertical="top" wrapText="1"/>
    </xf>
    <xf numFmtId="0" fontId="58" fillId="0" borderId="53" xfId="0" applyFont="1" applyBorder="1" applyAlignment="1">
      <alignment vertical="center" wrapText="1"/>
    </xf>
    <xf numFmtId="0" fontId="47" fillId="0" borderId="59" xfId="0" applyFont="1" applyBorder="1" applyAlignment="1">
      <alignment horizontal="center" vertical="top" wrapText="1"/>
    </xf>
    <xf numFmtId="0" fontId="59" fillId="0" borderId="53" xfId="0" applyFont="1" applyBorder="1" applyAlignment="1">
      <alignment vertical="center" wrapText="1"/>
    </xf>
    <xf numFmtId="166" fontId="48" fillId="31" borderId="53" xfId="0" applyNumberFormat="1" applyFont="1" applyFill="1" applyBorder="1" applyAlignment="1">
      <alignment horizontal="center" vertical="center" wrapText="1"/>
    </xf>
    <xf numFmtId="0" fontId="47" fillId="0" borderId="59" xfId="0" applyFont="1" applyBorder="1" applyAlignment="1">
      <alignment vertical="top" wrapText="1"/>
    </xf>
    <xf numFmtId="0" fontId="48" fillId="33" borderId="50" xfId="0" applyFont="1" applyFill="1" applyBorder="1" applyAlignment="1">
      <alignment vertical="top"/>
    </xf>
    <xf numFmtId="0" fontId="56" fillId="0" borderId="60" xfId="0" applyFont="1" applyBorder="1" applyAlignment="1">
      <alignment wrapText="1"/>
    </xf>
    <xf numFmtId="0" fontId="56" fillId="0" borderId="60" xfId="0" applyFont="1" applyBorder="1" applyAlignment="1">
      <alignment vertical="top" wrapText="1"/>
    </xf>
    <xf numFmtId="168" fontId="48" fillId="0" borderId="53" xfId="0" applyNumberFormat="1" applyFont="1" applyBorder="1" applyAlignment="1">
      <alignment horizontal="center" vertical="center" wrapText="1"/>
    </xf>
    <xf numFmtId="0" fontId="48" fillId="20" borderId="50" xfId="0" applyFont="1" applyFill="1" applyBorder="1" applyAlignment="1">
      <alignment vertical="top"/>
    </xf>
    <xf numFmtId="0" fontId="48" fillId="0" borderId="53" xfId="0" applyFont="1" applyBorder="1" applyAlignment="1">
      <alignment horizontal="center" vertical="top" wrapText="1"/>
    </xf>
    <xf numFmtId="165" fontId="48" fillId="0" borderId="53" xfId="0" applyNumberFormat="1" applyFont="1" applyBorder="1" applyAlignment="1">
      <alignment horizontal="center" vertical="top" wrapText="1"/>
    </xf>
    <xf numFmtId="4" fontId="48" fillId="0" borderId="53" xfId="0" applyNumberFormat="1" applyFont="1" applyBorder="1" applyAlignment="1">
      <alignment horizontal="center" vertical="top" wrapText="1"/>
    </xf>
    <xf numFmtId="0" fontId="47" fillId="0" borderId="53" xfId="0" applyFont="1" applyBorder="1" applyAlignment="1">
      <alignment horizontal="center" vertical="top" wrapText="1"/>
    </xf>
    <xf numFmtId="0" fontId="47" fillId="33" borderId="53" xfId="0" applyFont="1" applyFill="1" applyBorder="1" applyAlignment="1">
      <alignment horizontal="center" vertical="top" wrapText="1"/>
    </xf>
    <xf numFmtId="0" fontId="45" fillId="20" borderId="53" xfId="0" applyFont="1" applyFill="1" applyBorder="1" applyAlignment="1">
      <alignment horizontal="center" vertical="center" wrapText="1"/>
    </xf>
    <xf numFmtId="0" fontId="50" fillId="0" borderId="59" xfId="0" applyFont="1" applyBorder="1" applyAlignment="1">
      <alignment horizontal="center" vertical="center" wrapText="1"/>
    </xf>
    <xf numFmtId="0" fontId="47" fillId="0" borderId="60" xfId="0" applyFont="1" applyBorder="1" applyAlignment="1">
      <alignment vertical="center" wrapText="1"/>
    </xf>
    <xf numFmtId="0" fontId="56" fillId="0" borderId="60" xfId="0" applyFont="1" applyBorder="1" applyAlignment="1">
      <alignment vertical="center" wrapText="1"/>
    </xf>
    <xf numFmtId="0" fontId="47" fillId="20" borderId="53" xfId="0" applyFont="1" applyFill="1" applyBorder="1" applyAlignment="1">
      <alignment vertical="center" wrapText="1"/>
    </xf>
    <xf numFmtId="0" fontId="47" fillId="0" borderId="60" xfId="0" applyFont="1" applyBorder="1" applyAlignment="1">
      <alignment vertical="top" wrapText="1"/>
    </xf>
    <xf numFmtId="0" fontId="48" fillId="33" borderId="53" xfId="0" applyFont="1" applyFill="1" applyBorder="1" applyAlignment="1">
      <alignment horizontal="center" vertical="center" wrapText="1"/>
    </xf>
    <xf numFmtId="0" fontId="48" fillId="25" borderId="50" xfId="0" applyFont="1" applyFill="1" applyBorder="1"/>
    <xf numFmtId="0" fontId="48" fillId="44" borderId="51" xfId="0" applyFont="1" applyFill="1" applyBorder="1"/>
    <xf numFmtId="0" fontId="48" fillId="20" borderId="51" xfId="0" applyFont="1" applyFill="1" applyBorder="1"/>
    <xf numFmtId="0" fontId="50" fillId="33" borderId="50" xfId="0" applyFont="1" applyFill="1" applyBorder="1"/>
    <xf numFmtId="4" fontId="48" fillId="0" borderId="53" xfId="0" applyNumberFormat="1" applyFont="1" applyBorder="1" applyAlignment="1">
      <alignment vertical="center" wrapText="1"/>
    </xf>
    <xf numFmtId="170" fontId="48" fillId="0" borderId="53" xfId="0" applyNumberFormat="1" applyFont="1" applyBorder="1" applyAlignment="1">
      <alignment vertical="center" wrapText="1"/>
    </xf>
    <xf numFmtId="0" fontId="47" fillId="20" borderId="53" xfId="0" applyFont="1" applyFill="1" applyBorder="1" applyAlignment="1">
      <alignment horizontal="center" vertical="center" wrapText="1"/>
    </xf>
    <xf numFmtId="0" fontId="48" fillId="0" borderId="53" xfId="0" applyFont="1" applyBorder="1" applyAlignment="1">
      <alignment vertical="top" wrapText="1"/>
    </xf>
    <xf numFmtId="4" fontId="48" fillId="33" borderId="53" xfId="0" applyNumberFormat="1" applyFont="1" applyFill="1" applyBorder="1" applyAlignment="1">
      <alignment vertical="center" wrapText="1"/>
    </xf>
    <xf numFmtId="0" fontId="48" fillId="33" borderId="53" xfId="0" applyFont="1" applyFill="1" applyBorder="1" applyAlignment="1">
      <alignment vertical="center" wrapText="1"/>
    </xf>
    <xf numFmtId="0" fontId="48" fillId="33" borderId="53" xfId="0" applyFont="1" applyFill="1" applyBorder="1" applyAlignment="1">
      <alignment horizontal="left" vertical="center" wrapText="1"/>
    </xf>
    <xf numFmtId="166" fontId="47" fillId="27" borderId="53" xfId="0" applyNumberFormat="1" applyFont="1" applyFill="1" applyBorder="1" applyAlignment="1">
      <alignment horizontal="center" vertical="center" wrapText="1"/>
    </xf>
    <xf numFmtId="4" fontId="50" fillId="0" borderId="53" xfId="0" applyNumberFormat="1" applyFont="1" applyBorder="1" applyAlignment="1">
      <alignment horizontal="center" vertical="center"/>
    </xf>
    <xf numFmtId="0" fontId="48" fillId="20" borderId="53" xfId="0" applyFont="1" applyFill="1" applyBorder="1" applyAlignment="1">
      <alignment vertical="center" wrapText="1"/>
    </xf>
    <xf numFmtId="0" fontId="50" fillId="0" borderId="49" xfId="0" applyFont="1" applyBorder="1" applyAlignment="1">
      <alignment vertical="center"/>
    </xf>
    <xf numFmtId="0" fontId="48" fillId="20" borderId="49" xfId="0" applyFont="1" applyFill="1" applyBorder="1" applyAlignment="1">
      <alignment vertical="center" wrapText="1"/>
    </xf>
    <xf numFmtId="0" fontId="48" fillId="0" borderId="49" xfId="0" applyFont="1" applyBorder="1" applyAlignment="1">
      <alignment vertical="center"/>
    </xf>
    <xf numFmtId="0" fontId="47" fillId="20" borderId="53" xfId="0" applyFont="1" applyFill="1" applyBorder="1" applyAlignment="1">
      <alignment vertical="top" wrapText="1"/>
    </xf>
    <xf numFmtId="0" fontId="50" fillId="42" borderId="0" xfId="0" applyFont="1" applyFill="1" applyAlignment="1">
      <alignment horizontal="center" vertical="center"/>
    </xf>
    <xf numFmtId="0" fontId="47" fillId="0" borderId="53" xfId="0" applyFont="1" applyBorder="1" applyAlignment="1">
      <alignment horizontal="center"/>
    </xf>
    <xf numFmtId="0" fontId="56" fillId="20" borderId="53" xfId="0" applyFont="1" applyFill="1" applyBorder="1" applyAlignment="1">
      <alignment wrapText="1"/>
    </xf>
    <xf numFmtId="0" fontId="47" fillId="0" borderId="53" xfId="0" applyFont="1" applyBorder="1" applyAlignment="1">
      <alignment wrapText="1"/>
    </xf>
    <xf numFmtId="170" fontId="48" fillId="0" borderId="53" xfId="0" applyNumberFormat="1" applyFont="1" applyBorder="1" applyAlignment="1">
      <alignment horizontal="center" vertical="center" wrapText="1"/>
    </xf>
    <xf numFmtId="0" fontId="51" fillId="0" borderId="59" xfId="0" applyFont="1" applyBorder="1"/>
    <xf numFmtId="0" fontId="48" fillId="0" borderId="51" xfId="0" applyFont="1" applyBorder="1"/>
    <xf numFmtId="0" fontId="48" fillId="33" borderId="52" xfId="0" applyFont="1" applyFill="1" applyBorder="1"/>
    <xf numFmtId="0" fontId="48" fillId="33" borderId="2" xfId="0" applyFont="1" applyFill="1" applyBorder="1"/>
    <xf numFmtId="0" fontId="10" fillId="19" borderId="0" xfId="0" applyFont="1" applyFill="1" applyAlignment="1">
      <alignment horizontal="left" vertical="center" wrapText="1"/>
    </xf>
    <xf numFmtId="0" fontId="24" fillId="0" borderId="49" xfId="0" applyFont="1" applyBorder="1" applyAlignment="1">
      <alignment vertical="center" wrapText="1"/>
    </xf>
    <xf numFmtId="0" fontId="35" fillId="0" borderId="52" xfId="0" applyFont="1" applyBorder="1" applyAlignment="1">
      <alignment vertical="center" wrapText="1"/>
    </xf>
    <xf numFmtId="0" fontId="24" fillId="0" borderId="52" xfId="0" applyFont="1" applyBorder="1" applyAlignment="1">
      <alignment horizontal="left" vertical="center" wrapText="1"/>
    </xf>
    <xf numFmtId="0" fontId="32" fillId="0" borderId="53" xfId="0" applyFont="1" applyBorder="1" applyAlignment="1">
      <alignment vertical="top" wrapText="1"/>
    </xf>
    <xf numFmtId="0" fontId="32" fillId="0" borderId="53" xfId="0" applyFont="1" applyBorder="1" applyAlignment="1">
      <alignment vertical="center" wrapText="1"/>
    </xf>
    <xf numFmtId="0" fontId="24" fillId="0" borderId="53" xfId="0" applyFont="1" applyBorder="1" applyAlignment="1">
      <alignment horizontal="center" vertical="center" wrapText="1"/>
    </xf>
    <xf numFmtId="166" fontId="48" fillId="45" borderId="53" xfId="0" applyNumberFormat="1" applyFont="1" applyFill="1" applyBorder="1" applyAlignment="1">
      <alignment horizontal="center" vertical="center" wrapText="1"/>
    </xf>
    <xf numFmtId="0" fontId="0" fillId="2" borderId="43" xfId="0" applyFill="1" applyBorder="1" applyAlignment="1">
      <alignment horizontal="center"/>
    </xf>
    <xf numFmtId="0" fontId="0" fillId="2" borderId="44" xfId="0" applyFill="1" applyBorder="1" applyAlignment="1">
      <alignment horizontal="center"/>
    </xf>
    <xf numFmtId="0" fontId="0" fillId="2" borderId="30" xfId="0" applyFill="1" applyBorder="1" applyAlignment="1">
      <alignment horizontal="center"/>
    </xf>
    <xf numFmtId="0" fontId="0" fillId="2" borderId="64" xfId="0" applyFill="1" applyBorder="1" applyAlignment="1">
      <alignment horizontal="center"/>
    </xf>
    <xf numFmtId="166" fontId="24" fillId="25" borderId="49" xfId="0" applyNumberFormat="1" applyFont="1" applyFill="1" applyBorder="1" applyAlignment="1">
      <alignment horizontal="center" vertical="center"/>
    </xf>
    <xf numFmtId="167" fontId="24" fillId="0" borderId="49" xfId="0" applyNumberFormat="1" applyFont="1" applyBorder="1" applyAlignment="1">
      <alignment horizontal="center" vertical="center" wrapText="1"/>
    </xf>
    <xf numFmtId="167" fontId="24" fillId="20" borderId="49" xfId="0" applyNumberFormat="1" applyFont="1" applyFill="1" applyBorder="1" applyAlignment="1">
      <alignment horizontal="center" vertical="center" wrapText="1"/>
    </xf>
    <xf numFmtId="167" fontId="24" fillId="20" borderId="50" xfId="0" applyNumberFormat="1" applyFont="1" applyFill="1" applyBorder="1" applyAlignment="1">
      <alignment horizontal="center" vertical="center" wrapText="1"/>
    </xf>
    <xf numFmtId="4" fontId="24" fillId="0" borderId="50" xfId="0" applyNumberFormat="1" applyFont="1" applyBorder="1" applyAlignment="1">
      <alignment horizontal="left" vertical="top" wrapText="1"/>
    </xf>
    <xf numFmtId="166" fontId="24" fillId="30" borderId="50" xfId="0" applyNumberFormat="1" applyFont="1" applyFill="1" applyBorder="1" applyAlignment="1">
      <alignment horizontal="center" vertical="center"/>
    </xf>
    <xf numFmtId="0" fontId="30" fillId="0" borderId="2" xfId="0" applyFont="1" applyBorder="1"/>
    <xf numFmtId="0" fontId="35" fillId="33" borderId="50" xfId="0" applyFont="1" applyFill="1" applyBorder="1"/>
    <xf numFmtId="4" fontId="24" fillId="0" borderId="50" xfId="0" applyNumberFormat="1" applyFont="1" applyBorder="1" applyAlignment="1">
      <alignment horizontal="right" vertical="center" wrapText="1"/>
    </xf>
    <xf numFmtId="0" fontId="24" fillId="0" borderId="50" xfId="0" applyFont="1" applyBorder="1" applyAlignment="1">
      <alignment horizontal="right" vertical="center" wrapText="1"/>
    </xf>
    <xf numFmtId="4" fontId="24" fillId="0" borderId="50" xfId="0" applyNumberFormat="1" applyFont="1" applyBorder="1" applyAlignment="1">
      <alignment horizontal="right" vertical="top" wrapText="1"/>
    </xf>
    <xf numFmtId="0" fontId="23" fillId="0" borderId="50" xfId="0" applyFont="1" applyBorder="1" applyAlignment="1">
      <alignment vertical="top" wrapText="1"/>
    </xf>
    <xf numFmtId="0" fontId="24" fillId="0" borderId="50" xfId="0" applyFont="1" applyBorder="1" applyAlignment="1">
      <alignment horizontal="right" vertical="top" wrapText="1"/>
    </xf>
    <xf numFmtId="0" fontId="23" fillId="20" borderId="50" xfId="0" applyFont="1" applyFill="1" applyBorder="1" applyAlignment="1">
      <alignment vertical="top" wrapText="1"/>
    </xf>
    <xf numFmtId="0" fontId="23" fillId="0" borderId="50" xfId="0" applyFont="1" applyBorder="1" applyAlignment="1">
      <alignment horizontal="center" vertical="top" wrapText="1"/>
    </xf>
    <xf numFmtId="4" fontId="24" fillId="20" borderId="50" xfId="0" applyNumberFormat="1" applyFont="1" applyFill="1" applyBorder="1" applyAlignment="1">
      <alignment horizontal="right" vertical="center" wrapText="1"/>
    </xf>
    <xf numFmtId="0" fontId="24" fillId="20" borderId="50" xfId="0" applyFont="1" applyFill="1" applyBorder="1" applyAlignment="1">
      <alignment vertical="center" wrapText="1"/>
    </xf>
    <xf numFmtId="0" fontId="24" fillId="20" borderId="50" xfId="0" applyFont="1" applyFill="1" applyBorder="1" applyAlignment="1">
      <alignment horizontal="left" vertical="center" wrapText="1"/>
    </xf>
    <xf numFmtId="0" fontId="24" fillId="34" borderId="50" xfId="0" applyFont="1" applyFill="1" applyBorder="1" applyAlignment="1">
      <alignment horizontal="center" vertical="center"/>
    </xf>
    <xf numFmtId="176" fontId="24" fillId="0" borderId="50" xfId="0" applyNumberFormat="1" applyFont="1" applyBorder="1" applyAlignment="1">
      <alignment horizontal="center" vertical="center" wrapText="1"/>
    </xf>
    <xf numFmtId="0" fontId="50" fillId="0" borderId="51" xfId="0" applyFont="1" applyBorder="1" applyAlignment="1">
      <alignment vertical="center" wrapText="1"/>
    </xf>
    <xf numFmtId="0" fontId="48" fillId="0" borderId="51" xfId="0" applyFont="1" applyBorder="1" applyAlignment="1">
      <alignment vertical="center" wrapText="1"/>
    </xf>
    <xf numFmtId="0" fontId="63" fillId="0" borderId="49" xfId="0" applyFont="1" applyBorder="1" applyAlignment="1">
      <alignment vertical="center" wrapText="1"/>
    </xf>
    <xf numFmtId="0" fontId="63" fillId="0" borderId="50" xfId="0" applyFont="1" applyBorder="1" applyAlignment="1">
      <alignment vertical="center" wrapText="1"/>
    </xf>
    <xf numFmtId="0" fontId="23" fillId="0" borderId="53" xfId="0" applyFont="1" applyBorder="1" applyAlignment="1">
      <alignment vertical="center" wrapText="1"/>
    </xf>
    <xf numFmtId="0" fontId="50" fillId="0" borderId="61" xfId="0" applyFont="1" applyBorder="1" applyAlignment="1">
      <alignment vertical="center"/>
    </xf>
    <xf numFmtId="0" fontId="6" fillId="12" borderId="30"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2" borderId="35" xfId="0" applyFont="1" applyFill="1" applyBorder="1" applyAlignment="1">
      <alignment horizontal="center" vertical="center" wrapText="1"/>
    </xf>
    <xf numFmtId="0" fontId="6" fillId="12" borderId="47"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2" xfId="0" applyFont="1" applyFill="1" applyBorder="1" applyAlignment="1">
      <alignment horizontal="center" vertical="center"/>
    </xf>
    <xf numFmtId="0" fontId="6" fillId="14" borderId="33" xfId="0" applyFont="1" applyFill="1" applyBorder="1" applyAlignment="1">
      <alignment horizontal="center" vertical="center" wrapText="1"/>
    </xf>
    <xf numFmtId="0" fontId="6" fillId="14" borderId="39" xfId="0" applyFont="1" applyFill="1" applyBorder="1" applyAlignment="1">
      <alignment horizontal="center" vertical="center" wrapText="1"/>
    </xf>
    <xf numFmtId="0" fontId="6" fillId="12" borderId="36"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0"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0"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0"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16" fillId="6" borderId="33" xfId="0" applyFont="1" applyFill="1" applyBorder="1" applyAlignment="1">
      <alignment horizontal="center" vertical="center"/>
    </xf>
    <xf numFmtId="0" fontId="16" fillId="6" borderId="34" xfId="0" applyFont="1" applyFill="1" applyBorder="1" applyAlignment="1">
      <alignment horizontal="center" vertical="center"/>
    </xf>
    <xf numFmtId="0" fontId="0" fillId="0" borderId="5"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6" fillId="14" borderId="30"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9" fillId="10" borderId="30"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0"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3" xfId="0" applyFont="1" applyFill="1" applyBorder="1" applyAlignment="1">
      <alignment horizontal="center" vertical="center" wrapText="1"/>
    </xf>
    <xf numFmtId="0" fontId="6" fillId="12" borderId="39" xfId="0" applyFont="1" applyFill="1" applyBorder="1" applyAlignment="1">
      <alignment horizontal="center" vertical="center" wrapText="1"/>
    </xf>
    <xf numFmtId="0" fontId="6" fillId="6" borderId="2" xfId="0" applyFont="1" applyFill="1" applyBorder="1" applyAlignment="1">
      <alignment horizontal="center" vertical="center"/>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0" fillId="0" borderId="35" xfId="0" applyBorder="1" applyAlignment="1">
      <alignment horizontal="left" vertical="center" wrapText="1"/>
    </xf>
    <xf numFmtId="0" fontId="18" fillId="19" borderId="0" xfId="0" applyFont="1" applyFill="1" applyAlignment="1">
      <alignment horizontal="left" vertical="center"/>
    </xf>
    <xf numFmtId="0" fontId="12" fillId="0" borderId="1" xfId="0" applyFont="1" applyBorder="1" applyAlignment="1">
      <alignment horizontal="left" vertical="center" wrapText="1"/>
    </xf>
    <xf numFmtId="0" fontId="12" fillId="0" borderId="1" xfId="0" applyFont="1" applyBorder="1" applyAlignment="1">
      <alignment horizontal="left" vertical="center"/>
    </xf>
    <xf numFmtId="0" fontId="9" fillId="11" borderId="38" xfId="0" applyFont="1" applyFill="1" applyBorder="1" applyAlignment="1">
      <alignment horizontal="center" vertical="center"/>
    </xf>
    <xf numFmtId="0" fontId="9" fillId="11" borderId="40" xfId="0" applyFont="1" applyFill="1" applyBorder="1" applyAlignment="1">
      <alignment horizontal="center" vertical="center"/>
    </xf>
    <xf numFmtId="0" fontId="9" fillId="11" borderId="37"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1"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3"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0" borderId="2" xfId="0" applyBorder="1" applyAlignment="1">
      <alignment horizontal="center" vertical="center" wrapText="1"/>
    </xf>
    <xf numFmtId="0" fontId="0" fillId="0" borderId="35"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alignment horizontal="center" vertical="center"/>
    </xf>
    <xf numFmtId="0" fontId="0" fillId="0" borderId="3" xfId="0" applyBorder="1" applyAlignment="1">
      <alignment horizontal="center" vertical="center"/>
    </xf>
    <xf numFmtId="0" fontId="8" fillId="6" borderId="2" xfId="0" applyFont="1" applyFill="1" applyBorder="1" applyAlignment="1">
      <alignment horizontal="center" vertical="center"/>
    </xf>
    <xf numFmtId="0" fontId="6" fillId="14" borderId="5"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12" borderId="21" xfId="0" applyFont="1" applyFill="1" applyBorder="1" applyAlignment="1">
      <alignment horizontal="center" vertical="center" wrapText="1"/>
    </xf>
    <xf numFmtId="0" fontId="6" fillId="12" borderId="3"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6" fillId="12" borderId="55" xfId="0" applyFont="1" applyFill="1" applyBorder="1" applyAlignment="1">
      <alignment horizontal="center" vertical="center" wrapText="1"/>
    </xf>
    <xf numFmtId="0" fontId="6" fillId="14" borderId="55" xfId="0" applyFont="1" applyFill="1" applyBorder="1" applyAlignment="1">
      <alignment horizontal="center" vertical="center" wrapText="1"/>
    </xf>
    <xf numFmtId="0" fontId="6" fillId="12" borderId="56" xfId="0" applyFont="1" applyFill="1" applyBorder="1" applyAlignment="1">
      <alignment horizontal="center" vertical="center" wrapText="1"/>
    </xf>
    <xf numFmtId="0" fontId="47" fillId="0" borderId="60" xfId="0" applyFont="1" applyBorder="1" applyAlignment="1">
      <alignment horizontal="center" vertical="center" wrapText="1"/>
    </xf>
    <xf numFmtId="0" fontId="51" fillId="0" borderId="58" xfId="0" applyFont="1" applyBorder="1"/>
    <xf numFmtId="0" fontId="51" fillId="0" borderId="59" xfId="0" applyFont="1" applyBorder="1"/>
    <xf numFmtId="0" fontId="47" fillId="0" borderId="57" xfId="0" applyFont="1" applyBorder="1" applyAlignment="1">
      <alignment horizontal="center" vertical="center" wrapText="1"/>
    </xf>
    <xf numFmtId="0" fontId="6" fillId="6" borderId="62" xfId="0" applyFont="1" applyFill="1" applyBorder="1" applyAlignment="1">
      <alignment horizontal="center" vertical="center" wrapText="1"/>
    </xf>
    <xf numFmtId="0" fontId="6" fillId="6" borderId="63" xfId="0" applyFont="1" applyFill="1" applyBorder="1" applyAlignment="1">
      <alignment horizontal="center" vertical="center" wrapText="1"/>
    </xf>
    <xf numFmtId="0" fontId="11" fillId="18" borderId="30"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0" xfId="0" applyFont="1" applyBorder="1" applyAlignment="1">
      <alignment vertical="center"/>
    </xf>
    <xf numFmtId="0" fontId="20" fillId="0" borderId="23" xfId="0" applyFont="1" applyBorder="1" applyAlignment="1">
      <alignment vertical="center"/>
    </xf>
    <xf numFmtId="0" fontId="20" fillId="0" borderId="6" xfId="0" applyFont="1" applyBorder="1" applyAlignment="1">
      <alignment vertical="center"/>
    </xf>
  </cellXfs>
  <cellStyles count="3">
    <cellStyle name="Normal" xfId="0" builtinId="0"/>
    <cellStyle name="Normal 2" xfId="2" xr:uid="{00000000-0005-0000-0000-000001000000}"/>
    <cellStyle name="Porcentagem" xfId="1" builtinId="5"/>
  </cellStyles>
  <dxfs count="32">
    <dxf>
      <font>
        <color theme="0"/>
      </font>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B15407"/>
      <color rgb="FF006600"/>
      <color rgb="FFFF99CC"/>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- 1'!$E$32:$E$40</c:f>
              <c:numCache>
                <c:formatCode>General</c:formatCode>
                <c:ptCount val="9"/>
                <c:pt idx="0">
                  <c:v>2</c:v>
                </c:pt>
                <c:pt idx="1">
                  <c:v>4</c:v>
                </c:pt>
                <c:pt idx="2">
                  <c:v>0</c:v>
                </c:pt>
                <c:pt idx="3">
                  <c:v>0</c:v>
                </c:pt>
                <c:pt idx="4">
                  <c:v>0</c:v>
                </c:pt>
                <c:pt idx="5">
                  <c:v>2</c:v>
                </c:pt>
                <c:pt idx="6">
                  <c:v>2</c:v>
                </c:pt>
                <c:pt idx="7">
                  <c:v>1</c:v>
                </c:pt>
                <c:pt idx="8">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- 1'!$F$32:$F$40</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- 1'!$G$32:$G$40</c:f>
              <c:numCache>
                <c:formatCode>General</c:formatCode>
                <c:ptCount val="9"/>
                <c:pt idx="0">
                  <c:v>5</c:v>
                </c:pt>
                <c:pt idx="1">
                  <c:v>3</c:v>
                </c:pt>
                <c:pt idx="2">
                  <c:v>2</c:v>
                </c:pt>
                <c:pt idx="3">
                  <c:v>1</c:v>
                </c:pt>
                <c:pt idx="4">
                  <c:v>2</c:v>
                </c:pt>
                <c:pt idx="5">
                  <c:v>7</c:v>
                </c:pt>
                <c:pt idx="6">
                  <c:v>3</c:v>
                </c:pt>
                <c:pt idx="7">
                  <c:v>3</c:v>
                </c:pt>
                <c:pt idx="8">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- 1'!$H$32:$H$40</c:f>
              <c:numCache>
                <c:formatCode>General</c:formatCode>
                <c:ptCount val="9"/>
                <c:pt idx="0">
                  <c:v>1</c:v>
                </c:pt>
                <c:pt idx="1">
                  <c:v>1</c:v>
                </c:pt>
                <c:pt idx="2">
                  <c:v>2</c:v>
                </c:pt>
                <c:pt idx="3">
                  <c:v>0</c:v>
                </c:pt>
                <c:pt idx="4">
                  <c:v>0</c:v>
                </c:pt>
                <c:pt idx="5">
                  <c:v>1</c:v>
                </c:pt>
                <c:pt idx="6">
                  <c:v>2</c:v>
                </c:pt>
                <c:pt idx="7">
                  <c:v>2</c:v>
                </c:pt>
                <c:pt idx="8">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- 1'!$I$32:$I$40</c:f>
              <c:numCache>
                <c:formatCode>General</c:formatCode>
                <c:ptCount val="9"/>
                <c:pt idx="0">
                  <c:v>3</c:v>
                </c:pt>
                <c:pt idx="1">
                  <c:v>5</c:v>
                </c:pt>
                <c:pt idx="2">
                  <c:v>2</c:v>
                </c:pt>
                <c:pt idx="3">
                  <c:v>4</c:v>
                </c:pt>
                <c:pt idx="4">
                  <c:v>1</c:v>
                </c:pt>
                <c:pt idx="5">
                  <c:v>3</c:v>
                </c:pt>
                <c:pt idx="6">
                  <c:v>5</c:v>
                </c:pt>
                <c:pt idx="7">
                  <c:v>1</c:v>
                </c:pt>
                <c:pt idx="8">
                  <c:v>5</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- 1'!$J$32:$J$40</c:f>
              <c:numCache>
                <c:formatCode>General</c:formatCode>
                <c:ptCount val="9"/>
                <c:pt idx="0">
                  <c:v>0</c:v>
                </c:pt>
                <c:pt idx="1">
                  <c:v>0</c:v>
                </c:pt>
                <c:pt idx="2">
                  <c:v>2</c:v>
                </c:pt>
                <c:pt idx="3">
                  <c:v>1</c:v>
                </c:pt>
                <c:pt idx="4">
                  <c:v>0</c:v>
                </c:pt>
                <c:pt idx="5">
                  <c:v>0</c:v>
                </c:pt>
                <c:pt idx="6">
                  <c:v>1</c:v>
                </c:pt>
                <c:pt idx="7">
                  <c:v>0</c:v>
                </c:pt>
                <c:pt idx="8">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35080960"/>
        <c:axId val="135103232"/>
      </c:barChart>
      <c:catAx>
        <c:axId val="135080960"/>
        <c:scaling>
          <c:orientation val="maxMin"/>
        </c:scaling>
        <c:delete val="0"/>
        <c:axPos val="l"/>
        <c:numFmt formatCode="ge\r\a\l" sourceLinked="0"/>
        <c:majorTickMark val="out"/>
        <c:minorTickMark val="none"/>
        <c:tickLblPos val="nextTo"/>
        <c:txPr>
          <a:bodyPr/>
          <a:lstStyle/>
          <a:p>
            <a:pPr>
              <a:defRPr sz="1100"/>
            </a:pPr>
            <a:endParaRPr lang="pt-BR"/>
          </a:p>
        </c:txPr>
        <c:crossAx val="135103232"/>
        <c:crosses val="autoZero"/>
        <c:auto val="1"/>
        <c:lblAlgn val="ctr"/>
        <c:lblOffset val="100"/>
        <c:noMultiLvlLbl val="0"/>
      </c:catAx>
      <c:valAx>
        <c:axId val="135103232"/>
        <c:scaling>
          <c:orientation val="minMax"/>
        </c:scaling>
        <c:delete val="0"/>
        <c:axPos val="t"/>
        <c:majorGridlines/>
        <c:numFmt formatCode="General" sourceLinked="1"/>
        <c:majorTickMark val="out"/>
        <c:minorTickMark val="none"/>
        <c:tickLblPos val="nextTo"/>
        <c:crossAx val="135080960"/>
        <c:crosses val="autoZero"/>
        <c:crossBetween val="between"/>
        <c:majorUnit val="2"/>
      </c:valAx>
    </c:plotArea>
    <c:plotVisOnly val="1"/>
    <c:dispBlanksAs val="gap"/>
    <c:showDLblsOverMax val="0"/>
  </c:chart>
  <c:printSettings>
    <c:headerFooter/>
    <c:pageMargins b="0.78740157499999996" l="0.511811024" r="0.511811024" t="0.78740157499999996" header="0.31496062000000197" footer="0.31496062000000197"/>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Final'!$C$25:$C$33</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Final'!$E$25:$E$33</c:f>
              <c:numCache>
                <c:formatCode>General</c:formatCode>
                <c:ptCount val="9"/>
                <c:pt idx="0">
                  <c:v>2</c:v>
                </c:pt>
                <c:pt idx="1">
                  <c:v>1</c:v>
                </c:pt>
                <c:pt idx="2">
                  <c:v>2</c:v>
                </c:pt>
                <c:pt idx="3">
                  <c:v>0</c:v>
                </c:pt>
                <c:pt idx="4">
                  <c:v>0</c:v>
                </c:pt>
                <c:pt idx="5">
                  <c:v>2</c:v>
                </c:pt>
                <c:pt idx="6">
                  <c:v>0</c:v>
                </c:pt>
                <c:pt idx="7">
                  <c:v>2</c:v>
                </c:pt>
                <c:pt idx="8">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Final'!$C$25:$C$33</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Final'!$F$25:$F$33</c:f>
              <c:numCache>
                <c:formatCode>General</c:formatCode>
                <c:ptCount val="9"/>
                <c:pt idx="0">
                  <c:v>2</c:v>
                </c:pt>
                <c:pt idx="1">
                  <c:v>3</c:v>
                </c:pt>
                <c:pt idx="2">
                  <c:v>3</c:v>
                </c:pt>
                <c:pt idx="3">
                  <c:v>0</c:v>
                </c:pt>
                <c:pt idx="4">
                  <c:v>3</c:v>
                </c:pt>
                <c:pt idx="5">
                  <c:v>5</c:v>
                </c:pt>
                <c:pt idx="6">
                  <c:v>4</c:v>
                </c:pt>
                <c:pt idx="7">
                  <c:v>3</c:v>
                </c:pt>
                <c:pt idx="8">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Final'!$G$25:$G$33</c:f>
              <c:numCache>
                <c:formatCode>General</c:formatCode>
                <c:ptCount val="9"/>
                <c:pt idx="0">
                  <c:v>3</c:v>
                </c:pt>
                <c:pt idx="1">
                  <c:v>1</c:v>
                </c:pt>
                <c:pt idx="2">
                  <c:v>3</c:v>
                </c:pt>
                <c:pt idx="3">
                  <c:v>7</c:v>
                </c:pt>
                <c:pt idx="4">
                  <c:v>0</c:v>
                </c:pt>
                <c:pt idx="5">
                  <c:v>3</c:v>
                </c:pt>
                <c:pt idx="6">
                  <c:v>5</c:v>
                </c:pt>
                <c:pt idx="7">
                  <c:v>0</c:v>
                </c:pt>
                <c:pt idx="8">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137457024"/>
        <c:axId val="137471104"/>
      </c:barChart>
      <c:catAx>
        <c:axId val="137457024"/>
        <c:scaling>
          <c:orientation val="maxMin"/>
        </c:scaling>
        <c:delete val="0"/>
        <c:axPos val="l"/>
        <c:numFmt formatCode="ge\r\a\l" sourceLinked="0"/>
        <c:majorTickMark val="out"/>
        <c:minorTickMark val="none"/>
        <c:tickLblPos val="nextTo"/>
        <c:crossAx val="137471104"/>
        <c:crosses val="autoZero"/>
        <c:auto val="1"/>
        <c:lblAlgn val="ctr"/>
        <c:lblOffset val="100"/>
        <c:noMultiLvlLbl val="0"/>
      </c:catAx>
      <c:valAx>
        <c:axId val="137471104"/>
        <c:scaling>
          <c:orientation val="minMax"/>
        </c:scaling>
        <c:delete val="0"/>
        <c:axPos val="t"/>
        <c:majorGridlines/>
        <c:numFmt formatCode="General" sourceLinked="1"/>
        <c:majorTickMark val="out"/>
        <c:minorTickMark val="none"/>
        <c:tickLblPos val="nextTo"/>
        <c:crossAx val="137457024"/>
        <c:crosses val="autoZero"/>
        <c:crossBetween val="between"/>
        <c:majorUnit val="2"/>
      </c:valAx>
    </c:plotArea>
    <c:plotVisOnly val="1"/>
    <c:dispBlanksAs val="gap"/>
    <c:showDLblsOverMax val="0"/>
  </c:chart>
  <c:printSettings>
    <c:headerFooter/>
    <c:pageMargins b="0.78740157499999996" l="0.511811024" r="0.511811024" t="0.78740157499999996" header="0.31496062000000263" footer="0.3149606200000026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011E-3"/>
          <c:y val="1.6489186112599717E-2"/>
        </c:manualLayout>
      </c:layout>
      <c:overlay val="0"/>
      <c:spPr>
        <a:noFill/>
      </c:spPr>
    </c:title>
    <c:autoTitleDeleted val="0"/>
    <c:plotArea>
      <c:layout>
        <c:manualLayout>
          <c:layoutTarget val="inner"/>
          <c:xMode val="edge"/>
          <c:yMode val="edge"/>
          <c:x val="8.1141294838144959E-2"/>
          <c:y val="0.21937888351980589"/>
          <c:w val="0.46168875765529332"/>
          <c:h val="0.6851584665965825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0.14754098360655737</c:v>
                </c:pt>
                <c:pt idx="1">
                  <c:v>0.4098360655737705</c:v>
                </c:pt>
                <c:pt idx="2">
                  <c:v>0.44262295081967212</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9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208" footer="0.314960620000002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8.1141294838144959E-2"/>
          <c:y val="0.21937888351980564"/>
          <c:w val="0.46168875765529332"/>
          <c:h val="0.685158466596580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0.37142857142857144</c:v>
                </c:pt>
                <c:pt idx="2">
                  <c:v>0.12857142857142856</c:v>
                </c:pt>
                <c:pt idx="3">
                  <c:v>0.41428571428571431</c:v>
                </c:pt>
                <c:pt idx="4">
                  <c:v>8.5714285714285715E-2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9.5030183727034145E-2"/>
          <c:y val="0.21937888351980564"/>
          <c:w val="0.46168875765529332"/>
          <c:h val="0.685158466596580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0.2857142857142857</c:v>
                </c:pt>
                <c:pt idx="2">
                  <c:v>0.12698412698412698</c:v>
                </c:pt>
                <c:pt idx="3">
                  <c:v>0.42857142857142855</c:v>
                </c:pt>
                <c:pt idx="4">
                  <c:v>9.5238095238095233E-2</c:v>
                </c:pt>
                <c:pt idx="5">
                  <c:v>6.3492063492063489E-2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13"/>
          <c:y val="0.11768286970423393"/>
          <c:w val="0.38477668980593843"/>
          <c:h val="0.818491751181893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- 2'!$E$32:$E$40</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- 2'!$F$32:$F$40</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- 2'!$G$32:$G$40</c:f>
              <c:numCache>
                <c:formatCode>General</c:formatCode>
                <c:ptCount val="9"/>
                <c:pt idx="0">
                  <c:v>3</c:v>
                </c:pt>
                <c:pt idx="1">
                  <c:v>0</c:v>
                </c:pt>
                <c:pt idx="2">
                  <c:v>2</c:v>
                </c:pt>
                <c:pt idx="3">
                  <c:v>0</c:v>
                </c:pt>
                <c:pt idx="4">
                  <c:v>0</c:v>
                </c:pt>
                <c:pt idx="5">
                  <c:v>2</c:v>
                </c:pt>
                <c:pt idx="6">
                  <c:v>1</c:v>
                </c:pt>
                <c:pt idx="7">
                  <c:v>3</c:v>
                </c:pt>
                <c:pt idx="8">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- 2'!$H$32:$H$40</c:f>
              <c:numCache>
                <c:formatCode>General</c:formatCode>
                <c:ptCount val="9"/>
                <c:pt idx="0">
                  <c:v>1</c:v>
                </c:pt>
                <c:pt idx="1">
                  <c:v>0</c:v>
                </c:pt>
                <c:pt idx="2">
                  <c:v>3</c:v>
                </c:pt>
                <c:pt idx="3">
                  <c:v>1</c:v>
                </c:pt>
                <c:pt idx="4">
                  <c:v>2</c:v>
                </c:pt>
                <c:pt idx="5">
                  <c:v>2</c:v>
                </c:pt>
                <c:pt idx="6">
                  <c:v>2</c:v>
                </c:pt>
                <c:pt idx="7">
                  <c:v>1</c:v>
                </c:pt>
                <c:pt idx="8">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- 2'!$I$32:$I$40</c:f>
              <c:numCache>
                <c:formatCode>General</c:formatCode>
                <c:ptCount val="9"/>
                <c:pt idx="0">
                  <c:v>3</c:v>
                </c:pt>
                <c:pt idx="1">
                  <c:v>5</c:v>
                </c:pt>
                <c:pt idx="2">
                  <c:v>1</c:v>
                </c:pt>
                <c:pt idx="3">
                  <c:v>5</c:v>
                </c:pt>
                <c:pt idx="4">
                  <c:v>1</c:v>
                </c:pt>
                <c:pt idx="5">
                  <c:v>6</c:v>
                </c:pt>
                <c:pt idx="6">
                  <c:v>7</c:v>
                </c:pt>
                <c:pt idx="7">
                  <c:v>1</c:v>
                </c:pt>
                <c:pt idx="8">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- 2'!$J$32:$J$40</c:f>
              <c:numCache>
                <c:formatCode>General</c:formatCode>
                <c:ptCount val="9"/>
                <c:pt idx="0">
                  <c:v>0</c:v>
                </c:pt>
                <c:pt idx="1">
                  <c:v>0</c:v>
                </c:pt>
                <c:pt idx="2">
                  <c:v>2</c:v>
                </c:pt>
                <c:pt idx="3">
                  <c:v>1</c:v>
                </c:pt>
                <c:pt idx="4">
                  <c:v>0</c:v>
                </c:pt>
                <c:pt idx="5">
                  <c:v>0</c:v>
                </c:pt>
                <c:pt idx="6">
                  <c:v>1</c:v>
                </c:pt>
                <c:pt idx="7">
                  <c:v>0</c:v>
                </c:pt>
                <c:pt idx="8">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34471680"/>
        <c:axId val="134473216"/>
      </c:barChart>
      <c:catAx>
        <c:axId val="134471680"/>
        <c:scaling>
          <c:orientation val="maxMin"/>
        </c:scaling>
        <c:delete val="0"/>
        <c:axPos val="l"/>
        <c:numFmt formatCode="ge\r\a\l" sourceLinked="0"/>
        <c:majorTickMark val="out"/>
        <c:minorTickMark val="none"/>
        <c:tickLblPos val="nextTo"/>
        <c:txPr>
          <a:bodyPr/>
          <a:lstStyle/>
          <a:p>
            <a:pPr>
              <a:defRPr sz="1100"/>
            </a:pPr>
            <a:endParaRPr lang="pt-BR"/>
          </a:p>
        </c:txPr>
        <c:crossAx val="134473216"/>
        <c:crosses val="autoZero"/>
        <c:auto val="1"/>
        <c:lblAlgn val="ctr"/>
        <c:lblOffset val="100"/>
        <c:noMultiLvlLbl val="0"/>
      </c:catAx>
      <c:valAx>
        <c:axId val="134473216"/>
        <c:scaling>
          <c:orientation val="minMax"/>
        </c:scaling>
        <c:delete val="0"/>
        <c:axPos val="t"/>
        <c:majorGridlines/>
        <c:numFmt formatCode="General" sourceLinked="1"/>
        <c:majorTickMark val="out"/>
        <c:minorTickMark val="none"/>
        <c:tickLblPos val="nextTo"/>
        <c:crossAx val="134471680"/>
        <c:crosses val="autoZero"/>
        <c:crossBetween val="between"/>
        <c:majorUnit val="2"/>
      </c:valAx>
    </c:plotArea>
    <c:plotVisOnly val="1"/>
    <c:dispBlanksAs val="gap"/>
    <c:showDLblsOverMax val="0"/>
  </c:chart>
  <c:printSettings>
    <c:headerFooter/>
    <c:pageMargins b="0.78740157499999996" l="0.511811024" r="0.511811024" t="0.78740157499999996" header="0.31496062000000197" footer="0.31496062000000197"/>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8.1141294838144959E-2"/>
          <c:y val="0.21937888351980564"/>
          <c:w val="0.46168875765529332"/>
          <c:h val="0.685158466596580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0.17460317460317459</c:v>
                </c:pt>
                <c:pt idx="2">
                  <c:v>0.22222222222222221</c:v>
                </c:pt>
                <c:pt idx="3">
                  <c:v>0.50793650793650791</c:v>
                </c:pt>
                <c:pt idx="4">
                  <c:v>9.5238095238095233E-2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9.5030183727034145E-2"/>
          <c:y val="0.21937888351980564"/>
          <c:w val="0.46168875765529332"/>
          <c:h val="0.685158466596580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0.17460317460317459</c:v>
                </c:pt>
                <c:pt idx="2">
                  <c:v>0.22222222222222221</c:v>
                </c:pt>
                <c:pt idx="3">
                  <c:v>0.50793650793650791</c:v>
                </c:pt>
                <c:pt idx="4">
                  <c:v>9.5238095238095233E-2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13"/>
          <c:y val="0.11768286970423393"/>
          <c:w val="0.38477668980593843"/>
          <c:h val="0.818491751181893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- 3'!$E$32:$E$40</c:f>
              <c:numCache>
                <c:formatCode>General</c:formatCode>
                <c:ptCount val="9"/>
                <c:pt idx="0">
                  <c:v>0</c:v>
                </c:pt>
                <c:pt idx="1">
                  <c:v>0</c:v>
                </c:pt>
                <c:pt idx="2">
                  <c:v>0</c:v>
                </c:pt>
                <c:pt idx="3">
                  <c:v>0</c:v>
                </c:pt>
                <c:pt idx="4">
                  <c:v>0</c:v>
                </c:pt>
                <c:pt idx="5">
                  <c:v>0</c:v>
                </c:pt>
                <c:pt idx="6">
                  <c:v>2</c:v>
                </c:pt>
                <c:pt idx="7">
                  <c:v>0</c:v>
                </c:pt>
                <c:pt idx="8">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- 3'!$F$32:$F$40</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- 3'!$G$32:$G$40</c:f>
              <c:numCache>
                <c:formatCode>General</c:formatCode>
                <c:ptCount val="9"/>
                <c:pt idx="0">
                  <c:v>2</c:v>
                </c:pt>
                <c:pt idx="1">
                  <c:v>0</c:v>
                </c:pt>
                <c:pt idx="2">
                  <c:v>2</c:v>
                </c:pt>
                <c:pt idx="3">
                  <c:v>0</c:v>
                </c:pt>
                <c:pt idx="4">
                  <c:v>0</c:v>
                </c:pt>
                <c:pt idx="5">
                  <c:v>0</c:v>
                </c:pt>
                <c:pt idx="6">
                  <c:v>0</c:v>
                </c:pt>
                <c:pt idx="7">
                  <c:v>2</c:v>
                </c:pt>
                <c:pt idx="8">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- 3'!$H$32:$H$40</c:f>
              <c:numCache>
                <c:formatCode>General</c:formatCode>
                <c:ptCount val="9"/>
                <c:pt idx="0">
                  <c:v>1</c:v>
                </c:pt>
                <c:pt idx="1">
                  <c:v>0</c:v>
                </c:pt>
                <c:pt idx="2">
                  <c:v>1</c:v>
                </c:pt>
                <c:pt idx="3">
                  <c:v>0</c:v>
                </c:pt>
                <c:pt idx="4">
                  <c:v>0</c:v>
                </c:pt>
                <c:pt idx="5">
                  <c:v>3</c:v>
                </c:pt>
                <c:pt idx="6">
                  <c:v>4</c:v>
                </c:pt>
                <c:pt idx="7">
                  <c:v>2</c:v>
                </c:pt>
                <c:pt idx="8">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- 3'!$I$32:$I$40</c:f>
              <c:numCache>
                <c:formatCode>General</c:formatCode>
                <c:ptCount val="9"/>
                <c:pt idx="0">
                  <c:v>4</c:v>
                </c:pt>
                <c:pt idx="1">
                  <c:v>5</c:v>
                </c:pt>
                <c:pt idx="2">
                  <c:v>3</c:v>
                </c:pt>
                <c:pt idx="3">
                  <c:v>6</c:v>
                </c:pt>
                <c:pt idx="4">
                  <c:v>3</c:v>
                </c:pt>
                <c:pt idx="5">
                  <c:v>7</c:v>
                </c:pt>
                <c:pt idx="6">
                  <c:v>5</c:v>
                </c:pt>
                <c:pt idx="7">
                  <c:v>1</c:v>
                </c:pt>
                <c:pt idx="8">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- 3'!$C$32:$C$40</c:f>
              <c:strCache>
                <c:ptCount val="9"/>
                <c:pt idx="0">
                  <c:v>OBJETIVO 1</c:v>
                </c:pt>
                <c:pt idx="1">
                  <c:v>OBJETIVO 2</c:v>
                </c:pt>
                <c:pt idx="2">
                  <c:v>OBJETIVO 3</c:v>
                </c:pt>
                <c:pt idx="3">
                  <c:v>OBJETIVO 4</c:v>
                </c:pt>
                <c:pt idx="4">
                  <c:v>OBJETIVO 5</c:v>
                </c:pt>
                <c:pt idx="5">
                  <c:v>OBJETIVO 6</c:v>
                </c:pt>
                <c:pt idx="6">
                  <c:v>OBJETIVO 7</c:v>
                </c:pt>
                <c:pt idx="7">
                  <c:v>OBJETIVO 8</c:v>
                </c:pt>
                <c:pt idx="8">
                  <c:v>OBJETIVO 9</c:v>
                </c:pt>
              </c:strCache>
            </c:strRef>
          </c:cat>
          <c:val>
            <c:numRef>
              <c:f>'Painel de Gestão - 3'!$J$32:$J$40</c:f>
              <c:numCache>
                <c:formatCode>General</c:formatCode>
                <c:ptCount val="9"/>
                <c:pt idx="0">
                  <c:v>0</c:v>
                </c:pt>
                <c:pt idx="1">
                  <c:v>0</c:v>
                </c:pt>
                <c:pt idx="2">
                  <c:v>2</c:v>
                </c:pt>
                <c:pt idx="3">
                  <c:v>1</c:v>
                </c:pt>
                <c:pt idx="4">
                  <c:v>0</c:v>
                </c:pt>
                <c:pt idx="5">
                  <c:v>0</c:v>
                </c:pt>
                <c:pt idx="6">
                  <c:v>0</c:v>
                </c:pt>
                <c:pt idx="7">
                  <c:v>0</c:v>
                </c:pt>
                <c:pt idx="8">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37579520"/>
        <c:axId val="137585408"/>
      </c:barChart>
      <c:catAx>
        <c:axId val="137579520"/>
        <c:scaling>
          <c:orientation val="maxMin"/>
        </c:scaling>
        <c:delete val="0"/>
        <c:axPos val="l"/>
        <c:numFmt formatCode="ge\r\a\l" sourceLinked="0"/>
        <c:majorTickMark val="out"/>
        <c:minorTickMark val="none"/>
        <c:tickLblPos val="nextTo"/>
        <c:txPr>
          <a:bodyPr/>
          <a:lstStyle/>
          <a:p>
            <a:pPr>
              <a:defRPr sz="1100"/>
            </a:pPr>
            <a:endParaRPr lang="pt-BR"/>
          </a:p>
        </c:txPr>
        <c:crossAx val="137585408"/>
        <c:crosses val="autoZero"/>
        <c:auto val="1"/>
        <c:lblAlgn val="ctr"/>
        <c:lblOffset val="100"/>
        <c:noMultiLvlLbl val="0"/>
      </c:catAx>
      <c:valAx>
        <c:axId val="137585408"/>
        <c:scaling>
          <c:orientation val="minMax"/>
        </c:scaling>
        <c:delete val="0"/>
        <c:axPos val="t"/>
        <c:majorGridlines/>
        <c:numFmt formatCode="General" sourceLinked="1"/>
        <c:majorTickMark val="out"/>
        <c:minorTickMark val="none"/>
        <c:tickLblPos val="nextTo"/>
        <c:crossAx val="137579520"/>
        <c:crosses val="autoZero"/>
        <c:crossBetween val="between"/>
        <c:majorUnit val="2"/>
      </c:valAx>
    </c:plotArea>
    <c:plotVisOnly val="1"/>
    <c:dispBlanksAs val="gap"/>
    <c:showDLblsOverMax val="0"/>
  </c:chart>
  <c:printSettings>
    <c:headerFooter/>
    <c:pageMargins b="0.78740157499999996" l="0.511811024" r="0.511811024" t="0.78740157499999996" header="0.31496062000000197" footer="0.3149606200000019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8.1141294838144959E-2"/>
          <c:y val="0.21937888351980564"/>
          <c:w val="0.46168875765529332"/>
          <c:h val="0.685158466596580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9.8360655737704916E-2</c:v>
                </c:pt>
                <c:pt idx="2">
                  <c:v>0.19672131147540983</c:v>
                </c:pt>
                <c:pt idx="3">
                  <c:v>0.62295081967213117</c:v>
                </c:pt>
                <c:pt idx="4">
                  <c:v>8.1967213114754092E-2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9.5030183727034145E-2"/>
          <c:y val="0.21937888351980564"/>
          <c:w val="0.46168875765529332"/>
          <c:h val="0.685158466596580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9.8360655737704916E-2</c:v>
                </c:pt>
                <c:pt idx="2">
                  <c:v>0.19672131147540983</c:v>
                </c:pt>
                <c:pt idx="3">
                  <c:v>0.62295081967213117</c:v>
                </c:pt>
                <c:pt idx="4">
                  <c:v>8.1967213114754092E-2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13"/>
          <c:y val="0.11768286970423393"/>
          <c:w val="0.38477668980593843"/>
          <c:h val="0.818491751181893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33</xdr:row>
      <xdr:rowOff>34699</xdr:rowOff>
    </xdr:to>
    <xdr:graphicFrame macro="">
      <xdr:nvGraphicFramePr>
        <xdr:cNvPr id="2" name="Gráfico 1">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1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drive.google.com/drive/folders/1I3mrM2Q-IjhtoVhNNa8b03v1iMSKCgLs?usp=sharing" TargetMode="External"/><Relationship Id="rId2" Type="http://schemas.openxmlformats.org/officeDocument/2006/relationships/hyperlink" Target="http://www.ima.al.gov.br/unidades-de-conservacao/proposta-de-criacao-da-apa-marinha-corais-de-alagoas/" TargetMode="External"/><Relationship Id="rId1" Type="http://schemas.openxmlformats.org/officeDocument/2006/relationships/hyperlink" Target="https://www.icmbio.gov.br/portal/images/stories/manguezais/atlas_dos_manguezais_do_brasil.pdf."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icmbio.gov.br/cma/images/stories/Publica%C3%A7%C3%B5es/Manual_de_Boas_Pr%C3%A1ticas_de_Intera%C3%A7%C3%A3o_com_Sir%C3%AAnios_no_Brasil.pdf" TargetMode="External"/><Relationship Id="rId2" Type="http://schemas.openxmlformats.org/officeDocument/2006/relationships/hyperlink" Target="https://www2.ima.al.gov.br/unidades-de-conservacaos-publicas/proposta-de-criacao-da-apa-marinha-corais-de-alagoas/" TargetMode="External"/><Relationship Id="rId1" Type="http://schemas.openxmlformats.org/officeDocument/2006/relationships/hyperlink" Target="https://www.gov.br/icmbio/pt-br/assuntos/biodiversidade/unidade-de-conservacao/unidades-de-biomas/marinho/lista-de-ucs/resex-marinha-de-soure/arquivos/plano_de_manejo_resex_marinha_de_soure_v19.pdf"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13"/>
  <sheetViews>
    <sheetView showGridLines="0" zoomScale="80" zoomScaleNormal="80" workbookViewId="0">
      <selection activeCell="E11" sqref="E11"/>
    </sheetView>
  </sheetViews>
  <sheetFormatPr defaultColWidth="8.85546875" defaultRowHeight="15"/>
  <cols>
    <col min="1" max="1" width="27" style="2" customWidth="1"/>
    <col min="2" max="2" width="5.28515625" style="2" customWidth="1"/>
    <col min="3" max="3" width="50.85546875" style="2" customWidth="1"/>
    <col min="4" max="4" width="30.5703125" style="2" customWidth="1"/>
    <col min="5" max="5" width="23.7109375" style="2" customWidth="1"/>
    <col min="6" max="6" width="25.7109375" style="2" customWidth="1"/>
    <col min="7" max="7" width="27.5703125" style="2" customWidth="1"/>
    <col min="8" max="12" width="25.140625" style="2" customWidth="1"/>
    <col min="13" max="13" width="27.7109375" style="2" bestFit="1" customWidth="1"/>
    <col min="14" max="19" width="26.7109375" style="59" customWidth="1"/>
    <col min="20" max="20" width="42.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21">
      <c r="A1" s="568" t="s">
        <v>0</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19"/>
    </row>
    <row r="2" spans="1:40" ht="21.75" thickBot="1">
      <c r="A2" s="569" t="s">
        <v>1</v>
      </c>
      <c r="B2" s="570"/>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19"/>
    </row>
    <row r="3" spans="1:40" ht="21" customHeight="1" thickTop="1">
      <c r="AJ3" s="19"/>
    </row>
    <row r="4" spans="1:40" ht="20.25" customHeight="1">
      <c r="A4" s="54" t="s">
        <v>2</v>
      </c>
      <c r="B4" s="125" t="s">
        <v>3</v>
      </c>
      <c r="C4" s="125"/>
      <c r="D4" s="125"/>
      <c r="E4" s="125"/>
      <c r="F4" s="125"/>
      <c r="G4" s="126"/>
      <c r="H4" s="14"/>
      <c r="I4" s="14"/>
      <c r="J4" s="14"/>
      <c r="K4" s="14"/>
      <c r="L4" s="14"/>
      <c r="M4" s="14"/>
      <c r="N4" s="14"/>
      <c r="O4" s="14"/>
      <c r="P4" s="14"/>
      <c r="Q4" s="14"/>
      <c r="R4" s="14"/>
      <c r="S4" s="2"/>
      <c r="AJ4" s="19"/>
    </row>
    <row r="5" spans="1:40" ht="18" customHeight="1">
      <c r="AJ5" s="19"/>
    </row>
    <row r="6" spans="1:40" ht="23.25" customHeight="1">
      <c r="A6" s="54" t="s">
        <v>4</v>
      </c>
      <c r="B6" s="555" t="s">
        <v>5</v>
      </c>
      <c r="C6" s="556"/>
      <c r="M6" s="59"/>
      <c r="AJ6" s="19"/>
      <c r="AN6" s="2" t="s">
        <v>6</v>
      </c>
    </row>
    <row r="7" spans="1:40" ht="15.75" thickBot="1">
      <c r="AJ7" s="19"/>
      <c r="AN7" s="60" t="s">
        <v>7</v>
      </c>
    </row>
    <row r="8" spans="1:40" ht="16.5" thickBot="1">
      <c r="A8" s="560" t="s">
        <v>8</v>
      </c>
      <c r="B8" s="561"/>
      <c r="C8" s="561"/>
      <c r="D8" s="561"/>
      <c r="E8" s="561"/>
      <c r="F8" s="561"/>
      <c r="G8" s="561"/>
      <c r="H8" s="561"/>
      <c r="I8" s="561"/>
      <c r="J8" s="561"/>
      <c r="K8" s="561"/>
      <c r="L8" s="561"/>
      <c r="M8" s="562"/>
      <c r="N8" s="527" t="s">
        <v>9</v>
      </c>
      <c r="O8" s="528"/>
      <c r="P8" s="528"/>
      <c r="Q8" s="528"/>
      <c r="R8" s="528"/>
      <c r="S8" s="528"/>
      <c r="T8" s="528"/>
      <c r="U8" s="528"/>
      <c r="V8" s="528"/>
      <c r="W8" s="528"/>
      <c r="X8" s="529"/>
      <c r="Y8" s="571" t="s">
        <v>10</v>
      </c>
      <c r="Z8" s="572"/>
      <c r="AA8" s="572"/>
      <c r="AB8" s="572"/>
      <c r="AC8" s="572"/>
      <c r="AD8" s="572"/>
      <c r="AE8" s="572"/>
      <c r="AF8" s="572"/>
      <c r="AG8" s="572"/>
      <c r="AH8" s="572"/>
      <c r="AI8" s="573"/>
      <c r="AJ8" s="19"/>
    </row>
    <row r="9" spans="1:40" ht="15.75">
      <c r="A9" s="574" t="s">
        <v>11</v>
      </c>
      <c r="B9" s="542" t="s">
        <v>12</v>
      </c>
      <c r="C9" s="542" t="s">
        <v>13</v>
      </c>
      <c r="D9" s="542" t="s">
        <v>14</v>
      </c>
      <c r="E9" s="576" t="s">
        <v>15</v>
      </c>
      <c r="F9" s="542" t="s">
        <v>16</v>
      </c>
      <c r="G9" s="542"/>
      <c r="H9" s="542" t="s">
        <v>17</v>
      </c>
      <c r="I9" s="542" t="s">
        <v>18</v>
      </c>
      <c r="J9" s="542" t="s">
        <v>19</v>
      </c>
      <c r="K9" s="544" t="s">
        <v>20</v>
      </c>
      <c r="L9" s="545"/>
      <c r="M9" s="542" t="s">
        <v>21</v>
      </c>
      <c r="N9" s="534" t="s">
        <v>22</v>
      </c>
      <c r="O9" s="536" t="s">
        <v>23</v>
      </c>
      <c r="P9" s="538" t="s">
        <v>24</v>
      </c>
      <c r="Q9" s="540" t="s">
        <v>25</v>
      </c>
      <c r="R9" s="551" t="s">
        <v>26</v>
      </c>
      <c r="S9" s="553" t="s">
        <v>27</v>
      </c>
      <c r="T9" s="549" t="s">
        <v>28</v>
      </c>
      <c r="U9" s="549" t="s">
        <v>29</v>
      </c>
      <c r="V9" s="549" t="s">
        <v>30</v>
      </c>
      <c r="W9" s="549" t="s">
        <v>31</v>
      </c>
      <c r="X9" s="530" t="s">
        <v>32</v>
      </c>
      <c r="Y9" s="532" t="s">
        <v>33</v>
      </c>
      <c r="Z9" s="523" t="s">
        <v>34</v>
      </c>
      <c r="AA9" s="525" t="s">
        <v>35</v>
      </c>
      <c r="AB9" s="523" t="s">
        <v>36</v>
      </c>
      <c r="AC9" s="523" t="s">
        <v>37</v>
      </c>
      <c r="AD9" s="523" t="s">
        <v>38</v>
      </c>
      <c r="AE9" s="523" t="s">
        <v>39</v>
      </c>
      <c r="AF9" s="557" t="s">
        <v>40</v>
      </c>
      <c r="AG9" s="523" t="s">
        <v>41</v>
      </c>
      <c r="AH9" s="523" t="s">
        <v>42</v>
      </c>
      <c r="AI9" s="578" t="s">
        <v>43</v>
      </c>
      <c r="AJ9" s="19"/>
    </row>
    <row r="10" spans="1:40" ht="16.5" thickBot="1">
      <c r="A10" s="575"/>
      <c r="B10" s="543"/>
      <c r="C10" s="543"/>
      <c r="D10" s="543"/>
      <c r="E10" s="577"/>
      <c r="F10" s="53" t="s">
        <v>44</v>
      </c>
      <c r="G10" s="53" t="s">
        <v>45</v>
      </c>
      <c r="H10" s="543"/>
      <c r="I10" s="543"/>
      <c r="J10" s="543"/>
      <c r="K10" s="97" t="s">
        <v>46</v>
      </c>
      <c r="L10" s="97" t="s">
        <v>47</v>
      </c>
      <c r="M10" s="543"/>
      <c r="N10" s="535"/>
      <c r="O10" s="537"/>
      <c r="P10" s="539"/>
      <c r="Q10" s="541"/>
      <c r="R10" s="552"/>
      <c r="S10" s="554"/>
      <c r="T10" s="550"/>
      <c r="U10" s="550"/>
      <c r="V10" s="550"/>
      <c r="W10" s="550"/>
      <c r="X10" s="531"/>
      <c r="Y10" s="533"/>
      <c r="Z10" s="524"/>
      <c r="AA10" s="526"/>
      <c r="AB10" s="524"/>
      <c r="AC10" s="524"/>
      <c r="AD10" s="524"/>
      <c r="AE10" s="524"/>
      <c r="AF10" s="558"/>
      <c r="AG10" s="524"/>
      <c r="AH10" s="524"/>
      <c r="AI10" s="579"/>
      <c r="AJ10" s="19"/>
    </row>
    <row r="11" spans="1:40" s="139" customFormat="1" ht="84.75" customHeight="1">
      <c r="A11" s="567" t="s">
        <v>48</v>
      </c>
      <c r="B11" s="145" t="s">
        <v>49</v>
      </c>
      <c r="C11" s="146" t="s">
        <v>50</v>
      </c>
      <c r="D11" s="147" t="s">
        <v>51</v>
      </c>
      <c r="E11" s="147" t="s">
        <v>51</v>
      </c>
      <c r="F11" s="134">
        <v>43160</v>
      </c>
      <c r="G11" s="148">
        <v>43525</v>
      </c>
      <c r="H11" s="147" t="s">
        <v>52</v>
      </c>
      <c r="I11" s="149" t="s">
        <v>53</v>
      </c>
      <c r="J11" s="150" t="s">
        <v>54</v>
      </c>
      <c r="K11" s="149" t="s">
        <v>55</v>
      </c>
      <c r="L11" s="136"/>
      <c r="M11" s="136"/>
      <c r="N11" s="136"/>
      <c r="O11" s="151" t="s">
        <v>56</v>
      </c>
      <c r="P11" s="136"/>
      <c r="Q11" s="136"/>
      <c r="R11" s="136"/>
      <c r="S11" s="137"/>
      <c r="T11" s="163" t="s">
        <v>57</v>
      </c>
      <c r="U11" s="164"/>
      <c r="V11" s="164"/>
      <c r="W11" s="165" t="s">
        <v>58</v>
      </c>
      <c r="X11" s="166" t="s">
        <v>59</v>
      </c>
      <c r="Y11" s="164"/>
      <c r="Z11" s="164"/>
      <c r="AA11" s="164"/>
      <c r="AB11" s="167">
        <v>43832</v>
      </c>
      <c r="AC11" s="168" t="s">
        <v>60</v>
      </c>
      <c r="AD11" s="166" t="s">
        <v>61</v>
      </c>
      <c r="AE11" s="164"/>
      <c r="AF11" s="166" t="s">
        <v>62</v>
      </c>
      <c r="AG11" s="164"/>
      <c r="AH11" s="164"/>
      <c r="AI11" s="164"/>
      <c r="AJ11" s="138"/>
    </row>
    <row r="12" spans="1:40" s="139" customFormat="1" ht="84.75" customHeight="1">
      <c r="A12" s="547"/>
      <c r="B12" s="152" t="s">
        <v>63</v>
      </c>
      <c r="C12" s="146" t="s">
        <v>64</v>
      </c>
      <c r="D12" s="147" t="s">
        <v>65</v>
      </c>
      <c r="E12" s="147" t="s">
        <v>65</v>
      </c>
      <c r="F12" s="134">
        <v>43160</v>
      </c>
      <c r="G12" s="148">
        <v>43891</v>
      </c>
      <c r="H12" s="147" t="s">
        <v>66</v>
      </c>
      <c r="I12" s="149" t="s">
        <v>53</v>
      </c>
      <c r="J12" s="150" t="s">
        <v>67</v>
      </c>
      <c r="K12" s="149" t="s">
        <v>55</v>
      </c>
      <c r="L12" s="128"/>
      <c r="M12" s="128"/>
      <c r="N12" s="136"/>
      <c r="O12" s="136"/>
      <c r="P12" s="136"/>
      <c r="Q12" s="136" t="s">
        <v>56</v>
      </c>
      <c r="R12" s="136"/>
      <c r="S12" s="137"/>
      <c r="T12" s="159" t="s">
        <v>68</v>
      </c>
      <c r="U12" s="161"/>
      <c r="V12" s="161"/>
      <c r="W12" s="166" t="s">
        <v>69</v>
      </c>
      <c r="X12" s="159" t="s">
        <v>70</v>
      </c>
      <c r="Y12" s="161"/>
      <c r="Z12" s="161"/>
      <c r="AA12" s="161"/>
      <c r="AB12" s="161"/>
      <c r="AC12" s="160">
        <v>45200</v>
      </c>
      <c r="AD12" s="161"/>
      <c r="AE12" s="161"/>
      <c r="AF12" s="169" t="s">
        <v>71</v>
      </c>
      <c r="AG12" s="161"/>
      <c r="AH12" s="161"/>
      <c r="AI12" s="161"/>
      <c r="AJ12" s="138"/>
    </row>
    <row r="13" spans="1:40" ht="84.75" customHeight="1">
      <c r="A13" s="547"/>
      <c r="B13" s="46" t="s">
        <v>72</v>
      </c>
      <c r="C13" s="100" t="s">
        <v>73</v>
      </c>
      <c r="D13" s="102" t="s">
        <v>74</v>
      </c>
      <c r="E13" s="102" t="s">
        <v>74</v>
      </c>
      <c r="F13" s="104">
        <v>43160</v>
      </c>
      <c r="G13" s="104">
        <v>45231</v>
      </c>
      <c r="H13" s="108" t="s">
        <v>66</v>
      </c>
      <c r="I13" s="106" t="s">
        <v>53</v>
      </c>
      <c r="J13" s="106" t="s">
        <v>75</v>
      </c>
      <c r="K13" s="108" t="s">
        <v>76</v>
      </c>
      <c r="L13" s="63"/>
      <c r="M13" s="63"/>
      <c r="N13" s="61"/>
      <c r="O13" s="61" t="s">
        <v>56</v>
      </c>
      <c r="P13" s="61"/>
      <c r="Q13" s="61"/>
      <c r="R13" s="61"/>
      <c r="S13" s="62" t="s">
        <v>7</v>
      </c>
      <c r="T13" s="159" t="s">
        <v>77</v>
      </c>
      <c r="U13" s="158"/>
      <c r="V13" s="156" t="s">
        <v>78</v>
      </c>
      <c r="W13" s="161" t="s">
        <v>79</v>
      </c>
      <c r="X13" s="156" t="s">
        <v>80</v>
      </c>
      <c r="Y13" s="158"/>
      <c r="Z13" s="158"/>
      <c r="AA13" s="158"/>
      <c r="AB13" s="158"/>
      <c r="AC13" s="170" t="s">
        <v>60</v>
      </c>
      <c r="AD13" s="158"/>
      <c r="AE13" s="158"/>
      <c r="AF13" s="158" t="s">
        <v>81</v>
      </c>
      <c r="AG13" s="158"/>
      <c r="AH13" s="158"/>
      <c r="AI13" s="158"/>
      <c r="AJ13" s="19"/>
    </row>
    <row r="14" spans="1:40" ht="84.75" customHeight="1">
      <c r="A14" s="547"/>
      <c r="B14" s="46" t="s">
        <v>82</v>
      </c>
      <c r="C14" s="146" t="s">
        <v>83</v>
      </c>
      <c r="D14" s="101" t="s">
        <v>74</v>
      </c>
      <c r="E14" s="101" t="s">
        <v>74</v>
      </c>
      <c r="F14" s="103">
        <v>43160</v>
      </c>
      <c r="G14" s="104">
        <v>43405</v>
      </c>
      <c r="H14" s="101" t="s">
        <v>84</v>
      </c>
      <c r="I14" s="105" t="s">
        <v>53</v>
      </c>
      <c r="J14" s="108" t="s">
        <v>85</v>
      </c>
      <c r="K14" s="105" t="s">
        <v>55</v>
      </c>
      <c r="L14" s="63"/>
      <c r="M14" s="63"/>
      <c r="N14" s="61"/>
      <c r="O14" s="61"/>
      <c r="P14" s="61"/>
      <c r="Q14" s="61" t="s">
        <v>56</v>
      </c>
      <c r="R14" s="61"/>
      <c r="S14" s="62"/>
      <c r="T14" s="171" t="s">
        <v>86</v>
      </c>
      <c r="U14" s="172" t="s">
        <v>87</v>
      </c>
      <c r="V14" s="172"/>
      <c r="W14" s="173" t="s">
        <v>88</v>
      </c>
      <c r="X14" s="171" t="s">
        <v>89</v>
      </c>
      <c r="Y14" s="158"/>
      <c r="Z14" s="156" t="s">
        <v>90</v>
      </c>
      <c r="AA14" s="158"/>
      <c r="AB14" s="158"/>
      <c r="AC14" s="174">
        <v>45200</v>
      </c>
      <c r="AD14" s="158"/>
      <c r="AE14" s="158"/>
      <c r="AF14" s="108" t="s">
        <v>91</v>
      </c>
      <c r="AG14" s="158"/>
      <c r="AH14" s="158"/>
      <c r="AI14" s="158"/>
      <c r="AJ14" s="19"/>
    </row>
    <row r="15" spans="1:40" ht="84.75" customHeight="1">
      <c r="A15" s="547"/>
      <c r="B15" s="46" t="s">
        <v>92</v>
      </c>
      <c r="C15" s="99" t="s">
        <v>93</v>
      </c>
      <c r="D15" s="101" t="s">
        <v>94</v>
      </c>
      <c r="E15" s="101" t="s">
        <v>94</v>
      </c>
      <c r="F15" s="103">
        <v>43160</v>
      </c>
      <c r="G15" s="103">
        <v>43586</v>
      </c>
      <c r="H15" s="108" t="s">
        <v>95</v>
      </c>
      <c r="I15" s="101" t="s">
        <v>53</v>
      </c>
      <c r="J15" s="101" t="s">
        <v>96</v>
      </c>
      <c r="K15" s="109" t="s">
        <v>97</v>
      </c>
      <c r="L15" s="63"/>
      <c r="M15" s="63"/>
      <c r="N15" s="61"/>
      <c r="O15" s="61" t="s">
        <v>56</v>
      </c>
      <c r="P15" s="61"/>
      <c r="Q15" s="61"/>
      <c r="R15" s="61"/>
      <c r="S15" s="62"/>
      <c r="T15" s="159" t="s">
        <v>98</v>
      </c>
      <c r="U15" s="161"/>
      <c r="V15" s="140" t="s">
        <v>99</v>
      </c>
      <c r="W15" s="140" t="s">
        <v>100</v>
      </c>
      <c r="X15" s="140" t="s">
        <v>101</v>
      </c>
      <c r="Y15" s="175" t="s">
        <v>102</v>
      </c>
      <c r="Z15" s="158"/>
      <c r="AA15" s="158"/>
      <c r="AB15" s="158"/>
      <c r="AC15" s="174">
        <v>44531</v>
      </c>
      <c r="AD15" s="158"/>
      <c r="AE15" s="158"/>
      <c r="AF15" s="158"/>
      <c r="AG15" s="158"/>
      <c r="AH15" s="158"/>
      <c r="AI15" s="156" t="s">
        <v>103</v>
      </c>
      <c r="AJ15" s="19"/>
    </row>
    <row r="16" spans="1:40" s="139" customFormat="1" ht="84.75" customHeight="1">
      <c r="A16" s="547"/>
      <c r="B16" s="152" t="s">
        <v>104</v>
      </c>
      <c r="C16" s="146" t="s">
        <v>105</v>
      </c>
      <c r="D16" s="147" t="s">
        <v>106</v>
      </c>
      <c r="E16" s="147" t="s">
        <v>106</v>
      </c>
      <c r="F16" s="134">
        <v>43160</v>
      </c>
      <c r="G16" s="148">
        <v>44136</v>
      </c>
      <c r="H16" s="147" t="s">
        <v>107</v>
      </c>
      <c r="I16" s="153">
        <v>72000</v>
      </c>
      <c r="J16" s="154" t="s">
        <v>108</v>
      </c>
      <c r="K16" s="147" t="s">
        <v>109</v>
      </c>
      <c r="L16" s="128"/>
      <c r="M16" s="128"/>
      <c r="N16" s="136"/>
      <c r="O16" s="136"/>
      <c r="P16" s="136" t="s">
        <v>56</v>
      </c>
      <c r="Q16" s="136"/>
      <c r="R16" s="136"/>
      <c r="S16" s="137"/>
      <c r="T16" s="159" t="s">
        <v>110</v>
      </c>
      <c r="U16" s="140" t="s">
        <v>111</v>
      </c>
      <c r="V16" s="140" t="s">
        <v>112</v>
      </c>
      <c r="W16" s="140" t="s">
        <v>113</v>
      </c>
      <c r="X16" s="140" t="s">
        <v>114</v>
      </c>
      <c r="Y16" s="176"/>
      <c r="Z16" s="161"/>
      <c r="AA16" s="161"/>
      <c r="AB16" s="161"/>
      <c r="AC16" s="161"/>
      <c r="AD16" s="161"/>
      <c r="AE16" s="161"/>
      <c r="AF16" s="154" t="s">
        <v>115</v>
      </c>
      <c r="AG16" s="161"/>
      <c r="AH16" s="161"/>
      <c r="AI16" s="159" t="s">
        <v>116</v>
      </c>
      <c r="AJ16" s="138"/>
    </row>
    <row r="17" spans="1:36" ht="84.75" customHeight="1" thickBot="1">
      <c r="A17" s="547"/>
      <c r="B17" s="46" t="s">
        <v>117</v>
      </c>
      <c r="C17" s="155" t="s">
        <v>118</v>
      </c>
      <c r="D17" s="101" t="s">
        <v>119</v>
      </c>
      <c r="E17" s="101" t="s">
        <v>119</v>
      </c>
      <c r="F17" s="103">
        <v>43160</v>
      </c>
      <c r="G17" s="103">
        <v>43421</v>
      </c>
      <c r="H17" s="101" t="s">
        <v>120</v>
      </c>
      <c r="I17" s="105" t="s">
        <v>53</v>
      </c>
      <c r="J17" s="107" t="s">
        <v>121</v>
      </c>
      <c r="K17" s="101" t="s">
        <v>109</v>
      </c>
      <c r="L17" s="63"/>
      <c r="M17" s="63"/>
      <c r="N17" s="61"/>
      <c r="O17" s="61" t="s">
        <v>56</v>
      </c>
      <c r="P17" s="61"/>
      <c r="Q17" s="61"/>
      <c r="R17" s="61"/>
      <c r="S17" s="62"/>
      <c r="T17" s="159" t="s">
        <v>122</v>
      </c>
      <c r="U17" s="177"/>
      <c r="V17" s="177"/>
      <c r="W17" s="178" t="s">
        <v>123</v>
      </c>
      <c r="X17" s="177"/>
      <c r="Y17" s="158"/>
      <c r="Z17" s="158"/>
      <c r="AA17" s="158"/>
      <c r="AB17" s="158"/>
      <c r="AC17" s="174">
        <v>45200</v>
      </c>
      <c r="AD17" s="156" t="s">
        <v>124</v>
      </c>
      <c r="AE17" s="158"/>
      <c r="AF17" s="107" t="s">
        <v>125</v>
      </c>
      <c r="AG17" s="158"/>
      <c r="AH17" s="158"/>
      <c r="AI17" s="156" t="s">
        <v>126</v>
      </c>
      <c r="AJ17" s="19"/>
    </row>
    <row r="18" spans="1:36" ht="84.75" customHeight="1">
      <c r="A18" s="547"/>
      <c r="B18" s="46" t="s">
        <v>127</v>
      </c>
      <c r="C18" s="99" t="s">
        <v>128</v>
      </c>
      <c r="D18" s="101" t="s">
        <v>129</v>
      </c>
      <c r="E18" s="101" t="s">
        <v>129</v>
      </c>
      <c r="F18" s="103">
        <v>43160</v>
      </c>
      <c r="G18" s="103">
        <v>43421</v>
      </c>
      <c r="H18" s="101" t="s">
        <v>52</v>
      </c>
      <c r="I18" s="105" t="s">
        <v>53</v>
      </c>
      <c r="J18" s="106" t="s">
        <v>130</v>
      </c>
      <c r="K18" s="105" t="s">
        <v>55</v>
      </c>
      <c r="L18" s="63"/>
      <c r="M18" s="63"/>
      <c r="N18" s="61"/>
      <c r="O18" s="61" t="s">
        <v>131</v>
      </c>
      <c r="P18" s="61"/>
      <c r="Q18" s="61"/>
      <c r="R18" s="61"/>
      <c r="S18" s="62" t="s">
        <v>7</v>
      </c>
      <c r="T18" s="159" t="s">
        <v>132</v>
      </c>
      <c r="U18" s="158"/>
      <c r="V18" s="158" t="s">
        <v>133</v>
      </c>
      <c r="W18" s="165" t="s">
        <v>58</v>
      </c>
      <c r="X18" s="158"/>
      <c r="Y18" s="158"/>
      <c r="Z18" s="158"/>
      <c r="AA18" s="158"/>
      <c r="AB18" s="158"/>
      <c r="AC18" s="174"/>
      <c r="AD18" s="158"/>
      <c r="AE18" s="158"/>
      <c r="AF18" s="107"/>
      <c r="AG18" s="158"/>
      <c r="AH18" s="158"/>
      <c r="AI18" s="156" t="s">
        <v>134</v>
      </c>
      <c r="AJ18" s="19"/>
    </row>
    <row r="19" spans="1:36" ht="84.75" customHeight="1">
      <c r="A19" s="547"/>
      <c r="B19" s="46" t="s">
        <v>135</v>
      </c>
      <c r="C19" s="99" t="s">
        <v>136</v>
      </c>
      <c r="D19" s="101" t="s">
        <v>137</v>
      </c>
      <c r="E19" s="101" t="s">
        <v>137</v>
      </c>
      <c r="F19" s="103">
        <v>43160</v>
      </c>
      <c r="G19" s="103">
        <v>44517</v>
      </c>
      <c r="H19" s="109" t="s">
        <v>52</v>
      </c>
      <c r="I19" s="101" t="s">
        <v>53</v>
      </c>
      <c r="J19" s="108" t="s">
        <v>138</v>
      </c>
      <c r="K19" s="110" t="s">
        <v>139</v>
      </c>
      <c r="L19" s="63"/>
      <c r="M19" s="63"/>
      <c r="N19" s="61"/>
      <c r="O19" s="61"/>
      <c r="P19" s="61"/>
      <c r="Q19" s="61" t="s">
        <v>56</v>
      </c>
      <c r="R19" s="61"/>
      <c r="S19" s="62"/>
      <c r="T19" s="163" t="s">
        <v>140</v>
      </c>
      <c r="U19" s="179"/>
      <c r="V19" s="179"/>
      <c r="W19" s="163" t="s">
        <v>141</v>
      </c>
      <c r="X19" s="179"/>
      <c r="Y19" s="158"/>
      <c r="Z19" s="158"/>
      <c r="AA19" s="158"/>
      <c r="AB19" s="158"/>
      <c r="AC19" s="174">
        <v>45200</v>
      </c>
      <c r="AD19" s="156" t="s">
        <v>142</v>
      </c>
      <c r="AE19" s="158"/>
      <c r="AF19" s="156" t="s">
        <v>143</v>
      </c>
      <c r="AG19" s="158"/>
      <c r="AH19" s="158"/>
      <c r="AI19" s="156" t="s">
        <v>144</v>
      </c>
      <c r="AJ19" s="19"/>
    </row>
    <row r="20" spans="1:36" ht="84.75" customHeight="1">
      <c r="A20" s="546" t="s">
        <v>145</v>
      </c>
      <c r="B20" s="111">
        <v>42737</v>
      </c>
      <c r="C20" s="112" t="s">
        <v>146</v>
      </c>
      <c r="D20" s="113" t="s">
        <v>147</v>
      </c>
      <c r="E20" s="113" t="s">
        <v>147</v>
      </c>
      <c r="F20" s="103">
        <v>43313</v>
      </c>
      <c r="G20" s="103">
        <v>44866</v>
      </c>
      <c r="H20" s="113" t="s">
        <v>148</v>
      </c>
      <c r="I20" s="120">
        <v>500000</v>
      </c>
      <c r="J20" s="114" t="s">
        <v>149</v>
      </c>
      <c r="K20" s="113" t="s">
        <v>150</v>
      </c>
      <c r="L20" s="63"/>
      <c r="M20" s="63"/>
      <c r="N20" s="61"/>
      <c r="O20" s="61"/>
      <c r="P20" s="61"/>
      <c r="Q20" s="61" t="s">
        <v>56</v>
      </c>
      <c r="R20" s="61"/>
      <c r="S20" s="62"/>
      <c r="T20" s="159" t="s">
        <v>151</v>
      </c>
      <c r="U20" s="159" t="s">
        <v>152</v>
      </c>
      <c r="V20" s="159"/>
      <c r="W20" s="159" t="s">
        <v>153</v>
      </c>
      <c r="X20" s="159" t="s">
        <v>154</v>
      </c>
      <c r="Y20" s="112" t="s">
        <v>155</v>
      </c>
      <c r="Z20" s="158"/>
      <c r="AA20" s="158"/>
      <c r="AB20" s="158"/>
      <c r="AC20" s="158"/>
      <c r="AD20" s="158" t="s">
        <v>156</v>
      </c>
      <c r="AE20" s="158"/>
      <c r="AF20" s="114" t="s">
        <v>157</v>
      </c>
      <c r="AG20" s="156" t="s">
        <v>158</v>
      </c>
      <c r="AH20" s="158"/>
      <c r="AI20" s="156" t="s">
        <v>159</v>
      </c>
      <c r="AJ20" s="19"/>
    </row>
    <row r="21" spans="1:36" s="139" customFormat="1" ht="84.75" customHeight="1">
      <c r="A21" s="547"/>
      <c r="B21" s="133">
        <v>42768</v>
      </c>
      <c r="C21" s="140" t="s">
        <v>160</v>
      </c>
      <c r="D21" s="129" t="s">
        <v>161</v>
      </c>
      <c r="E21" s="129" t="s">
        <v>161</v>
      </c>
      <c r="F21" s="134">
        <v>43313</v>
      </c>
      <c r="G21" s="134">
        <v>44866</v>
      </c>
      <c r="H21" s="129" t="s">
        <v>148</v>
      </c>
      <c r="I21" s="153">
        <v>350000</v>
      </c>
      <c r="J21" s="135" t="s">
        <v>162</v>
      </c>
      <c r="K21" s="129" t="s">
        <v>150</v>
      </c>
      <c r="L21" s="128"/>
      <c r="M21" s="128"/>
      <c r="N21" s="136"/>
      <c r="O21" s="136"/>
      <c r="P21" s="136"/>
      <c r="Q21" s="136" t="s">
        <v>56</v>
      </c>
      <c r="R21" s="136"/>
      <c r="S21" s="137"/>
      <c r="T21" s="159" t="s">
        <v>163</v>
      </c>
      <c r="U21" s="159" t="s">
        <v>164</v>
      </c>
      <c r="V21" s="159"/>
      <c r="W21" s="159" t="s">
        <v>165</v>
      </c>
      <c r="X21" s="159"/>
      <c r="Y21" s="159"/>
      <c r="Z21" s="161"/>
      <c r="AA21" s="161"/>
      <c r="AB21" s="161"/>
      <c r="AC21" s="161"/>
      <c r="AD21" s="159" t="s">
        <v>166</v>
      </c>
      <c r="AE21" s="161"/>
      <c r="AF21" s="135" t="s">
        <v>167</v>
      </c>
      <c r="AG21" s="161" t="s">
        <v>168</v>
      </c>
      <c r="AH21" s="161"/>
      <c r="AI21" s="159" t="s">
        <v>169</v>
      </c>
      <c r="AJ21" s="138"/>
    </row>
    <row r="22" spans="1:36" ht="84.75" customHeight="1">
      <c r="A22" s="547"/>
      <c r="B22" s="111">
        <v>42796</v>
      </c>
      <c r="C22" s="114" t="s">
        <v>170</v>
      </c>
      <c r="D22" s="113" t="s">
        <v>171</v>
      </c>
      <c r="E22" s="113" t="s">
        <v>171</v>
      </c>
      <c r="F22" s="103">
        <v>43160</v>
      </c>
      <c r="G22" s="103">
        <v>43405</v>
      </c>
      <c r="H22" s="113" t="s">
        <v>52</v>
      </c>
      <c r="I22" s="113" t="s">
        <v>172</v>
      </c>
      <c r="J22" s="114" t="s">
        <v>173</v>
      </c>
      <c r="K22" s="113" t="s">
        <v>174</v>
      </c>
      <c r="L22" s="61"/>
      <c r="M22" s="61"/>
      <c r="N22" s="61"/>
      <c r="O22" s="61"/>
      <c r="P22" s="61"/>
      <c r="Q22" s="61" t="s">
        <v>56</v>
      </c>
      <c r="R22" s="61"/>
      <c r="S22" s="62"/>
      <c r="T22" s="159" t="s">
        <v>175</v>
      </c>
      <c r="U22" s="159" t="s">
        <v>176</v>
      </c>
      <c r="V22" s="159"/>
      <c r="W22" s="159" t="s">
        <v>165</v>
      </c>
      <c r="X22" s="159" t="s">
        <v>177</v>
      </c>
      <c r="Y22" s="177"/>
      <c r="Z22" s="177"/>
      <c r="AA22" s="177"/>
      <c r="AB22" s="177"/>
      <c r="AC22" s="180">
        <v>45200</v>
      </c>
      <c r="AD22" s="178" t="s">
        <v>178</v>
      </c>
      <c r="AE22" s="177"/>
      <c r="AF22" s="114" t="s">
        <v>179</v>
      </c>
      <c r="AG22" s="177" t="s">
        <v>180</v>
      </c>
      <c r="AH22" s="177"/>
      <c r="AI22" s="177" t="s">
        <v>181</v>
      </c>
      <c r="AJ22" s="19"/>
    </row>
    <row r="23" spans="1:36" ht="84.75" customHeight="1">
      <c r="A23" s="547"/>
      <c r="B23" s="111">
        <v>42827</v>
      </c>
      <c r="C23" s="113" t="s">
        <v>182</v>
      </c>
      <c r="D23" s="115" t="s">
        <v>183</v>
      </c>
      <c r="E23" s="115" t="s">
        <v>183</v>
      </c>
      <c r="F23" s="103">
        <v>43160</v>
      </c>
      <c r="G23" s="103">
        <v>44866</v>
      </c>
      <c r="H23" s="114" t="s">
        <v>184</v>
      </c>
      <c r="I23" s="120">
        <v>200000</v>
      </c>
      <c r="J23" s="117" t="s">
        <v>185</v>
      </c>
      <c r="K23" s="113" t="s">
        <v>186</v>
      </c>
      <c r="L23" s="61"/>
      <c r="M23" s="61"/>
      <c r="N23" s="61"/>
      <c r="O23" s="61"/>
      <c r="P23" s="61"/>
      <c r="Q23" s="61" t="s">
        <v>56</v>
      </c>
      <c r="R23" s="61"/>
      <c r="S23" s="62" t="s">
        <v>6</v>
      </c>
      <c r="T23" s="159" t="s">
        <v>187</v>
      </c>
      <c r="U23" s="159"/>
      <c r="V23" s="159"/>
      <c r="W23" s="159" t="s">
        <v>188</v>
      </c>
      <c r="X23" s="159" t="s">
        <v>189</v>
      </c>
      <c r="Y23" s="178" t="s">
        <v>190</v>
      </c>
      <c r="Z23" s="177"/>
      <c r="AA23" s="177"/>
      <c r="AB23" s="177"/>
      <c r="AC23" s="177"/>
      <c r="AD23" s="177"/>
      <c r="AE23" s="177"/>
      <c r="AF23" s="177"/>
      <c r="AG23" s="177"/>
      <c r="AH23" s="177"/>
      <c r="AI23" s="178" t="s">
        <v>191</v>
      </c>
      <c r="AJ23" s="19"/>
    </row>
    <row r="24" spans="1:36" ht="84.75" customHeight="1">
      <c r="A24" s="547"/>
      <c r="B24" s="111">
        <v>42857</v>
      </c>
      <c r="C24" s="113" t="s">
        <v>192</v>
      </c>
      <c r="D24" s="113" t="s">
        <v>183</v>
      </c>
      <c r="E24" s="113" t="s">
        <v>183</v>
      </c>
      <c r="F24" s="103">
        <v>43160</v>
      </c>
      <c r="G24" s="103">
        <v>44866</v>
      </c>
      <c r="H24" s="113" t="s">
        <v>193</v>
      </c>
      <c r="I24" s="120">
        <v>100000</v>
      </c>
      <c r="J24" s="113" t="s">
        <v>165</v>
      </c>
      <c r="K24" s="113" t="s">
        <v>194</v>
      </c>
      <c r="L24" s="61"/>
      <c r="M24" s="61"/>
      <c r="N24" s="61"/>
      <c r="O24" s="61"/>
      <c r="P24" s="61" t="s">
        <v>56</v>
      </c>
      <c r="Q24" s="61"/>
      <c r="R24" s="61"/>
      <c r="S24" s="62" t="s">
        <v>6</v>
      </c>
      <c r="T24" s="159" t="s">
        <v>195</v>
      </c>
      <c r="U24" s="177"/>
      <c r="V24" s="177"/>
      <c r="W24" s="178" t="s">
        <v>58</v>
      </c>
      <c r="X24" s="177"/>
      <c r="Y24" s="178" t="s">
        <v>190</v>
      </c>
      <c r="Z24" s="177"/>
      <c r="AA24" s="177"/>
      <c r="AB24" s="177"/>
      <c r="AC24" s="177"/>
      <c r="AD24" s="177"/>
      <c r="AE24" s="177"/>
      <c r="AF24" s="178" t="s">
        <v>196</v>
      </c>
      <c r="AG24" s="177"/>
      <c r="AH24" s="177"/>
      <c r="AI24" s="178" t="s">
        <v>191</v>
      </c>
      <c r="AJ24" s="19"/>
    </row>
    <row r="25" spans="1:36" ht="84.75" customHeight="1">
      <c r="A25" s="547"/>
      <c r="B25" s="111">
        <v>42888</v>
      </c>
      <c r="C25" s="112" t="s">
        <v>197</v>
      </c>
      <c r="D25" s="113" t="s">
        <v>198</v>
      </c>
      <c r="E25" s="113" t="s">
        <v>198</v>
      </c>
      <c r="F25" s="103">
        <v>43160</v>
      </c>
      <c r="G25" s="103">
        <v>44136</v>
      </c>
      <c r="H25" s="118" t="s">
        <v>199</v>
      </c>
      <c r="I25" s="120">
        <v>10000</v>
      </c>
      <c r="J25" s="119" t="s">
        <v>200</v>
      </c>
      <c r="K25" s="112" t="s">
        <v>201</v>
      </c>
      <c r="L25" s="61"/>
      <c r="M25" s="61"/>
      <c r="N25" s="61"/>
      <c r="O25" s="61" t="s">
        <v>56</v>
      </c>
      <c r="P25" s="61"/>
      <c r="Q25" s="61"/>
      <c r="R25" s="61"/>
      <c r="S25" s="62" t="s">
        <v>7</v>
      </c>
      <c r="T25" s="159" t="s">
        <v>202</v>
      </c>
      <c r="U25" s="159" t="s">
        <v>203</v>
      </c>
      <c r="V25" s="159" t="s">
        <v>204</v>
      </c>
      <c r="W25" s="159" t="s">
        <v>205</v>
      </c>
      <c r="X25" s="159"/>
      <c r="Y25" s="178" t="s">
        <v>206</v>
      </c>
      <c r="Z25" s="177"/>
      <c r="AA25" s="177"/>
      <c r="AB25" s="177"/>
      <c r="AC25" s="180">
        <v>44501</v>
      </c>
      <c r="AD25" s="177"/>
      <c r="AE25" s="177"/>
      <c r="AF25" s="178" t="s">
        <v>207</v>
      </c>
      <c r="AG25" s="177"/>
      <c r="AH25" s="177"/>
      <c r="AI25" s="178" t="s">
        <v>208</v>
      </c>
      <c r="AJ25" s="19"/>
    </row>
    <row r="26" spans="1:36" ht="84.75" customHeight="1">
      <c r="A26" s="547"/>
      <c r="B26" s="111">
        <v>42918</v>
      </c>
      <c r="C26" s="112" t="s">
        <v>209</v>
      </c>
      <c r="D26" s="113" t="s">
        <v>183</v>
      </c>
      <c r="E26" s="113" t="s">
        <v>183</v>
      </c>
      <c r="F26" s="103">
        <v>43313</v>
      </c>
      <c r="G26" s="103">
        <v>45231</v>
      </c>
      <c r="H26" s="113" t="s">
        <v>148</v>
      </c>
      <c r="I26" s="120">
        <v>350000</v>
      </c>
      <c r="J26" s="114" t="s">
        <v>210</v>
      </c>
      <c r="K26" s="113" t="s">
        <v>150</v>
      </c>
      <c r="L26" s="61"/>
      <c r="M26" s="61"/>
      <c r="N26" s="61"/>
      <c r="O26" s="61"/>
      <c r="P26" s="61"/>
      <c r="Q26" s="61" t="s">
        <v>56</v>
      </c>
      <c r="R26" s="61"/>
      <c r="S26" s="62"/>
      <c r="T26" s="159" t="s">
        <v>211</v>
      </c>
      <c r="U26" s="159" t="s">
        <v>212</v>
      </c>
      <c r="V26" s="159"/>
      <c r="W26" s="159" t="s">
        <v>213</v>
      </c>
      <c r="X26" s="177"/>
      <c r="Y26" s="177"/>
      <c r="Z26" s="177"/>
      <c r="AA26" s="177"/>
      <c r="AB26" s="177"/>
      <c r="AC26" s="180">
        <v>45200</v>
      </c>
      <c r="AD26" s="177"/>
      <c r="AE26" s="177"/>
      <c r="AF26" s="178" t="s">
        <v>214</v>
      </c>
      <c r="AG26" s="177" t="s">
        <v>168</v>
      </c>
      <c r="AH26" s="177"/>
      <c r="AI26" s="177"/>
      <c r="AJ26" s="19"/>
    </row>
    <row r="27" spans="1:36" ht="84.75" customHeight="1">
      <c r="A27" s="547"/>
      <c r="B27" s="111">
        <v>42949</v>
      </c>
      <c r="C27" s="112" t="s">
        <v>215</v>
      </c>
      <c r="D27" s="113" t="s">
        <v>216</v>
      </c>
      <c r="E27" s="113" t="s">
        <v>216</v>
      </c>
      <c r="F27" s="103">
        <v>43160</v>
      </c>
      <c r="G27" s="103">
        <v>43831</v>
      </c>
      <c r="H27" s="113" t="s">
        <v>66</v>
      </c>
      <c r="I27" s="113" t="s">
        <v>172</v>
      </c>
      <c r="J27" s="113" t="s">
        <v>217</v>
      </c>
      <c r="K27" s="113" t="s">
        <v>218</v>
      </c>
      <c r="L27" s="61"/>
      <c r="M27" s="61"/>
      <c r="N27" s="61"/>
      <c r="O27" s="61" t="s">
        <v>56</v>
      </c>
      <c r="P27" s="61"/>
      <c r="Q27" s="61"/>
      <c r="R27" s="61"/>
      <c r="S27" s="62" t="s">
        <v>7</v>
      </c>
      <c r="T27" s="181" t="s">
        <v>219</v>
      </c>
      <c r="U27" s="177"/>
      <c r="V27" s="178" t="s">
        <v>220</v>
      </c>
      <c r="W27" s="178" t="s">
        <v>178</v>
      </c>
      <c r="X27" s="177"/>
      <c r="Y27" s="177"/>
      <c r="Z27" s="177"/>
      <c r="AA27" s="177"/>
      <c r="AB27" s="177"/>
      <c r="AC27" s="177"/>
      <c r="AD27" s="177"/>
      <c r="AE27" s="177"/>
      <c r="AF27" s="177"/>
      <c r="AG27" s="177"/>
      <c r="AH27" s="177"/>
      <c r="AI27" s="178" t="s">
        <v>221</v>
      </c>
      <c r="AJ27" s="19"/>
    </row>
    <row r="28" spans="1:36" ht="84.75" customHeight="1" thickBot="1">
      <c r="A28" s="547"/>
      <c r="B28" s="111">
        <v>42980</v>
      </c>
      <c r="C28" s="114" t="s">
        <v>222</v>
      </c>
      <c r="D28" s="113" t="s">
        <v>223</v>
      </c>
      <c r="E28" s="113" t="s">
        <v>223</v>
      </c>
      <c r="F28" s="103">
        <v>43160</v>
      </c>
      <c r="G28" s="103">
        <v>45231</v>
      </c>
      <c r="H28" s="113" t="s">
        <v>224</v>
      </c>
      <c r="I28" s="120">
        <v>200000</v>
      </c>
      <c r="J28" s="113" t="s">
        <v>225</v>
      </c>
      <c r="K28" s="113" t="s">
        <v>226</v>
      </c>
      <c r="L28" s="61"/>
      <c r="M28" s="61"/>
      <c r="N28" s="61"/>
      <c r="O28" s="61" t="s">
        <v>56</v>
      </c>
      <c r="P28" s="61"/>
      <c r="Q28" s="61"/>
      <c r="R28" s="61"/>
      <c r="S28" s="62"/>
      <c r="T28" s="159" t="s">
        <v>227</v>
      </c>
      <c r="U28" s="159"/>
      <c r="V28" s="159"/>
      <c r="W28" s="159" t="s">
        <v>228</v>
      </c>
      <c r="X28" s="177"/>
      <c r="Y28" s="177"/>
      <c r="Z28" s="177"/>
      <c r="AA28" s="177"/>
      <c r="AB28" s="177"/>
      <c r="AC28" s="177"/>
      <c r="AD28" s="177"/>
      <c r="AE28" s="177"/>
      <c r="AF28" s="177"/>
      <c r="AG28" s="177"/>
      <c r="AH28" s="177"/>
      <c r="AI28" s="178" t="s">
        <v>229</v>
      </c>
      <c r="AJ28" s="19"/>
    </row>
    <row r="29" spans="1:36" ht="84.75" customHeight="1">
      <c r="A29" s="546" t="s">
        <v>230</v>
      </c>
      <c r="B29" s="111">
        <v>42738</v>
      </c>
      <c r="C29" s="114" t="s">
        <v>231</v>
      </c>
      <c r="D29" s="113" t="s">
        <v>232</v>
      </c>
      <c r="E29" s="113" t="s">
        <v>232</v>
      </c>
      <c r="F29" s="103">
        <v>43160</v>
      </c>
      <c r="G29" s="103">
        <v>44866</v>
      </c>
      <c r="H29" s="113" t="s">
        <v>52</v>
      </c>
      <c r="I29" s="113" t="s">
        <v>172</v>
      </c>
      <c r="J29" s="113" t="s">
        <v>233</v>
      </c>
      <c r="K29" s="114" t="s">
        <v>234</v>
      </c>
      <c r="L29" s="63"/>
      <c r="M29" s="63"/>
      <c r="N29" s="61"/>
      <c r="O29" s="61"/>
      <c r="P29" s="61"/>
      <c r="Q29" s="61" t="s">
        <v>56</v>
      </c>
      <c r="R29" s="61"/>
      <c r="S29" s="62"/>
      <c r="T29" s="159" t="s">
        <v>235</v>
      </c>
      <c r="U29" s="159"/>
      <c r="V29" s="159"/>
      <c r="W29" s="165" t="s">
        <v>58</v>
      </c>
      <c r="X29" s="158" t="s">
        <v>236</v>
      </c>
      <c r="Y29" s="156" t="s">
        <v>237</v>
      </c>
      <c r="Z29" s="158"/>
      <c r="AA29" s="158"/>
      <c r="AB29" s="158"/>
      <c r="AC29" s="174">
        <v>45200</v>
      </c>
      <c r="AD29" s="158"/>
      <c r="AE29" s="158"/>
      <c r="AF29" s="158"/>
      <c r="AG29" s="158"/>
      <c r="AH29" s="158"/>
      <c r="AI29" s="158"/>
      <c r="AJ29" s="19"/>
    </row>
    <row r="30" spans="1:36" ht="84.75" customHeight="1">
      <c r="A30" s="547"/>
      <c r="B30" s="111">
        <v>42769</v>
      </c>
      <c r="C30" s="112" t="s">
        <v>238</v>
      </c>
      <c r="D30" s="114" t="s">
        <v>239</v>
      </c>
      <c r="E30" s="114" t="s">
        <v>239</v>
      </c>
      <c r="F30" s="103">
        <v>43101</v>
      </c>
      <c r="G30" s="103">
        <v>45261</v>
      </c>
      <c r="H30" s="113" t="s">
        <v>66</v>
      </c>
      <c r="I30" s="113" t="s">
        <v>172</v>
      </c>
      <c r="J30" s="117" t="s">
        <v>240</v>
      </c>
      <c r="K30" s="113" t="s">
        <v>241</v>
      </c>
      <c r="L30" s="63"/>
      <c r="M30" s="63"/>
      <c r="N30" s="61"/>
      <c r="O30" s="61" t="s">
        <v>56</v>
      </c>
      <c r="P30" s="61"/>
      <c r="Q30" s="61"/>
      <c r="R30" s="61"/>
      <c r="S30" s="62"/>
      <c r="T30" s="156" t="s">
        <v>242</v>
      </c>
      <c r="U30" s="158"/>
      <c r="V30" s="156" t="s">
        <v>243</v>
      </c>
      <c r="W30" s="158"/>
      <c r="X30" s="158"/>
      <c r="Y30" s="158"/>
      <c r="Z30" s="158"/>
      <c r="AA30" s="158"/>
      <c r="AB30" s="158"/>
      <c r="AC30" s="158"/>
      <c r="AD30" s="158"/>
      <c r="AE30" s="158"/>
      <c r="AF30" s="114" t="s">
        <v>244</v>
      </c>
      <c r="AG30" s="158"/>
      <c r="AH30" s="158"/>
      <c r="AI30" s="158"/>
      <c r="AJ30" s="19"/>
    </row>
    <row r="31" spans="1:36" ht="84.75" customHeight="1">
      <c r="A31" s="547"/>
      <c r="B31" s="111">
        <v>42797</v>
      </c>
      <c r="C31" s="112" t="s">
        <v>245</v>
      </c>
      <c r="D31" s="114" t="s">
        <v>246</v>
      </c>
      <c r="E31" s="114" t="s">
        <v>246</v>
      </c>
      <c r="F31" s="103">
        <v>43282</v>
      </c>
      <c r="G31" s="103">
        <v>44013</v>
      </c>
      <c r="H31" s="113" t="s">
        <v>66</v>
      </c>
      <c r="I31" s="113" t="s">
        <v>172</v>
      </c>
      <c r="J31" s="113" t="s">
        <v>247</v>
      </c>
      <c r="K31" s="113" t="s">
        <v>248</v>
      </c>
      <c r="L31" s="63"/>
      <c r="M31" s="63"/>
      <c r="N31" s="61"/>
      <c r="O31" s="61" t="s">
        <v>56</v>
      </c>
      <c r="P31" s="61"/>
      <c r="Q31" s="61"/>
      <c r="R31" s="61"/>
      <c r="S31" s="62"/>
      <c r="T31" s="159" t="s">
        <v>249</v>
      </c>
      <c r="U31" s="158"/>
      <c r="V31" s="158" t="s">
        <v>250</v>
      </c>
      <c r="W31" s="166" t="s">
        <v>178</v>
      </c>
      <c r="X31" s="156" t="s">
        <v>251</v>
      </c>
      <c r="Y31" s="158"/>
      <c r="Z31" s="158"/>
      <c r="AA31" s="158"/>
      <c r="AB31" s="158"/>
      <c r="AC31" s="158"/>
      <c r="AD31" s="158"/>
      <c r="AE31" s="158"/>
      <c r="AF31" s="156" t="s">
        <v>252</v>
      </c>
      <c r="AG31" s="158"/>
      <c r="AH31" s="158"/>
      <c r="AI31" s="156" t="s">
        <v>253</v>
      </c>
      <c r="AJ31" s="19"/>
    </row>
    <row r="32" spans="1:36" ht="84.75" customHeight="1">
      <c r="A32" s="547"/>
      <c r="B32" s="111">
        <v>42828</v>
      </c>
      <c r="C32" s="112" t="s">
        <v>254</v>
      </c>
      <c r="D32" s="113" t="s">
        <v>255</v>
      </c>
      <c r="E32" s="113" t="s">
        <v>255</v>
      </c>
      <c r="F32" s="103">
        <v>43160</v>
      </c>
      <c r="G32" s="103">
        <v>44866</v>
      </c>
      <c r="H32" s="113" t="s">
        <v>52</v>
      </c>
      <c r="I32" s="113" t="s">
        <v>256</v>
      </c>
      <c r="J32" s="114" t="s">
        <v>257</v>
      </c>
      <c r="K32" s="113" t="s">
        <v>258</v>
      </c>
      <c r="L32" s="61"/>
      <c r="M32" s="61"/>
      <c r="N32" s="61"/>
      <c r="O32" s="61"/>
      <c r="P32" s="61" t="s">
        <v>56</v>
      </c>
      <c r="Q32" s="61"/>
      <c r="R32" s="61"/>
      <c r="S32" s="62"/>
      <c r="T32" s="159" t="s">
        <v>259</v>
      </c>
      <c r="U32" s="177"/>
      <c r="V32" s="177"/>
      <c r="W32" s="178" t="s">
        <v>260</v>
      </c>
      <c r="X32" s="177"/>
      <c r="Y32" s="177"/>
      <c r="Z32" s="177"/>
      <c r="AA32" s="177"/>
      <c r="AB32" s="177"/>
      <c r="AC32" s="180">
        <v>45200</v>
      </c>
      <c r="AD32" s="178" t="s">
        <v>261</v>
      </c>
      <c r="AE32" s="177"/>
      <c r="AF32" s="177"/>
      <c r="AG32" s="112" t="s">
        <v>262</v>
      </c>
      <c r="AH32" s="177"/>
      <c r="AI32" s="177"/>
      <c r="AJ32" s="19"/>
    </row>
    <row r="33" spans="1:36" ht="84.75" customHeight="1">
      <c r="A33" s="547"/>
      <c r="B33" s="111">
        <v>42858</v>
      </c>
      <c r="C33" s="112" t="s">
        <v>263</v>
      </c>
      <c r="D33" s="113" t="s">
        <v>264</v>
      </c>
      <c r="E33" s="113" t="s">
        <v>264</v>
      </c>
      <c r="F33" s="103">
        <v>43282</v>
      </c>
      <c r="G33" s="103">
        <v>44166</v>
      </c>
      <c r="H33" s="113" t="s">
        <v>66</v>
      </c>
      <c r="I33" s="113" t="s">
        <v>172</v>
      </c>
      <c r="J33" s="113" t="s">
        <v>265</v>
      </c>
      <c r="K33" s="113" t="s">
        <v>266</v>
      </c>
      <c r="L33" s="61"/>
      <c r="M33" s="61"/>
      <c r="N33" s="61"/>
      <c r="O33" s="61"/>
      <c r="P33" s="61" t="s">
        <v>56</v>
      </c>
      <c r="Q33" s="61"/>
      <c r="R33" s="61"/>
      <c r="S33" s="62"/>
      <c r="T33" s="178" t="s">
        <v>267</v>
      </c>
      <c r="U33" s="177"/>
      <c r="V33" s="177"/>
      <c r="W33" s="166" t="s">
        <v>178</v>
      </c>
      <c r="X33" s="177"/>
      <c r="Y33" s="177"/>
      <c r="Z33" s="177"/>
      <c r="AA33" s="177"/>
      <c r="AB33" s="177"/>
      <c r="AC33" s="177"/>
      <c r="AD33" s="177"/>
      <c r="AE33" s="177"/>
      <c r="AF33" s="178" t="s">
        <v>268</v>
      </c>
      <c r="AG33" s="178" t="s">
        <v>269</v>
      </c>
      <c r="AH33" s="177"/>
      <c r="AI33" s="177"/>
      <c r="AJ33" s="19"/>
    </row>
    <row r="34" spans="1:36" s="139" customFormat="1" ht="84.75" customHeight="1">
      <c r="A34" s="547"/>
      <c r="B34" s="133">
        <v>42889</v>
      </c>
      <c r="C34" s="140" t="s">
        <v>270</v>
      </c>
      <c r="D34" s="129" t="s">
        <v>271</v>
      </c>
      <c r="E34" s="129" t="s">
        <v>271</v>
      </c>
      <c r="F34" s="134">
        <v>43160</v>
      </c>
      <c r="G34" s="134">
        <v>43800</v>
      </c>
      <c r="H34" s="129" t="s">
        <v>66</v>
      </c>
      <c r="I34" s="129" t="s">
        <v>172</v>
      </c>
      <c r="J34" s="143" t="s">
        <v>272</v>
      </c>
      <c r="K34" s="129" t="s">
        <v>226</v>
      </c>
      <c r="L34" s="136"/>
      <c r="M34" s="136"/>
      <c r="N34" s="136"/>
      <c r="O34" s="136"/>
      <c r="P34" s="136"/>
      <c r="Q34" s="136" t="s">
        <v>56</v>
      </c>
      <c r="R34" s="136"/>
      <c r="S34" s="137"/>
      <c r="T34" s="166" t="s">
        <v>273</v>
      </c>
      <c r="U34" s="166" t="s">
        <v>274</v>
      </c>
      <c r="V34" s="166"/>
      <c r="W34" s="166" t="s">
        <v>275</v>
      </c>
      <c r="X34" s="164"/>
      <c r="Y34" s="164"/>
      <c r="Z34" s="164"/>
      <c r="AA34" s="164"/>
      <c r="AB34" s="164"/>
      <c r="AC34" s="183">
        <v>45200</v>
      </c>
      <c r="AD34" s="164"/>
      <c r="AE34" s="164"/>
      <c r="AF34" s="166" t="s">
        <v>276</v>
      </c>
      <c r="AG34" s="164"/>
      <c r="AH34" s="164"/>
      <c r="AI34" s="166"/>
      <c r="AJ34" s="138"/>
    </row>
    <row r="35" spans="1:36" s="139" customFormat="1" ht="84.75" customHeight="1">
      <c r="A35" s="547"/>
      <c r="B35" s="133">
        <v>42919</v>
      </c>
      <c r="C35" s="129" t="s">
        <v>277</v>
      </c>
      <c r="D35" s="129" t="s">
        <v>278</v>
      </c>
      <c r="E35" s="129" t="s">
        <v>278</v>
      </c>
      <c r="F35" s="134">
        <v>43160</v>
      </c>
      <c r="G35" s="134">
        <v>43405</v>
      </c>
      <c r="H35" s="129" t="s">
        <v>279</v>
      </c>
      <c r="I35" s="129" t="s">
        <v>172</v>
      </c>
      <c r="J35" s="135" t="s">
        <v>280</v>
      </c>
      <c r="K35" s="129" t="s">
        <v>281</v>
      </c>
      <c r="L35" s="136"/>
      <c r="M35" s="136"/>
      <c r="N35" s="136"/>
      <c r="O35" s="136"/>
      <c r="P35" s="136"/>
      <c r="Q35" s="136"/>
      <c r="R35" s="136" t="s">
        <v>56</v>
      </c>
      <c r="S35" s="137"/>
      <c r="T35" s="166" t="s">
        <v>282</v>
      </c>
      <c r="U35" s="166"/>
      <c r="V35" s="166"/>
      <c r="W35" s="166" t="s">
        <v>100</v>
      </c>
      <c r="X35" s="166" t="s">
        <v>283</v>
      </c>
      <c r="Y35" s="164"/>
      <c r="Z35" s="164"/>
      <c r="AA35" s="164"/>
      <c r="AB35" s="164"/>
      <c r="AC35" s="164"/>
      <c r="AD35" s="164"/>
      <c r="AE35" s="164"/>
      <c r="AF35" s="164"/>
      <c r="AG35" s="164"/>
      <c r="AH35" s="164"/>
      <c r="AI35" s="166" t="s">
        <v>284</v>
      </c>
      <c r="AJ35" s="138"/>
    </row>
    <row r="36" spans="1:36" ht="84.75" customHeight="1">
      <c r="A36" s="547"/>
      <c r="B36" s="111">
        <v>42950</v>
      </c>
      <c r="C36" s="113" t="s">
        <v>285</v>
      </c>
      <c r="D36" s="113" t="s">
        <v>286</v>
      </c>
      <c r="E36" s="113" t="s">
        <v>286</v>
      </c>
      <c r="F36" s="103">
        <v>43252</v>
      </c>
      <c r="G36" s="103">
        <v>43435</v>
      </c>
      <c r="H36" s="113" t="s">
        <v>287</v>
      </c>
      <c r="I36" s="113" t="s">
        <v>53</v>
      </c>
      <c r="J36" s="113" t="s">
        <v>288</v>
      </c>
      <c r="K36" s="113" t="s">
        <v>289</v>
      </c>
      <c r="L36" s="61"/>
      <c r="M36" s="61"/>
      <c r="N36" s="61"/>
      <c r="O36" s="61"/>
      <c r="P36" s="61"/>
      <c r="Q36" s="61"/>
      <c r="R36" s="61" t="s">
        <v>56</v>
      </c>
      <c r="S36" s="62"/>
      <c r="T36" s="178" t="s">
        <v>290</v>
      </c>
      <c r="U36" s="178" t="s">
        <v>291</v>
      </c>
      <c r="V36" s="178" t="s">
        <v>292</v>
      </c>
      <c r="W36" s="178"/>
      <c r="X36" s="177"/>
      <c r="Y36" s="177"/>
      <c r="Z36" s="177"/>
      <c r="AA36" s="177"/>
      <c r="AB36" s="177"/>
      <c r="AC36" s="177"/>
      <c r="AD36" s="177"/>
      <c r="AE36" s="177"/>
      <c r="AF36" s="177"/>
      <c r="AG36" s="177"/>
      <c r="AH36" s="177"/>
      <c r="AI36" s="177"/>
      <c r="AJ36" s="19"/>
    </row>
    <row r="37" spans="1:36" s="139" customFormat="1" ht="84.75" customHeight="1">
      <c r="A37" s="546" t="s">
        <v>293</v>
      </c>
      <c r="B37" s="133">
        <v>42739</v>
      </c>
      <c r="C37" s="140" t="s">
        <v>294</v>
      </c>
      <c r="D37" s="129" t="s">
        <v>295</v>
      </c>
      <c r="E37" s="129" t="s">
        <v>295</v>
      </c>
      <c r="F37" s="134">
        <v>43282</v>
      </c>
      <c r="G37" s="134">
        <v>44743</v>
      </c>
      <c r="H37" s="129" t="s">
        <v>296</v>
      </c>
      <c r="I37" s="153">
        <v>300000</v>
      </c>
      <c r="J37" s="143" t="s">
        <v>297</v>
      </c>
      <c r="K37" s="140" t="s">
        <v>298</v>
      </c>
      <c r="L37" s="128"/>
      <c r="M37" s="128"/>
      <c r="N37" s="136"/>
      <c r="O37" s="136"/>
      <c r="P37" s="136"/>
      <c r="Q37" s="136" t="s">
        <v>56</v>
      </c>
      <c r="R37" s="136"/>
      <c r="S37" s="137"/>
      <c r="T37" s="159" t="s">
        <v>299</v>
      </c>
      <c r="U37" s="159"/>
      <c r="V37" s="159"/>
      <c r="W37" s="159" t="s">
        <v>300</v>
      </c>
      <c r="X37" s="159"/>
      <c r="Y37" s="161"/>
      <c r="Z37" s="161"/>
      <c r="AA37" s="161"/>
      <c r="AB37" s="161"/>
      <c r="AC37" s="160">
        <v>45200</v>
      </c>
      <c r="AD37" s="161"/>
      <c r="AE37" s="161"/>
      <c r="AF37" s="159" t="s">
        <v>301</v>
      </c>
      <c r="AG37" s="161"/>
      <c r="AH37" s="161"/>
      <c r="AI37" s="161"/>
      <c r="AJ37" s="138"/>
    </row>
    <row r="38" spans="1:36" s="139" customFormat="1" ht="84.75" customHeight="1">
      <c r="A38" s="547"/>
      <c r="B38" s="133">
        <v>42770</v>
      </c>
      <c r="C38" s="140" t="s">
        <v>302</v>
      </c>
      <c r="D38" s="129" t="s">
        <v>295</v>
      </c>
      <c r="E38" s="129" t="s">
        <v>295</v>
      </c>
      <c r="F38" s="134">
        <v>43282</v>
      </c>
      <c r="G38" s="134">
        <v>44743</v>
      </c>
      <c r="H38" s="129" t="s">
        <v>296</v>
      </c>
      <c r="I38" s="153">
        <v>500000</v>
      </c>
      <c r="J38" s="135" t="s">
        <v>303</v>
      </c>
      <c r="K38" s="135" t="s">
        <v>304</v>
      </c>
      <c r="L38" s="128"/>
      <c r="M38" s="128"/>
      <c r="N38" s="136"/>
      <c r="O38" s="136"/>
      <c r="P38" s="136"/>
      <c r="Q38" s="136" t="s">
        <v>56</v>
      </c>
      <c r="R38" s="136"/>
      <c r="S38" s="137"/>
      <c r="T38" s="159" t="s">
        <v>305</v>
      </c>
      <c r="U38" s="159" t="s">
        <v>306</v>
      </c>
      <c r="V38" s="159"/>
      <c r="W38" s="159" t="s">
        <v>307</v>
      </c>
      <c r="X38" s="161"/>
      <c r="Y38" s="161"/>
      <c r="Z38" s="161"/>
      <c r="AA38" s="161"/>
      <c r="AB38" s="161"/>
      <c r="AC38" s="160">
        <v>45200</v>
      </c>
      <c r="AD38" s="161"/>
      <c r="AE38" s="161"/>
      <c r="AF38" s="159" t="s">
        <v>301</v>
      </c>
      <c r="AG38" s="161"/>
      <c r="AH38" s="161"/>
      <c r="AI38" s="161"/>
      <c r="AJ38" s="138"/>
    </row>
    <row r="39" spans="1:36" s="139" customFormat="1" ht="84.75" customHeight="1">
      <c r="A39" s="547"/>
      <c r="B39" s="133">
        <v>42798</v>
      </c>
      <c r="C39" s="140" t="s">
        <v>308</v>
      </c>
      <c r="D39" s="129" t="s">
        <v>295</v>
      </c>
      <c r="E39" s="129" t="s">
        <v>295</v>
      </c>
      <c r="F39" s="134">
        <v>43252</v>
      </c>
      <c r="G39" s="134">
        <v>44348</v>
      </c>
      <c r="H39" s="129" t="s">
        <v>165</v>
      </c>
      <c r="I39" s="153">
        <v>300000</v>
      </c>
      <c r="J39" s="140" t="s">
        <v>309</v>
      </c>
      <c r="K39" s="135" t="s">
        <v>310</v>
      </c>
      <c r="L39" s="128"/>
      <c r="M39" s="129" t="s">
        <v>311</v>
      </c>
      <c r="N39" s="136"/>
      <c r="O39" s="136"/>
      <c r="P39" s="136"/>
      <c r="Q39" s="136" t="s">
        <v>56</v>
      </c>
      <c r="R39" s="136"/>
      <c r="S39" s="137"/>
      <c r="T39" s="159" t="s">
        <v>312</v>
      </c>
      <c r="U39" s="159" t="s">
        <v>313</v>
      </c>
      <c r="V39" s="159"/>
      <c r="W39" s="159" t="s">
        <v>314</v>
      </c>
      <c r="X39" s="161"/>
      <c r="Y39" s="161"/>
      <c r="Z39" s="161"/>
      <c r="AA39" s="161"/>
      <c r="AB39" s="161"/>
      <c r="AC39" s="160">
        <v>45200</v>
      </c>
      <c r="AD39" s="161"/>
      <c r="AE39" s="161"/>
      <c r="AF39" s="159" t="s">
        <v>301</v>
      </c>
      <c r="AG39" s="161"/>
      <c r="AH39" s="161"/>
      <c r="AI39" s="161"/>
      <c r="AJ39" s="138"/>
    </row>
    <row r="40" spans="1:36" s="139" customFormat="1" ht="84.75" customHeight="1">
      <c r="A40" s="547"/>
      <c r="B40" s="133">
        <v>42829</v>
      </c>
      <c r="C40" s="140" t="s">
        <v>315</v>
      </c>
      <c r="D40" s="129" t="s">
        <v>295</v>
      </c>
      <c r="E40" s="129" t="s">
        <v>295</v>
      </c>
      <c r="F40" s="134">
        <v>43160</v>
      </c>
      <c r="G40" s="134">
        <v>43556</v>
      </c>
      <c r="H40" s="129" t="s">
        <v>316</v>
      </c>
      <c r="I40" s="153">
        <v>90000</v>
      </c>
      <c r="J40" s="135" t="s">
        <v>317</v>
      </c>
      <c r="K40" s="129" t="s">
        <v>226</v>
      </c>
      <c r="L40" s="128"/>
      <c r="M40" s="128"/>
      <c r="N40" s="136"/>
      <c r="O40" s="136" t="s">
        <v>56</v>
      </c>
      <c r="P40" s="136"/>
      <c r="Q40" s="136"/>
      <c r="R40" s="136"/>
      <c r="S40" s="137"/>
      <c r="T40" s="159" t="s">
        <v>318</v>
      </c>
      <c r="U40" s="159" t="s">
        <v>306</v>
      </c>
      <c r="V40" s="159" t="s">
        <v>319</v>
      </c>
      <c r="W40" s="159" t="s">
        <v>320</v>
      </c>
      <c r="X40" s="161"/>
      <c r="Y40" s="161"/>
      <c r="Z40" s="161"/>
      <c r="AA40" s="161"/>
      <c r="AB40" s="161"/>
      <c r="AC40" s="160">
        <v>45200</v>
      </c>
      <c r="AD40" s="161"/>
      <c r="AE40" s="161"/>
      <c r="AF40" s="159" t="s">
        <v>301</v>
      </c>
      <c r="AG40" s="161"/>
      <c r="AH40" s="161"/>
      <c r="AI40" s="161"/>
      <c r="AJ40" s="138"/>
    </row>
    <row r="41" spans="1:36" s="139" customFormat="1" ht="84.75" customHeight="1">
      <c r="A41" s="547"/>
      <c r="B41" s="133">
        <v>42859</v>
      </c>
      <c r="C41" s="140" t="s">
        <v>321</v>
      </c>
      <c r="D41" s="129" t="s">
        <v>322</v>
      </c>
      <c r="E41" s="129" t="s">
        <v>322</v>
      </c>
      <c r="F41" s="134">
        <v>43160</v>
      </c>
      <c r="G41" s="134">
        <v>45261</v>
      </c>
      <c r="H41" s="129" t="s">
        <v>84</v>
      </c>
      <c r="I41" s="153">
        <v>35000</v>
      </c>
      <c r="J41" s="135" t="s">
        <v>323</v>
      </c>
      <c r="K41" s="135" t="s">
        <v>324</v>
      </c>
      <c r="L41" s="128"/>
      <c r="M41" s="128"/>
      <c r="N41" s="136"/>
      <c r="O41" s="136"/>
      <c r="P41" s="136"/>
      <c r="Q41" s="136" t="s">
        <v>56</v>
      </c>
      <c r="R41" s="136"/>
      <c r="S41" s="137"/>
      <c r="T41" s="159" t="s">
        <v>325</v>
      </c>
      <c r="U41" s="159" t="s">
        <v>326</v>
      </c>
      <c r="V41" s="159"/>
      <c r="W41" s="159" t="s">
        <v>320</v>
      </c>
      <c r="X41" s="161"/>
      <c r="Y41" s="161"/>
      <c r="Z41" s="161"/>
      <c r="AA41" s="161"/>
      <c r="AB41" s="161"/>
      <c r="AC41" s="160">
        <v>45200</v>
      </c>
      <c r="AD41" s="161"/>
      <c r="AE41" s="161"/>
      <c r="AF41" s="159" t="s">
        <v>327</v>
      </c>
      <c r="AG41" s="161"/>
      <c r="AH41" s="161"/>
      <c r="AI41" s="159" t="s">
        <v>328</v>
      </c>
      <c r="AJ41" s="138"/>
    </row>
    <row r="42" spans="1:36" ht="84.75" customHeight="1">
      <c r="A42" s="547"/>
      <c r="B42" s="111">
        <v>42890</v>
      </c>
      <c r="C42" s="112" t="s">
        <v>329</v>
      </c>
      <c r="D42" s="113" t="s">
        <v>330</v>
      </c>
      <c r="E42" s="113" t="s">
        <v>330</v>
      </c>
      <c r="F42" s="103">
        <v>43160</v>
      </c>
      <c r="G42" s="103">
        <v>43435</v>
      </c>
      <c r="H42" s="114" t="s">
        <v>331</v>
      </c>
      <c r="I42" s="120">
        <v>5000</v>
      </c>
      <c r="J42" s="114" t="s">
        <v>332</v>
      </c>
      <c r="K42" s="113" t="s">
        <v>226</v>
      </c>
      <c r="L42" s="63"/>
      <c r="M42" s="63"/>
      <c r="N42" s="61"/>
      <c r="O42" s="61"/>
      <c r="P42" s="61"/>
      <c r="Q42" s="61"/>
      <c r="R42" s="61" t="s">
        <v>56</v>
      </c>
      <c r="S42" s="62"/>
      <c r="T42" s="159" t="s">
        <v>333</v>
      </c>
      <c r="U42" s="159" t="s">
        <v>334</v>
      </c>
      <c r="V42" s="159"/>
      <c r="W42" s="159" t="s">
        <v>335</v>
      </c>
      <c r="X42" s="158"/>
      <c r="Y42" s="158"/>
      <c r="Z42" s="158"/>
      <c r="AA42" s="158"/>
      <c r="AB42" s="158"/>
      <c r="AC42" s="158"/>
      <c r="AD42" s="158"/>
      <c r="AE42" s="158"/>
      <c r="AF42" s="158"/>
      <c r="AG42" s="158"/>
      <c r="AH42" s="158"/>
      <c r="AI42" s="158"/>
      <c r="AJ42" s="19"/>
    </row>
    <row r="43" spans="1:36" ht="84.75" customHeight="1">
      <c r="A43" s="546" t="s">
        <v>336</v>
      </c>
      <c r="B43" s="111">
        <v>42740</v>
      </c>
      <c r="C43" s="112" t="s">
        <v>337</v>
      </c>
      <c r="D43" s="113" t="s">
        <v>338</v>
      </c>
      <c r="E43" s="113" t="s">
        <v>338</v>
      </c>
      <c r="F43" s="103">
        <v>43160</v>
      </c>
      <c r="G43" s="103">
        <v>43647</v>
      </c>
      <c r="H43" s="114" t="s">
        <v>339</v>
      </c>
      <c r="I43" s="113" t="s">
        <v>53</v>
      </c>
      <c r="J43" s="113" t="s">
        <v>340</v>
      </c>
      <c r="K43" s="113" t="s">
        <v>341</v>
      </c>
      <c r="L43" s="63"/>
      <c r="M43" s="63"/>
      <c r="N43" s="61"/>
      <c r="O43" s="61" t="s">
        <v>56</v>
      </c>
      <c r="P43" s="61"/>
      <c r="Q43" s="61"/>
      <c r="R43" s="61"/>
      <c r="S43" s="62"/>
      <c r="T43" s="156" t="s">
        <v>342</v>
      </c>
      <c r="U43" s="158" t="s">
        <v>343</v>
      </c>
      <c r="V43" s="156" t="s">
        <v>344</v>
      </c>
      <c r="W43" s="114" t="s">
        <v>339</v>
      </c>
      <c r="X43" s="156" t="s">
        <v>345</v>
      </c>
      <c r="Y43" s="156" t="s">
        <v>346</v>
      </c>
      <c r="Z43" s="112" t="s">
        <v>347</v>
      </c>
      <c r="AA43" s="158"/>
      <c r="AB43" s="158"/>
      <c r="AC43" s="157">
        <v>45108</v>
      </c>
      <c r="AD43" s="158"/>
      <c r="AE43" s="158"/>
      <c r="AF43" s="158"/>
      <c r="AG43" s="112" t="s">
        <v>348</v>
      </c>
      <c r="AH43" s="158"/>
      <c r="AI43" s="158"/>
      <c r="AJ43" s="19"/>
    </row>
    <row r="44" spans="1:36" ht="84.75" customHeight="1">
      <c r="A44" s="547"/>
      <c r="B44" s="111">
        <v>42771</v>
      </c>
      <c r="C44" s="112" t="s">
        <v>349</v>
      </c>
      <c r="D44" s="113" t="s">
        <v>350</v>
      </c>
      <c r="E44" s="113" t="s">
        <v>350</v>
      </c>
      <c r="F44" s="103">
        <v>43160</v>
      </c>
      <c r="G44" s="103">
        <v>44501</v>
      </c>
      <c r="H44" s="113" t="s">
        <v>351</v>
      </c>
      <c r="I44" s="120">
        <v>20000</v>
      </c>
      <c r="J44" s="114" t="s">
        <v>352</v>
      </c>
      <c r="K44" s="113" t="s">
        <v>226</v>
      </c>
      <c r="L44" s="63"/>
      <c r="M44" s="63"/>
      <c r="N44" s="61"/>
      <c r="O44" s="61"/>
      <c r="P44" s="61"/>
      <c r="Q44" s="61" t="s">
        <v>56</v>
      </c>
      <c r="R44" s="61"/>
      <c r="S44" s="62"/>
      <c r="T44" s="159" t="s">
        <v>353</v>
      </c>
      <c r="U44" s="159" t="s">
        <v>354</v>
      </c>
      <c r="V44" s="159"/>
      <c r="W44" s="159" t="s">
        <v>355</v>
      </c>
      <c r="X44" s="158"/>
      <c r="Y44" s="182"/>
      <c r="Z44" s="158"/>
      <c r="AA44" s="158"/>
      <c r="AB44" s="158"/>
      <c r="AC44" s="158"/>
      <c r="AD44" s="158"/>
      <c r="AE44" s="158"/>
      <c r="AF44" s="158"/>
      <c r="AG44" s="158"/>
      <c r="AH44" s="158"/>
      <c r="AI44" s="158"/>
      <c r="AJ44" s="19"/>
    </row>
    <row r="45" spans="1:36" ht="84.75" customHeight="1">
      <c r="A45" s="547"/>
      <c r="B45" s="111">
        <v>42799</v>
      </c>
      <c r="C45" s="112" t="s">
        <v>356</v>
      </c>
      <c r="D45" s="113" t="s">
        <v>357</v>
      </c>
      <c r="E45" s="113" t="s">
        <v>357</v>
      </c>
      <c r="F45" s="103">
        <v>43160</v>
      </c>
      <c r="G45" s="103">
        <v>43435</v>
      </c>
      <c r="H45" s="113" t="s">
        <v>178</v>
      </c>
      <c r="I45" s="113" t="s">
        <v>53</v>
      </c>
      <c r="J45" s="112" t="s">
        <v>358</v>
      </c>
      <c r="K45" s="112" t="s">
        <v>359</v>
      </c>
      <c r="L45" s="63"/>
      <c r="M45" s="63"/>
      <c r="N45" s="61"/>
      <c r="O45" s="61" t="s">
        <v>56</v>
      </c>
      <c r="P45" s="61"/>
      <c r="Q45" s="61"/>
      <c r="R45" s="61"/>
      <c r="S45" s="62"/>
      <c r="T45" s="159" t="s">
        <v>360</v>
      </c>
      <c r="U45" s="159" t="s">
        <v>361</v>
      </c>
      <c r="V45" s="159"/>
      <c r="W45" s="159" t="s">
        <v>178</v>
      </c>
      <c r="X45" s="156" t="s">
        <v>362</v>
      </c>
      <c r="Y45" s="158"/>
      <c r="Z45" s="158"/>
      <c r="AA45" s="158"/>
      <c r="AB45" s="158"/>
      <c r="AC45" s="174">
        <v>45108</v>
      </c>
      <c r="AD45" s="158"/>
      <c r="AE45" s="158"/>
      <c r="AF45" s="158"/>
      <c r="AG45" s="158"/>
      <c r="AH45" s="158"/>
      <c r="AI45" s="158"/>
      <c r="AJ45" s="19"/>
    </row>
    <row r="46" spans="1:36" ht="84.75" customHeight="1">
      <c r="A46" s="546" t="s">
        <v>363</v>
      </c>
      <c r="B46" s="111">
        <v>42741</v>
      </c>
      <c r="C46" s="112" t="s">
        <v>364</v>
      </c>
      <c r="D46" s="113" t="s">
        <v>365</v>
      </c>
      <c r="E46" s="113" t="s">
        <v>365</v>
      </c>
      <c r="F46" s="103">
        <v>43160</v>
      </c>
      <c r="G46" s="103">
        <v>43525</v>
      </c>
      <c r="H46" s="113" t="s">
        <v>366</v>
      </c>
      <c r="I46" s="120">
        <v>90000</v>
      </c>
      <c r="J46" s="114" t="s">
        <v>367</v>
      </c>
      <c r="K46" s="113" t="s">
        <v>368</v>
      </c>
      <c r="L46" s="63"/>
      <c r="M46" s="63"/>
      <c r="N46" s="61"/>
      <c r="O46" s="61" t="s">
        <v>56</v>
      </c>
      <c r="P46" s="61"/>
      <c r="Q46" s="61"/>
      <c r="R46" s="61"/>
      <c r="S46" s="62"/>
      <c r="T46" s="156" t="s">
        <v>369</v>
      </c>
      <c r="U46" s="158" t="s">
        <v>370</v>
      </c>
      <c r="V46" s="158"/>
      <c r="W46" s="156" t="s">
        <v>371</v>
      </c>
      <c r="X46" s="158"/>
      <c r="Y46" s="158"/>
      <c r="Z46" s="156" t="s">
        <v>372</v>
      </c>
      <c r="AA46" s="156" t="s">
        <v>373</v>
      </c>
      <c r="AB46" s="158"/>
      <c r="AC46" s="174">
        <v>45108</v>
      </c>
      <c r="AD46" s="158" t="s">
        <v>374</v>
      </c>
      <c r="AE46" s="158"/>
      <c r="AF46" s="156" t="s">
        <v>375</v>
      </c>
      <c r="AG46" s="158"/>
      <c r="AH46" s="158"/>
      <c r="AI46" s="156" t="s">
        <v>376</v>
      </c>
      <c r="AJ46" s="19"/>
    </row>
    <row r="47" spans="1:36" s="139" customFormat="1" ht="84.75" customHeight="1">
      <c r="A47" s="547"/>
      <c r="B47" s="133">
        <v>42772</v>
      </c>
      <c r="C47" s="129" t="s">
        <v>377</v>
      </c>
      <c r="D47" s="129" t="s">
        <v>378</v>
      </c>
      <c r="E47" s="129" t="s">
        <v>378</v>
      </c>
      <c r="F47" s="134">
        <v>43160</v>
      </c>
      <c r="G47" s="134">
        <v>43405</v>
      </c>
      <c r="H47" s="129" t="s">
        <v>379</v>
      </c>
      <c r="I47" s="129" t="s">
        <v>172</v>
      </c>
      <c r="J47" s="135" t="s">
        <v>380</v>
      </c>
      <c r="K47" s="129" t="s">
        <v>381</v>
      </c>
      <c r="L47" s="128"/>
      <c r="M47" s="128"/>
      <c r="N47" s="136"/>
      <c r="O47" s="136" t="s">
        <v>56</v>
      </c>
      <c r="P47" s="136"/>
      <c r="Q47" s="136"/>
      <c r="R47" s="136"/>
      <c r="S47" s="137"/>
      <c r="T47" s="159" t="s">
        <v>382</v>
      </c>
      <c r="U47" s="161"/>
      <c r="V47" s="159" t="s">
        <v>383</v>
      </c>
      <c r="W47" s="184" t="s">
        <v>100</v>
      </c>
      <c r="X47" s="159" t="s">
        <v>384</v>
      </c>
      <c r="Y47" s="161"/>
      <c r="Z47" s="161"/>
      <c r="AA47" s="161"/>
      <c r="AB47" s="161"/>
      <c r="AC47" s="160">
        <v>45108</v>
      </c>
      <c r="AD47" s="159" t="s">
        <v>385</v>
      </c>
      <c r="AE47" s="161"/>
      <c r="AF47" s="161"/>
      <c r="AG47" s="161"/>
      <c r="AH47" s="161"/>
      <c r="AI47" s="161"/>
      <c r="AJ47" s="138"/>
    </row>
    <row r="48" spans="1:36" ht="84.75" customHeight="1">
      <c r="A48" s="547"/>
      <c r="B48" s="111">
        <v>42800</v>
      </c>
      <c r="C48" s="112" t="s">
        <v>386</v>
      </c>
      <c r="D48" s="113" t="s">
        <v>387</v>
      </c>
      <c r="E48" s="113" t="s">
        <v>387</v>
      </c>
      <c r="F48" s="113" t="s">
        <v>388</v>
      </c>
      <c r="G48" s="103">
        <v>43435</v>
      </c>
      <c r="H48" s="113" t="s">
        <v>389</v>
      </c>
      <c r="I48" s="113" t="s">
        <v>390</v>
      </c>
      <c r="J48" s="113" t="s">
        <v>391</v>
      </c>
      <c r="K48" s="113" t="s">
        <v>381</v>
      </c>
      <c r="L48" s="63"/>
      <c r="M48" s="63"/>
      <c r="N48" s="61"/>
      <c r="O48" s="61" t="s">
        <v>56</v>
      </c>
      <c r="P48" s="61"/>
      <c r="Q48" s="61"/>
      <c r="R48" s="61"/>
      <c r="S48" s="62" t="s">
        <v>6</v>
      </c>
      <c r="T48" s="156" t="s">
        <v>392</v>
      </c>
      <c r="U48" s="158"/>
      <c r="V48" s="156" t="s">
        <v>393</v>
      </c>
      <c r="W48" s="158" t="s">
        <v>394</v>
      </c>
      <c r="X48" s="158"/>
      <c r="Y48" s="158"/>
      <c r="Z48" s="158"/>
      <c r="AA48" s="158"/>
      <c r="AB48" s="158"/>
      <c r="AC48" s="158"/>
      <c r="AD48" s="158"/>
      <c r="AE48" s="158"/>
      <c r="AF48" s="158"/>
      <c r="AG48" s="158"/>
      <c r="AH48" s="158"/>
      <c r="AI48" s="158"/>
      <c r="AJ48" s="19"/>
    </row>
    <row r="49" spans="1:36" ht="84.75" customHeight="1">
      <c r="A49" s="547"/>
      <c r="B49" s="111">
        <v>42831</v>
      </c>
      <c r="C49" s="112" t="s">
        <v>395</v>
      </c>
      <c r="D49" s="113" t="s">
        <v>396</v>
      </c>
      <c r="E49" s="113" t="s">
        <v>396</v>
      </c>
      <c r="F49" s="103">
        <v>43160</v>
      </c>
      <c r="G49" s="103">
        <v>43435</v>
      </c>
      <c r="H49" s="113" t="s">
        <v>178</v>
      </c>
      <c r="I49" s="113" t="s">
        <v>172</v>
      </c>
      <c r="J49" s="117" t="s">
        <v>397</v>
      </c>
      <c r="K49" s="117" t="s">
        <v>398</v>
      </c>
      <c r="L49" s="63"/>
      <c r="M49" s="63"/>
      <c r="N49" s="61"/>
      <c r="O49" s="61" t="s">
        <v>56</v>
      </c>
      <c r="P49" s="61"/>
      <c r="Q49" s="61"/>
      <c r="R49" s="61"/>
      <c r="S49" s="62"/>
      <c r="T49" s="156" t="s">
        <v>399</v>
      </c>
      <c r="U49" s="158"/>
      <c r="V49" s="156" t="s">
        <v>400</v>
      </c>
      <c r="W49" s="158" t="s">
        <v>165</v>
      </c>
      <c r="X49" s="158" t="s">
        <v>401</v>
      </c>
      <c r="Y49" s="158"/>
      <c r="Z49" s="158"/>
      <c r="AA49" s="158"/>
      <c r="AB49" s="158"/>
      <c r="AC49" s="174">
        <v>44166</v>
      </c>
      <c r="AD49" s="158"/>
      <c r="AE49" s="158"/>
      <c r="AF49" s="158"/>
      <c r="AG49" s="114" t="s">
        <v>402</v>
      </c>
      <c r="AH49" s="158"/>
      <c r="AI49" s="158"/>
      <c r="AJ49" s="19"/>
    </row>
    <row r="50" spans="1:36" ht="84.75" customHeight="1">
      <c r="A50" s="547"/>
      <c r="B50" s="111">
        <v>42861</v>
      </c>
      <c r="C50" s="112" t="s">
        <v>403</v>
      </c>
      <c r="D50" s="113" t="s">
        <v>404</v>
      </c>
      <c r="E50" s="113" t="s">
        <v>404</v>
      </c>
      <c r="F50" s="103">
        <v>43466</v>
      </c>
      <c r="G50" s="103">
        <v>44531</v>
      </c>
      <c r="H50" s="113" t="s">
        <v>405</v>
      </c>
      <c r="I50" s="120">
        <v>20000</v>
      </c>
      <c r="J50" s="114" t="s">
        <v>406</v>
      </c>
      <c r="K50" s="114" t="s">
        <v>407</v>
      </c>
      <c r="L50" s="63"/>
      <c r="M50" s="63"/>
      <c r="N50" s="61"/>
      <c r="O50" s="61"/>
      <c r="P50" s="61" t="s">
        <v>56</v>
      </c>
      <c r="Q50" s="61"/>
      <c r="R50" s="61"/>
      <c r="S50" s="62"/>
      <c r="T50" s="156" t="s">
        <v>408</v>
      </c>
      <c r="U50" s="158"/>
      <c r="V50" s="156" t="s">
        <v>409</v>
      </c>
      <c r="W50" s="156" t="s">
        <v>410</v>
      </c>
      <c r="X50" s="156" t="s">
        <v>411</v>
      </c>
      <c r="Y50" s="112" t="s">
        <v>412</v>
      </c>
      <c r="Z50" s="156" t="s">
        <v>413</v>
      </c>
      <c r="AA50" s="158"/>
      <c r="AB50" s="158"/>
      <c r="AC50" s="158"/>
      <c r="AD50" s="158"/>
      <c r="AE50" s="158"/>
      <c r="AF50" s="158"/>
      <c r="AG50" s="158"/>
      <c r="AH50" s="158"/>
      <c r="AI50" s="158"/>
      <c r="AJ50" s="19"/>
    </row>
    <row r="51" spans="1:36" ht="84.75" customHeight="1">
      <c r="A51" s="547"/>
      <c r="B51" s="111">
        <v>42892</v>
      </c>
      <c r="C51" s="112" t="s">
        <v>414</v>
      </c>
      <c r="D51" s="113" t="s">
        <v>415</v>
      </c>
      <c r="E51" s="113" t="s">
        <v>415</v>
      </c>
      <c r="F51" s="103">
        <v>43160</v>
      </c>
      <c r="G51" s="103">
        <v>44531</v>
      </c>
      <c r="H51" s="112" t="s">
        <v>416</v>
      </c>
      <c r="I51" s="121">
        <v>50000</v>
      </c>
      <c r="J51" s="114" t="s">
        <v>417</v>
      </c>
      <c r="K51" s="112" t="s">
        <v>418</v>
      </c>
      <c r="L51" s="63"/>
      <c r="M51" s="63"/>
      <c r="N51" s="61"/>
      <c r="O51" s="61"/>
      <c r="P51" s="61"/>
      <c r="Q51" s="61" t="s">
        <v>56</v>
      </c>
      <c r="R51" s="61"/>
      <c r="S51" s="62" t="s">
        <v>6</v>
      </c>
      <c r="T51" s="156" t="s">
        <v>419</v>
      </c>
      <c r="U51" s="158"/>
      <c r="V51" s="156" t="s">
        <v>420</v>
      </c>
      <c r="W51" s="158" t="s">
        <v>421</v>
      </c>
      <c r="X51" s="158"/>
      <c r="Y51" s="158"/>
      <c r="Z51" s="158"/>
      <c r="AA51" s="158"/>
      <c r="AB51" s="158"/>
      <c r="AC51" s="158"/>
      <c r="AD51" s="158"/>
      <c r="AE51" s="158"/>
      <c r="AF51" s="158"/>
      <c r="AG51" s="112" t="s">
        <v>422</v>
      </c>
      <c r="AH51" s="158"/>
      <c r="AI51" s="158"/>
      <c r="AJ51" s="19"/>
    </row>
    <row r="52" spans="1:36" ht="84.75" customHeight="1">
      <c r="A52" s="547"/>
      <c r="B52" s="111">
        <v>42922</v>
      </c>
      <c r="C52" s="112" t="s">
        <v>423</v>
      </c>
      <c r="D52" s="114" t="s">
        <v>424</v>
      </c>
      <c r="E52" s="114" t="s">
        <v>424</v>
      </c>
      <c r="F52" s="103">
        <v>43160</v>
      </c>
      <c r="G52" s="103">
        <v>43770</v>
      </c>
      <c r="H52" s="113" t="s">
        <v>84</v>
      </c>
      <c r="I52" s="121">
        <v>10000</v>
      </c>
      <c r="J52" s="114" t="s">
        <v>425</v>
      </c>
      <c r="K52" s="113" t="s">
        <v>426</v>
      </c>
      <c r="L52" s="63"/>
      <c r="M52" s="63"/>
      <c r="N52" s="61"/>
      <c r="O52" s="61" t="s">
        <v>56</v>
      </c>
      <c r="P52" s="61"/>
      <c r="Q52" s="61"/>
      <c r="R52" s="61"/>
      <c r="S52" s="62"/>
      <c r="T52" s="156" t="s">
        <v>427</v>
      </c>
      <c r="U52" s="158"/>
      <c r="V52" s="156" t="s">
        <v>428</v>
      </c>
      <c r="W52" s="158" t="s">
        <v>429</v>
      </c>
      <c r="X52" s="156" t="s">
        <v>430</v>
      </c>
      <c r="Y52" s="158"/>
      <c r="Z52" s="158"/>
      <c r="AA52" s="158"/>
      <c r="AB52" s="158"/>
      <c r="AC52" s="158"/>
      <c r="AD52" s="158"/>
      <c r="AE52" s="158"/>
      <c r="AF52" s="156" t="s">
        <v>431</v>
      </c>
      <c r="AG52" s="156" t="s">
        <v>432</v>
      </c>
      <c r="AH52" s="158"/>
      <c r="AI52" s="158"/>
      <c r="AJ52" s="19"/>
    </row>
    <row r="53" spans="1:36" ht="84.75" customHeight="1">
      <c r="A53" s="547"/>
      <c r="B53" s="111">
        <v>42953</v>
      </c>
      <c r="C53" s="112" t="s">
        <v>433</v>
      </c>
      <c r="D53" s="113" t="s">
        <v>434</v>
      </c>
      <c r="E53" s="113" t="s">
        <v>434</v>
      </c>
      <c r="F53" s="103">
        <v>43160</v>
      </c>
      <c r="G53" s="103">
        <v>43421</v>
      </c>
      <c r="H53" s="113" t="s">
        <v>84</v>
      </c>
      <c r="I53" s="121">
        <v>10000</v>
      </c>
      <c r="J53" s="114" t="s">
        <v>435</v>
      </c>
      <c r="K53" s="113" t="s">
        <v>436</v>
      </c>
      <c r="L53" s="63"/>
      <c r="M53" s="63"/>
      <c r="N53" s="61"/>
      <c r="O53" s="61" t="s">
        <v>56</v>
      </c>
      <c r="P53" s="61"/>
      <c r="Q53" s="61"/>
      <c r="R53" s="61"/>
      <c r="S53" s="62"/>
      <c r="T53" s="156" t="s">
        <v>437</v>
      </c>
      <c r="U53" s="158"/>
      <c r="V53" s="158"/>
      <c r="W53" s="158"/>
      <c r="X53" s="156" t="s">
        <v>438</v>
      </c>
      <c r="Y53" s="158"/>
      <c r="Z53" s="158"/>
      <c r="AA53" s="158"/>
      <c r="AB53" s="158"/>
      <c r="AC53" s="158"/>
      <c r="AD53" s="158"/>
      <c r="AE53" s="158"/>
      <c r="AF53" s="158"/>
      <c r="AG53" s="156" t="s">
        <v>439</v>
      </c>
      <c r="AH53" s="158"/>
      <c r="AI53" s="158"/>
      <c r="AJ53" s="19"/>
    </row>
    <row r="54" spans="1:36" ht="84.75" customHeight="1">
      <c r="A54" s="547"/>
      <c r="B54" s="111">
        <v>42984</v>
      </c>
      <c r="C54" s="114" t="s">
        <v>440</v>
      </c>
      <c r="D54" s="113" t="s">
        <v>441</v>
      </c>
      <c r="E54" s="113" t="s">
        <v>441</v>
      </c>
      <c r="F54" s="103">
        <v>43160</v>
      </c>
      <c r="G54" s="103">
        <v>43424</v>
      </c>
      <c r="H54" s="113" t="s">
        <v>84</v>
      </c>
      <c r="I54" s="121">
        <v>10000</v>
      </c>
      <c r="J54" s="117" t="s">
        <v>442</v>
      </c>
      <c r="K54" s="113" t="s">
        <v>109</v>
      </c>
      <c r="L54" s="63"/>
      <c r="M54" s="113" t="s">
        <v>443</v>
      </c>
      <c r="N54" s="61"/>
      <c r="O54" s="61" t="s">
        <v>56</v>
      </c>
      <c r="P54" s="61"/>
      <c r="Q54" s="61"/>
      <c r="R54" s="61"/>
      <c r="S54" s="62"/>
      <c r="T54" s="181" t="s">
        <v>444</v>
      </c>
      <c r="U54" s="158"/>
      <c r="V54" s="158" t="s">
        <v>445</v>
      </c>
      <c r="W54" s="158" t="s">
        <v>429</v>
      </c>
      <c r="X54" s="158"/>
      <c r="Y54" s="114"/>
      <c r="Z54" s="158"/>
      <c r="AA54" s="112" t="s">
        <v>446</v>
      </c>
      <c r="AB54" s="158"/>
      <c r="AC54" s="174">
        <v>45108</v>
      </c>
      <c r="AD54" s="158"/>
      <c r="AE54" s="158"/>
      <c r="AF54" s="158"/>
      <c r="AG54" s="158"/>
      <c r="AH54" s="158"/>
      <c r="AI54" s="158"/>
      <c r="AJ54" s="19"/>
    </row>
    <row r="55" spans="1:36" ht="84.75" customHeight="1">
      <c r="A55" s="547"/>
      <c r="B55" s="111">
        <v>43014</v>
      </c>
      <c r="C55" s="112" t="s">
        <v>447</v>
      </c>
      <c r="D55" s="112" t="s">
        <v>357</v>
      </c>
      <c r="E55" s="112" t="s">
        <v>357</v>
      </c>
      <c r="F55" s="103">
        <v>43160</v>
      </c>
      <c r="G55" s="103">
        <v>44501</v>
      </c>
      <c r="H55" s="113" t="s">
        <v>448</v>
      </c>
      <c r="I55" s="120">
        <v>5000</v>
      </c>
      <c r="J55" s="117" t="s">
        <v>449</v>
      </c>
      <c r="K55" s="113" t="s">
        <v>109</v>
      </c>
      <c r="L55" s="63"/>
      <c r="M55" s="113" t="s">
        <v>450</v>
      </c>
      <c r="N55" s="61"/>
      <c r="O55" s="61"/>
      <c r="P55" s="61"/>
      <c r="Q55" s="61" t="s">
        <v>56</v>
      </c>
      <c r="R55" s="61"/>
      <c r="S55" s="62"/>
      <c r="T55" s="185" t="s">
        <v>451</v>
      </c>
      <c r="U55" s="158"/>
      <c r="V55" s="158"/>
      <c r="W55" s="156" t="s">
        <v>452</v>
      </c>
      <c r="X55" s="158"/>
      <c r="Y55" s="158"/>
      <c r="Z55" s="158"/>
      <c r="AA55" s="158"/>
      <c r="AB55" s="158"/>
      <c r="AC55" s="158"/>
      <c r="AD55" s="158"/>
      <c r="AE55" s="158"/>
      <c r="AF55" s="158"/>
      <c r="AG55" s="158"/>
      <c r="AH55" s="158"/>
      <c r="AI55" s="158"/>
      <c r="AJ55" s="19"/>
    </row>
    <row r="56" spans="1:36" ht="84.75" customHeight="1">
      <c r="A56" s="547"/>
      <c r="B56" s="111">
        <v>43045</v>
      </c>
      <c r="C56" s="114" t="s">
        <v>453</v>
      </c>
      <c r="D56" s="113" t="s">
        <v>454</v>
      </c>
      <c r="E56" s="113" t="s">
        <v>454</v>
      </c>
      <c r="F56" s="103">
        <v>43160</v>
      </c>
      <c r="G56" s="103">
        <v>44501</v>
      </c>
      <c r="H56" s="113" t="s">
        <v>52</v>
      </c>
      <c r="I56" s="120">
        <v>5000</v>
      </c>
      <c r="J56" s="117" t="s">
        <v>455</v>
      </c>
      <c r="K56" s="113" t="s">
        <v>456</v>
      </c>
      <c r="L56" s="63"/>
      <c r="M56" s="63"/>
      <c r="N56" s="61"/>
      <c r="O56" s="61"/>
      <c r="P56" s="61"/>
      <c r="Q56" s="61" t="s">
        <v>56</v>
      </c>
      <c r="R56" s="61"/>
      <c r="S56" s="62"/>
      <c r="T56" s="156" t="s">
        <v>457</v>
      </c>
      <c r="U56" s="158"/>
      <c r="V56" s="158"/>
      <c r="W56" s="156" t="s">
        <v>458</v>
      </c>
      <c r="X56" s="156" t="s">
        <v>459</v>
      </c>
      <c r="Y56" s="158"/>
      <c r="Z56" s="158"/>
      <c r="AA56" s="158"/>
      <c r="AB56" s="158"/>
      <c r="AC56" s="158"/>
      <c r="AD56" s="156" t="s">
        <v>460</v>
      </c>
      <c r="AE56" s="158"/>
      <c r="AF56" s="158"/>
      <c r="AG56" s="158"/>
      <c r="AH56" s="158"/>
      <c r="AI56" s="158"/>
      <c r="AJ56" s="19"/>
    </row>
    <row r="57" spans="1:36" ht="84.75" customHeight="1">
      <c r="A57" s="546" t="s">
        <v>461</v>
      </c>
      <c r="B57" s="111">
        <v>42742</v>
      </c>
      <c r="C57" s="113" t="s">
        <v>462</v>
      </c>
      <c r="D57" s="113" t="s">
        <v>463</v>
      </c>
      <c r="E57" s="113" t="s">
        <v>463</v>
      </c>
      <c r="F57" s="103">
        <v>43160</v>
      </c>
      <c r="G57" s="103">
        <v>44896</v>
      </c>
      <c r="H57" s="113" t="s">
        <v>84</v>
      </c>
      <c r="I57" s="116">
        <v>60000</v>
      </c>
      <c r="J57" s="114" t="s">
        <v>464</v>
      </c>
      <c r="K57" s="113" t="s">
        <v>465</v>
      </c>
      <c r="L57" s="63"/>
      <c r="M57" s="63"/>
      <c r="N57" s="61"/>
      <c r="O57" s="61"/>
      <c r="P57" s="61"/>
      <c r="Q57" s="61" t="s">
        <v>56</v>
      </c>
      <c r="R57" s="61"/>
      <c r="S57" s="62"/>
      <c r="T57" s="156" t="s">
        <v>466</v>
      </c>
      <c r="U57" s="156"/>
      <c r="V57" s="156"/>
      <c r="W57" s="156" t="s">
        <v>355</v>
      </c>
      <c r="X57" s="158"/>
      <c r="Y57" s="158"/>
      <c r="Z57" s="158"/>
      <c r="AA57" s="158"/>
      <c r="AB57" s="158"/>
      <c r="AC57" s="158"/>
      <c r="AD57" s="156" t="s">
        <v>467</v>
      </c>
      <c r="AE57" s="158"/>
      <c r="AF57" s="156" t="s">
        <v>468</v>
      </c>
      <c r="AG57" s="158"/>
      <c r="AH57" s="158"/>
      <c r="AI57" s="158"/>
      <c r="AJ57" s="19"/>
    </row>
    <row r="58" spans="1:36" ht="84.75" customHeight="1">
      <c r="A58" s="547"/>
      <c r="B58" s="111">
        <v>42773</v>
      </c>
      <c r="C58" s="112" t="s">
        <v>469</v>
      </c>
      <c r="D58" s="113" t="s">
        <v>470</v>
      </c>
      <c r="E58" s="113" t="s">
        <v>470</v>
      </c>
      <c r="F58" s="103">
        <v>43160</v>
      </c>
      <c r="G58" s="103">
        <v>43435</v>
      </c>
      <c r="H58" s="113" t="s">
        <v>66</v>
      </c>
      <c r="I58" s="122">
        <v>700000</v>
      </c>
      <c r="J58" s="114" t="s">
        <v>471</v>
      </c>
      <c r="K58" s="113" t="s">
        <v>472</v>
      </c>
      <c r="L58" s="63"/>
      <c r="M58" s="63"/>
      <c r="N58" s="61"/>
      <c r="O58" s="61"/>
      <c r="P58" s="61"/>
      <c r="Q58" s="61"/>
      <c r="R58" s="61" t="s">
        <v>56</v>
      </c>
      <c r="S58" s="62"/>
      <c r="T58" s="156" t="s">
        <v>473</v>
      </c>
      <c r="U58" s="156" t="s">
        <v>474</v>
      </c>
      <c r="V58" s="156"/>
      <c r="W58" s="156" t="s">
        <v>79</v>
      </c>
      <c r="X58" s="158"/>
      <c r="Y58" s="158"/>
      <c r="Z58" s="158"/>
      <c r="AA58" s="158"/>
      <c r="AB58" s="158"/>
      <c r="AC58" s="174"/>
      <c r="AD58" s="158"/>
      <c r="AE58" s="158"/>
      <c r="AF58" s="158"/>
      <c r="AG58" s="158"/>
      <c r="AH58" s="158"/>
      <c r="AI58" s="158"/>
      <c r="AJ58" s="19"/>
    </row>
    <row r="59" spans="1:36" ht="84.75" customHeight="1">
      <c r="A59" s="547"/>
      <c r="B59" s="111">
        <v>42801</v>
      </c>
      <c r="C59" s="112" t="s">
        <v>475</v>
      </c>
      <c r="D59" s="114" t="s">
        <v>476</v>
      </c>
      <c r="E59" s="114" t="s">
        <v>476</v>
      </c>
      <c r="F59" s="103">
        <v>43160</v>
      </c>
      <c r="G59" s="103">
        <v>44896</v>
      </c>
      <c r="H59" s="113" t="s">
        <v>84</v>
      </c>
      <c r="I59" s="116">
        <v>2000000</v>
      </c>
      <c r="J59" s="114" t="s">
        <v>477</v>
      </c>
      <c r="K59" s="113" t="s">
        <v>478</v>
      </c>
      <c r="L59" s="63"/>
      <c r="M59" s="63"/>
      <c r="N59" s="61"/>
      <c r="O59" s="61"/>
      <c r="P59" s="61"/>
      <c r="Q59" s="61" t="s">
        <v>56</v>
      </c>
      <c r="R59" s="61"/>
      <c r="S59" s="62"/>
      <c r="T59" s="156" t="s">
        <v>479</v>
      </c>
      <c r="U59" s="156"/>
      <c r="V59" s="156"/>
      <c r="W59" s="156" t="s">
        <v>355</v>
      </c>
      <c r="X59" s="158"/>
      <c r="Y59" s="158"/>
      <c r="Z59" s="158"/>
      <c r="AA59" s="158"/>
      <c r="AB59" s="158"/>
      <c r="AC59" s="174">
        <v>45108</v>
      </c>
      <c r="AD59" s="158"/>
      <c r="AE59" s="158"/>
      <c r="AF59" s="158"/>
      <c r="AG59" s="158"/>
      <c r="AH59" s="158"/>
      <c r="AI59" s="158"/>
      <c r="AJ59" s="19"/>
    </row>
    <row r="60" spans="1:36" s="139" customFormat="1" ht="84.75" customHeight="1">
      <c r="A60" s="547"/>
      <c r="B60" s="133">
        <v>42832</v>
      </c>
      <c r="C60" s="140" t="s">
        <v>480</v>
      </c>
      <c r="D60" s="129" t="s">
        <v>481</v>
      </c>
      <c r="E60" s="129" t="s">
        <v>481</v>
      </c>
      <c r="F60" s="134">
        <v>43160</v>
      </c>
      <c r="G60" s="134">
        <v>44896</v>
      </c>
      <c r="H60" s="129" t="s">
        <v>84</v>
      </c>
      <c r="I60" s="141">
        <v>2000000</v>
      </c>
      <c r="J60" s="135" t="s">
        <v>482</v>
      </c>
      <c r="K60" s="129" t="s">
        <v>483</v>
      </c>
      <c r="L60" s="128"/>
      <c r="M60" s="128"/>
      <c r="N60" s="136"/>
      <c r="O60" s="136"/>
      <c r="P60" s="136" t="s">
        <v>56</v>
      </c>
      <c r="Q60" s="136"/>
      <c r="R60" s="136"/>
      <c r="S60" s="137"/>
      <c r="T60" s="159" t="s">
        <v>484</v>
      </c>
      <c r="U60" s="159"/>
      <c r="V60" s="159" t="s">
        <v>485</v>
      </c>
      <c r="W60" s="159" t="s">
        <v>486</v>
      </c>
      <c r="X60" s="159" t="s">
        <v>487</v>
      </c>
      <c r="Y60" s="140" t="s">
        <v>488</v>
      </c>
      <c r="Z60" s="161"/>
      <c r="AA60" s="161"/>
      <c r="AB60" s="161"/>
      <c r="AC60" s="161"/>
      <c r="AD60" s="161"/>
      <c r="AE60" s="161"/>
      <c r="AF60" s="161"/>
      <c r="AG60" s="161"/>
      <c r="AH60" s="161"/>
      <c r="AI60" s="161"/>
      <c r="AJ60" s="138"/>
    </row>
    <row r="61" spans="1:36" s="139" customFormat="1" ht="84.75" customHeight="1">
      <c r="A61" s="547"/>
      <c r="B61" s="133">
        <v>42862</v>
      </c>
      <c r="C61" s="140" t="s">
        <v>489</v>
      </c>
      <c r="D61" s="129" t="s">
        <v>490</v>
      </c>
      <c r="E61" s="129" t="s">
        <v>490</v>
      </c>
      <c r="F61" s="134">
        <v>43160</v>
      </c>
      <c r="G61" s="134">
        <v>44743</v>
      </c>
      <c r="H61" s="129" t="s">
        <v>491</v>
      </c>
      <c r="I61" s="142">
        <v>8600000</v>
      </c>
      <c r="J61" s="135" t="s">
        <v>492</v>
      </c>
      <c r="K61" s="143" t="s">
        <v>493</v>
      </c>
      <c r="L61" s="128"/>
      <c r="M61" s="128"/>
      <c r="N61" s="136"/>
      <c r="O61" s="136"/>
      <c r="P61" s="136"/>
      <c r="Q61" s="136" t="s">
        <v>56</v>
      </c>
      <c r="R61" s="136"/>
      <c r="S61" s="137"/>
      <c r="T61" s="159" t="s">
        <v>494</v>
      </c>
      <c r="U61" s="159" t="s">
        <v>495</v>
      </c>
      <c r="V61" s="159"/>
      <c r="W61" s="159" t="s">
        <v>496</v>
      </c>
      <c r="X61" s="161"/>
      <c r="Y61" s="159" t="s">
        <v>497</v>
      </c>
      <c r="Z61" s="161"/>
      <c r="AA61" s="161"/>
      <c r="AB61" s="161"/>
      <c r="AC61" s="160">
        <v>45108</v>
      </c>
      <c r="AD61" s="161"/>
      <c r="AE61" s="161"/>
      <c r="AF61" s="161"/>
      <c r="AG61" s="159" t="s">
        <v>498</v>
      </c>
      <c r="AH61" s="161"/>
      <c r="AI61" s="161"/>
      <c r="AJ61" s="138"/>
    </row>
    <row r="62" spans="1:36" ht="84.75" customHeight="1">
      <c r="A62" s="547"/>
      <c r="B62" s="111">
        <v>42893</v>
      </c>
      <c r="C62" s="112" t="s">
        <v>499</v>
      </c>
      <c r="D62" s="113" t="s">
        <v>500</v>
      </c>
      <c r="E62" s="113" t="s">
        <v>500</v>
      </c>
      <c r="F62" s="103">
        <v>43160</v>
      </c>
      <c r="G62" s="103">
        <v>45231</v>
      </c>
      <c r="H62" s="113" t="s">
        <v>405</v>
      </c>
      <c r="I62" s="122">
        <v>1500000</v>
      </c>
      <c r="J62" s="114" t="s">
        <v>501</v>
      </c>
      <c r="K62" s="113" t="s">
        <v>502</v>
      </c>
      <c r="L62" s="63"/>
      <c r="M62" s="63"/>
      <c r="N62" s="61"/>
      <c r="O62" s="61"/>
      <c r="P62" s="61"/>
      <c r="Q62" s="61" t="s">
        <v>56</v>
      </c>
      <c r="R62" s="61"/>
      <c r="S62" s="62"/>
      <c r="T62" s="156" t="s">
        <v>503</v>
      </c>
      <c r="U62" s="156"/>
      <c r="V62" s="156"/>
      <c r="W62" s="156" t="s">
        <v>504</v>
      </c>
      <c r="X62" s="156" t="s">
        <v>505</v>
      </c>
      <c r="Y62" s="158"/>
      <c r="Z62" s="158"/>
      <c r="AA62" s="158"/>
      <c r="AB62" s="158"/>
      <c r="AC62" s="174">
        <v>45108</v>
      </c>
      <c r="AD62" s="158"/>
      <c r="AE62" s="158"/>
      <c r="AF62" s="156" t="s">
        <v>506</v>
      </c>
      <c r="AG62" s="158"/>
      <c r="AH62" s="158"/>
      <c r="AI62" s="158"/>
      <c r="AJ62" s="19"/>
    </row>
    <row r="63" spans="1:36" ht="84.75" customHeight="1">
      <c r="A63" s="547"/>
      <c r="B63" s="111">
        <v>42923</v>
      </c>
      <c r="C63" s="112" t="s">
        <v>507</v>
      </c>
      <c r="D63" s="113" t="s">
        <v>508</v>
      </c>
      <c r="E63" s="113" t="s">
        <v>508</v>
      </c>
      <c r="F63" s="103">
        <v>43160</v>
      </c>
      <c r="G63" s="103">
        <v>44531</v>
      </c>
      <c r="H63" s="117" t="s">
        <v>509</v>
      </c>
      <c r="I63" s="123">
        <v>120000</v>
      </c>
      <c r="J63" s="117" t="s">
        <v>510</v>
      </c>
      <c r="K63" s="113" t="s">
        <v>511</v>
      </c>
      <c r="L63" s="63"/>
      <c r="M63" s="63"/>
      <c r="N63" s="61"/>
      <c r="O63" s="61"/>
      <c r="P63" s="61" t="s">
        <v>56</v>
      </c>
      <c r="Q63" s="61"/>
      <c r="R63" s="61"/>
      <c r="S63" s="62"/>
      <c r="T63" s="156" t="s">
        <v>512</v>
      </c>
      <c r="U63" s="156"/>
      <c r="V63" s="156" t="s">
        <v>513</v>
      </c>
      <c r="W63" s="156" t="s">
        <v>514</v>
      </c>
      <c r="X63" s="156" t="s">
        <v>515</v>
      </c>
      <c r="Y63" s="112" t="s">
        <v>516</v>
      </c>
      <c r="Z63" s="158"/>
      <c r="AA63" s="158"/>
      <c r="AB63" s="186"/>
      <c r="AC63" s="174">
        <v>45108</v>
      </c>
      <c r="AD63" s="156" t="s">
        <v>517</v>
      </c>
      <c r="AE63" s="158"/>
      <c r="AF63" s="158"/>
      <c r="AG63" s="158" t="s">
        <v>109</v>
      </c>
      <c r="AH63" s="158"/>
      <c r="AI63" s="158"/>
      <c r="AJ63" s="19"/>
    </row>
    <row r="64" spans="1:36" ht="84.75" customHeight="1">
      <c r="A64" s="547"/>
      <c r="B64" s="111">
        <v>42954</v>
      </c>
      <c r="C64" s="112" t="s">
        <v>518</v>
      </c>
      <c r="D64" s="114" t="s">
        <v>519</v>
      </c>
      <c r="E64" s="114" t="s">
        <v>519</v>
      </c>
      <c r="F64" s="103">
        <v>43160</v>
      </c>
      <c r="G64" s="103">
        <v>43435</v>
      </c>
      <c r="H64" s="113" t="s">
        <v>520</v>
      </c>
      <c r="I64" s="113" t="s">
        <v>53</v>
      </c>
      <c r="J64" s="113" t="s">
        <v>521</v>
      </c>
      <c r="K64" s="113" t="s">
        <v>522</v>
      </c>
      <c r="L64" s="63"/>
      <c r="M64" s="63"/>
      <c r="N64" s="61"/>
      <c r="O64" s="61" t="s">
        <v>56</v>
      </c>
      <c r="P64" s="61"/>
      <c r="Q64" s="61"/>
      <c r="R64" s="61"/>
      <c r="S64" s="62" t="s">
        <v>7</v>
      </c>
      <c r="T64" s="156" t="s">
        <v>523</v>
      </c>
      <c r="U64" s="156"/>
      <c r="V64" s="156" t="s">
        <v>524</v>
      </c>
      <c r="W64" s="156" t="s">
        <v>520</v>
      </c>
      <c r="X64" s="156" t="s">
        <v>525</v>
      </c>
      <c r="Y64" s="158"/>
      <c r="Z64" s="158"/>
      <c r="AA64" s="158"/>
      <c r="AB64" s="174">
        <v>44166</v>
      </c>
      <c r="AC64" s="174">
        <v>45108</v>
      </c>
      <c r="AD64" s="158"/>
      <c r="AE64" s="158"/>
      <c r="AF64" s="158"/>
      <c r="AG64" s="158"/>
      <c r="AH64" s="158"/>
      <c r="AI64" s="158"/>
      <c r="AJ64" s="19"/>
    </row>
    <row r="65" spans="1:36" ht="84.75" customHeight="1">
      <c r="A65" s="547"/>
      <c r="B65" s="111">
        <v>42985</v>
      </c>
      <c r="C65" s="112" t="s">
        <v>526</v>
      </c>
      <c r="D65" s="113" t="s">
        <v>527</v>
      </c>
      <c r="E65" s="113" t="s">
        <v>527</v>
      </c>
      <c r="F65" s="103">
        <v>43160</v>
      </c>
      <c r="G65" s="103">
        <v>45231</v>
      </c>
      <c r="H65" s="113" t="s">
        <v>528</v>
      </c>
      <c r="I65" s="116">
        <v>700000</v>
      </c>
      <c r="J65" s="114" t="s">
        <v>529</v>
      </c>
      <c r="K65" s="113" t="s">
        <v>530</v>
      </c>
      <c r="L65" s="63"/>
      <c r="M65" s="63"/>
      <c r="N65" s="61"/>
      <c r="O65" s="61"/>
      <c r="P65" s="61"/>
      <c r="Q65" s="61" t="s">
        <v>56</v>
      </c>
      <c r="R65" s="61"/>
      <c r="S65" s="62"/>
      <c r="T65" s="156" t="s">
        <v>531</v>
      </c>
      <c r="U65" s="156" t="s">
        <v>532</v>
      </c>
      <c r="V65" s="156"/>
      <c r="W65" s="156" t="s">
        <v>79</v>
      </c>
      <c r="X65" s="158"/>
      <c r="Y65" s="158"/>
      <c r="Z65" s="158"/>
      <c r="AA65" s="158"/>
      <c r="AB65" s="158"/>
      <c r="AC65" s="158"/>
      <c r="AD65" s="158"/>
      <c r="AE65" s="158"/>
      <c r="AF65" s="158"/>
      <c r="AG65" s="158"/>
      <c r="AH65" s="158"/>
      <c r="AI65" s="158"/>
      <c r="AJ65" s="19"/>
    </row>
    <row r="66" spans="1:36" ht="84.75" customHeight="1">
      <c r="A66" s="547"/>
      <c r="B66" s="111">
        <v>43015</v>
      </c>
      <c r="C66" s="112" t="s">
        <v>533</v>
      </c>
      <c r="D66" s="113" t="s">
        <v>534</v>
      </c>
      <c r="E66" s="113" t="s">
        <v>534</v>
      </c>
      <c r="F66" s="103">
        <v>43160</v>
      </c>
      <c r="G66" s="103">
        <v>45231</v>
      </c>
      <c r="H66" s="113" t="s">
        <v>535</v>
      </c>
      <c r="I66" s="113" t="s">
        <v>53</v>
      </c>
      <c r="J66" s="114" t="s">
        <v>536</v>
      </c>
      <c r="K66" s="113" t="s">
        <v>537</v>
      </c>
      <c r="L66" s="63"/>
      <c r="M66" s="63"/>
      <c r="N66" s="61"/>
      <c r="O66" s="61" t="s">
        <v>56</v>
      </c>
      <c r="P66" s="61"/>
      <c r="Q66" s="61"/>
      <c r="R66" s="61"/>
      <c r="S66" s="62" t="s">
        <v>6</v>
      </c>
      <c r="T66" s="156" t="s">
        <v>538</v>
      </c>
      <c r="U66" s="156"/>
      <c r="V66" s="156" t="s">
        <v>539</v>
      </c>
      <c r="W66" s="156" t="s">
        <v>123</v>
      </c>
      <c r="X66" s="158"/>
      <c r="Y66" s="158"/>
      <c r="Z66" s="158"/>
      <c r="AA66" s="158"/>
      <c r="AB66" s="158"/>
      <c r="AC66" s="158"/>
      <c r="AD66" s="158"/>
      <c r="AE66" s="158"/>
      <c r="AF66" s="158"/>
      <c r="AG66" s="158"/>
      <c r="AH66" s="158"/>
      <c r="AI66" s="158"/>
      <c r="AJ66" s="19"/>
    </row>
    <row r="67" spans="1:36" s="139" customFormat="1" ht="84.75" customHeight="1">
      <c r="A67" s="547"/>
      <c r="B67" s="133">
        <v>43046</v>
      </c>
      <c r="C67" s="143" t="s">
        <v>540</v>
      </c>
      <c r="D67" s="129" t="s">
        <v>541</v>
      </c>
      <c r="E67" s="129" t="s">
        <v>541</v>
      </c>
      <c r="F67" s="134">
        <v>43160</v>
      </c>
      <c r="G67" s="134">
        <v>43252</v>
      </c>
      <c r="H67" s="129" t="s">
        <v>95</v>
      </c>
      <c r="I67" s="129" t="s">
        <v>53</v>
      </c>
      <c r="J67" s="140" t="s">
        <v>542</v>
      </c>
      <c r="K67" s="129" t="s">
        <v>381</v>
      </c>
      <c r="L67" s="128"/>
      <c r="M67" s="128"/>
      <c r="N67" s="136"/>
      <c r="O67" s="136" t="s">
        <v>56</v>
      </c>
      <c r="P67" s="136"/>
      <c r="Q67" s="136"/>
      <c r="R67" s="136"/>
      <c r="S67" s="137"/>
      <c r="T67" s="159" t="s">
        <v>543</v>
      </c>
      <c r="U67" s="159"/>
      <c r="V67" s="159" t="s">
        <v>544</v>
      </c>
      <c r="W67" s="159" t="s">
        <v>545</v>
      </c>
      <c r="X67" s="161" t="s">
        <v>546</v>
      </c>
      <c r="Y67" s="161"/>
      <c r="Z67" s="161"/>
      <c r="AA67" s="161"/>
      <c r="AB67" s="161"/>
      <c r="AC67" s="160">
        <v>44166</v>
      </c>
      <c r="AD67" s="161"/>
      <c r="AE67" s="161"/>
      <c r="AF67" s="159" t="s">
        <v>467</v>
      </c>
      <c r="AG67" s="161"/>
      <c r="AH67" s="161"/>
      <c r="AI67" s="161"/>
      <c r="AJ67" s="138"/>
    </row>
    <row r="68" spans="1:36" ht="84.75" customHeight="1">
      <c r="A68" s="546" t="s">
        <v>547</v>
      </c>
      <c r="B68" s="111">
        <v>42743</v>
      </c>
      <c r="C68" s="112" t="s">
        <v>548</v>
      </c>
      <c r="D68" s="113" t="s">
        <v>549</v>
      </c>
      <c r="E68" s="113" t="s">
        <v>549</v>
      </c>
      <c r="F68" s="103">
        <v>43160</v>
      </c>
      <c r="G68" s="103">
        <v>44531</v>
      </c>
      <c r="H68" s="112" t="s">
        <v>416</v>
      </c>
      <c r="I68" s="120">
        <v>2000000</v>
      </c>
      <c r="J68" s="114" t="s">
        <v>550</v>
      </c>
      <c r="K68" s="113"/>
      <c r="L68" s="63"/>
      <c r="M68" s="63"/>
      <c r="N68" s="61"/>
      <c r="O68" s="61"/>
      <c r="P68" s="61" t="s">
        <v>56</v>
      </c>
      <c r="Q68" s="61"/>
      <c r="R68" s="61"/>
      <c r="S68" s="62"/>
      <c r="T68" s="156" t="s">
        <v>551</v>
      </c>
      <c r="U68" s="156"/>
      <c r="V68" s="156" t="s">
        <v>552</v>
      </c>
      <c r="W68" s="156" t="s">
        <v>553</v>
      </c>
      <c r="X68" s="156"/>
      <c r="Y68" s="158"/>
      <c r="Z68" s="158"/>
      <c r="AA68" s="158"/>
      <c r="AB68" s="158"/>
      <c r="AC68" s="158"/>
      <c r="AD68" s="158"/>
      <c r="AE68" s="158"/>
      <c r="AF68" s="158"/>
      <c r="AG68" s="158"/>
      <c r="AH68" s="158"/>
      <c r="AI68" s="158"/>
      <c r="AJ68" s="19"/>
    </row>
    <row r="69" spans="1:36" ht="84.75" customHeight="1">
      <c r="A69" s="547"/>
      <c r="B69" s="111">
        <v>42774</v>
      </c>
      <c r="C69" s="112" t="s">
        <v>554</v>
      </c>
      <c r="D69" s="113" t="s">
        <v>549</v>
      </c>
      <c r="E69" s="113" t="s">
        <v>549</v>
      </c>
      <c r="F69" s="103">
        <v>43160</v>
      </c>
      <c r="G69" s="103">
        <v>44166</v>
      </c>
      <c r="H69" s="113" t="s">
        <v>555</v>
      </c>
      <c r="I69" s="120">
        <v>200000</v>
      </c>
      <c r="J69" s="114" t="s">
        <v>556</v>
      </c>
      <c r="K69" s="113" t="s">
        <v>381</v>
      </c>
      <c r="L69" s="63"/>
      <c r="M69" s="63"/>
      <c r="N69" s="61"/>
      <c r="O69" s="61"/>
      <c r="P69" s="61" t="s">
        <v>56</v>
      </c>
      <c r="Q69" s="61"/>
      <c r="R69" s="61"/>
      <c r="S69" s="62"/>
      <c r="T69" s="156" t="s">
        <v>557</v>
      </c>
      <c r="U69" s="156"/>
      <c r="V69" s="156" t="s">
        <v>558</v>
      </c>
      <c r="W69" s="156" t="s">
        <v>559</v>
      </c>
      <c r="X69" s="156" t="s">
        <v>560</v>
      </c>
      <c r="Y69" s="158"/>
      <c r="Z69" s="158"/>
      <c r="AA69" s="158"/>
      <c r="AB69" s="158"/>
      <c r="AC69" s="158"/>
      <c r="AD69" s="158"/>
      <c r="AE69" s="158"/>
      <c r="AF69" s="158"/>
      <c r="AG69" s="158"/>
      <c r="AH69" s="158"/>
      <c r="AI69" s="158"/>
      <c r="AJ69" s="19"/>
    </row>
    <row r="70" spans="1:36" ht="84.75" customHeight="1">
      <c r="A70" s="547"/>
      <c r="B70" s="111">
        <v>42802</v>
      </c>
      <c r="C70" s="112" t="s">
        <v>561</v>
      </c>
      <c r="D70" s="113" t="s">
        <v>549</v>
      </c>
      <c r="E70" s="113" t="s">
        <v>549</v>
      </c>
      <c r="F70" s="103">
        <v>43647</v>
      </c>
      <c r="G70" s="103">
        <v>45261</v>
      </c>
      <c r="H70" s="112" t="s">
        <v>184</v>
      </c>
      <c r="I70" s="120">
        <v>75000</v>
      </c>
      <c r="J70" s="114" t="s">
        <v>562</v>
      </c>
      <c r="K70" s="113" t="s">
        <v>381</v>
      </c>
      <c r="L70" s="63"/>
      <c r="M70" s="63"/>
      <c r="N70" s="61"/>
      <c r="O70" s="61" t="s">
        <v>56</v>
      </c>
      <c r="P70" s="61"/>
      <c r="Q70" s="61"/>
      <c r="R70" s="61"/>
      <c r="S70" s="62" t="s">
        <v>7</v>
      </c>
      <c r="T70" s="156"/>
      <c r="U70" s="156"/>
      <c r="V70" s="156" t="s">
        <v>563</v>
      </c>
      <c r="W70" s="156"/>
      <c r="X70" s="156"/>
      <c r="Y70" s="158"/>
      <c r="Z70" s="158"/>
      <c r="AA70" s="158"/>
      <c r="AB70" s="158"/>
      <c r="AC70" s="158"/>
      <c r="AD70" s="158"/>
      <c r="AE70" s="158"/>
      <c r="AF70" s="158"/>
      <c r="AG70" s="158"/>
      <c r="AH70" s="158"/>
      <c r="AI70" s="158"/>
      <c r="AJ70" s="19"/>
    </row>
    <row r="71" spans="1:36" s="139" customFormat="1" ht="84.75" customHeight="1">
      <c r="A71" s="547"/>
      <c r="B71" s="133">
        <v>42833</v>
      </c>
      <c r="C71" s="140" t="s">
        <v>564</v>
      </c>
      <c r="D71" s="129" t="s">
        <v>565</v>
      </c>
      <c r="E71" s="129" t="s">
        <v>565</v>
      </c>
      <c r="F71" s="134">
        <v>43160</v>
      </c>
      <c r="G71" s="134">
        <v>45261</v>
      </c>
      <c r="H71" s="129" t="s">
        <v>405</v>
      </c>
      <c r="I71" s="129" t="s">
        <v>566</v>
      </c>
      <c r="J71" s="135" t="s">
        <v>567</v>
      </c>
      <c r="K71" s="129" t="s">
        <v>568</v>
      </c>
      <c r="L71" s="128"/>
      <c r="M71" s="128"/>
      <c r="N71" s="136"/>
      <c r="O71" s="136"/>
      <c r="P71" s="136"/>
      <c r="Q71" s="136" t="s">
        <v>56</v>
      </c>
      <c r="R71" s="136"/>
      <c r="S71" s="137"/>
      <c r="T71" s="159" t="s">
        <v>569</v>
      </c>
      <c r="U71" s="159" t="s">
        <v>570</v>
      </c>
      <c r="V71" s="159"/>
      <c r="W71" s="159" t="s">
        <v>571</v>
      </c>
      <c r="X71" s="159"/>
      <c r="Y71" s="161"/>
      <c r="Z71" s="161"/>
      <c r="AA71" s="161"/>
      <c r="AB71" s="161"/>
      <c r="AC71" s="160">
        <v>45200</v>
      </c>
      <c r="AD71" s="161"/>
      <c r="AE71" s="161"/>
      <c r="AF71" s="161"/>
      <c r="AG71" s="140" t="s">
        <v>572</v>
      </c>
      <c r="AH71" s="161"/>
      <c r="AI71" s="161"/>
      <c r="AJ71" s="138"/>
    </row>
    <row r="72" spans="1:36" ht="84.75" customHeight="1">
      <c r="A72" s="547"/>
      <c r="B72" s="111">
        <v>42863</v>
      </c>
      <c r="C72" s="112" t="s">
        <v>573</v>
      </c>
      <c r="D72" s="113" t="s">
        <v>549</v>
      </c>
      <c r="E72" s="113" t="s">
        <v>549</v>
      </c>
      <c r="F72" s="103">
        <v>43160</v>
      </c>
      <c r="G72" s="103">
        <v>43425</v>
      </c>
      <c r="H72" s="113" t="s">
        <v>528</v>
      </c>
      <c r="I72" s="120">
        <v>500000</v>
      </c>
      <c r="J72" s="114" t="s">
        <v>574</v>
      </c>
      <c r="K72" s="113" t="s">
        <v>381</v>
      </c>
      <c r="L72" s="63"/>
      <c r="M72" s="63"/>
      <c r="N72" s="61"/>
      <c r="O72" s="61" t="s">
        <v>56</v>
      </c>
      <c r="P72" s="61"/>
      <c r="Q72" s="61"/>
      <c r="R72" s="61"/>
      <c r="S72" s="62"/>
      <c r="T72" s="156" t="s">
        <v>575</v>
      </c>
      <c r="U72" s="156" t="s">
        <v>576</v>
      </c>
      <c r="V72" s="156"/>
      <c r="W72" s="156" t="s">
        <v>577</v>
      </c>
      <c r="X72" s="156"/>
      <c r="Y72" s="158"/>
      <c r="Z72" s="158"/>
      <c r="AA72" s="158"/>
      <c r="AB72" s="158"/>
      <c r="AC72" s="174">
        <v>45200</v>
      </c>
      <c r="AD72" s="158"/>
      <c r="AE72" s="158"/>
      <c r="AF72" s="158"/>
      <c r="AG72" s="158"/>
      <c r="AH72" s="158"/>
      <c r="AI72" s="156" t="s">
        <v>578</v>
      </c>
      <c r="AJ72" s="19"/>
    </row>
    <row r="73" spans="1:36" ht="84.75" customHeight="1">
      <c r="A73" s="547"/>
      <c r="B73" s="111">
        <v>42894</v>
      </c>
      <c r="C73" s="113" t="s">
        <v>579</v>
      </c>
      <c r="D73" s="113" t="s">
        <v>580</v>
      </c>
      <c r="E73" s="113" t="s">
        <v>580</v>
      </c>
      <c r="F73" s="103">
        <v>43160</v>
      </c>
      <c r="G73" s="103">
        <v>44166</v>
      </c>
      <c r="H73" s="113" t="s">
        <v>66</v>
      </c>
      <c r="I73" s="113" t="s">
        <v>172</v>
      </c>
      <c r="J73" s="114" t="s">
        <v>581</v>
      </c>
      <c r="K73" s="113" t="s">
        <v>582</v>
      </c>
      <c r="L73" s="63"/>
      <c r="M73" s="63"/>
      <c r="N73" s="61"/>
      <c r="O73" s="61" t="s">
        <v>56</v>
      </c>
      <c r="P73" s="61"/>
      <c r="Q73" s="61"/>
      <c r="R73" s="61"/>
      <c r="S73" s="62"/>
      <c r="T73" s="156" t="s">
        <v>583</v>
      </c>
      <c r="U73" s="156"/>
      <c r="V73" s="156" t="s">
        <v>584</v>
      </c>
      <c r="W73" s="156" t="s">
        <v>585</v>
      </c>
      <c r="X73" s="156" t="s">
        <v>586</v>
      </c>
      <c r="Y73" s="158"/>
      <c r="Z73" s="156" t="s">
        <v>587</v>
      </c>
      <c r="AA73" s="158"/>
      <c r="AB73" s="158"/>
      <c r="AC73" s="158"/>
      <c r="AD73" s="156" t="s">
        <v>588</v>
      </c>
      <c r="AE73" s="158"/>
      <c r="AF73" s="158"/>
      <c r="AG73" s="158"/>
      <c r="AH73" s="158"/>
      <c r="AI73" s="158"/>
      <c r="AJ73" s="19"/>
    </row>
    <row r="74" spans="1:36" ht="84.75" customHeight="1">
      <c r="A74" s="546" t="s">
        <v>589</v>
      </c>
      <c r="B74" s="124" t="s">
        <v>590</v>
      </c>
      <c r="C74" s="113" t="s">
        <v>591</v>
      </c>
      <c r="D74" s="113" t="s">
        <v>592</v>
      </c>
      <c r="E74" s="113" t="s">
        <v>592</v>
      </c>
      <c r="F74" s="103">
        <v>43282</v>
      </c>
      <c r="G74" s="103">
        <v>43435</v>
      </c>
      <c r="H74" s="113" t="s">
        <v>66</v>
      </c>
      <c r="I74" s="113" t="s">
        <v>53</v>
      </c>
      <c r="J74" s="110" t="s">
        <v>593</v>
      </c>
      <c r="K74" s="113" t="s">
        <v>594</v>
      </c>
      <c r="L74" s="63"/>
      <c r="M74" s="113" t="s">
        <v>595</v>
      </c>
      <c r="N74" s="61"/>
      <c r="O74" s="61"/>
      <c r="P74" s="61"/>
      <c r="Q74" s="61"/>
      <c r="R74" s="61" t="s">
        <v>56</v>
      </c>
      <c r="S74" s="62"/>
      <c r="T74" s="158" t="s">
        <v>596</v>
      </c>
      <c r="U74" s="158" t="s">
        <v>597</v>
      </c>
      <c r="V74" s="158"/>
      <c r="W74" s="158"/>
      <c r="X74" s="158"/>
      <c r="Y74" s="158"/>
      <c r="Z74" s="158"/>
      <c r="AA74" s="158"/>
      <c r="AB74" s="158"/>
      <c r="AC74" s="158"/>
      <c r="AD74" s="158"/>
      <c r="AE74" s="158"/>
      <c r="AF74" s="158"/>
      <c r="AG74" s="158"/>
      <c r="AH74" s="158"/>
      <c r="AI74" s="158"/>
      <c r="AJ74" s="19"/>
    </row>
    <row r="75" spans="1:36" ht="84.75" customHeight="1">
      <c r="A75" s="547"/>
      <c r="B75" s="124" t="s">
        <v>598</v>
      </c>
      <c r="C75" s="113" t="s">
        <v>599</v>
      </c>
      <c r="D75" s="113" t="s">
        <v>600</v>
      </c>
      <c r="E75" s="113" t="s">
        <v>600</v>
      </c>
      <c r="F75" s="103">
        <v>43282</v>
      </c>
      <c r="G75" s="103">
        <v>43800</v>
      </c>
      <c r="H75" s="113" t="s">
        <v>66</v>
      </c>
      <c r="I75" s="113" t="s">
        <v>53</v>
      </c>
      <c r="J75" s="113" t="s">
        <v>601</v>
      </c>
      <c r="K75" s="113" t="s">
        <v>602</v>
      </c>
      <c r="L75" s="63"/>
      <c r="M75" s="113" t="s">
        <v>603</v>
      </c>
      <c r="N75" s="61"/>
      <c r="O75" s="61"/>
      <c r="P75" s="61"/>
      <c r="Q75" s="61" t="s">
        <v>56</v>
      </c>
      <c r="R75" s="61"/>
      <c r="S75" s="62"/>
      <c r="T75" s="156" t="s">
        <v>604</v>
      </c>
      <c r="U75" s="158"/>
      <c r="V75" s="158"/>
      <c r="W75" s="158" t="s">
        <v>79</v>
      </c>
      <c r="X75" s="158"/>
      <c r="Y75" s="158"/>
      <c r="Z75" s="158"/>
      <c r="AA75" s="158"/>
      <c r="AB75" s="158"/>
      <c r="AC75" s="174">
        <v>44166</v>
      </c>
      <c r="AD75" s="158"/>
      <c r="AE75" s="158"/>
      <c r="AF75" s="158"/>
      <c r="AG75" s="158"/>
      <c r="AH75" s="158"/>
      <c r="AI75" s="158"/>
      <c r="AJ75" s="19"/>
    </row>
    <row r="76" spans="1:36" ht="84.75" customHeight="1">
      <c r="A76" s="547"/>
      <c r="B76" s="124" t="s">
        <v>605</v>
      </c>
      <c r="C76" s="113" t="s">
        <v>606</v>
      </c>
      <c r="D76" s="113" t="s">
        <v>607</v>
      </c>
      <c r="E76" s="113" t="s">
        <v>607</v>
      </c>
      <c r="F76" s="103">
        <v>43282</v>
      </c>
      <c r="G76" s="103">
        <v>43800</v>
      </c>
      <c r="H76" s="113" t="s">
        <v>66</v>
      </c>
      <c r="I76" s="113" t="s">
        <v>53</v>
      </c>
      <c r="J76" s="114" t="s">
        <v>608</v>
      </c>
      <c r="K76" s="113" t="s">
        <v>609</v>
      </c>
      <c r="L76" s="63"/>
      <c r="M76" s="114" t="s">
        <v>610</v>
      </c>
      <c r="N76" s="61"/>
      <c r="O76" s="61"/>
      <c r="P76" s="61"/>
      <c r="Q76" s="61" t="s">
        <v>56</v>
      </c>
      <c r="R76" s="61"/>
      <c r="S76" s="62"/>
      <c r="T76" s="156" t="s">
        <v>611</v>
      </c>
      <c r="U76" s="158"/>
      <c r="V76" s="158"/>
      <c r="W76" s="158" t="s">
        <v>199</v>
      </c>
      <c r="X76" s="158"/>
      <c r="Y76" s="158"/>
      <c r="Z76" s="158"/>
      <c r="AA76" s="158"/>
      <c r="AB76" s="158"/>
      <c r="AC76" s="174">
        <v>45200</v>
      </c>
      <c r="AD76" s="158"/>
      <c r="AE76" s="158"/>
      <c r="AF76" s="158"/>
      <c r="AG76" s="158"/>
      <c r="AH76" s="158"/>
      <c r="AI76" s="158"/>
      <c r="AJ76" s="19"/>
    </row>
    <row r="77" spans="1:36" ht="84.75" customHeight="1">
      <c r="A77" s="547"/>
      <c r="B77" s="124" t="s">
        <v>612</v>
      </c>
      <c r="C77" s="113" t="s">
        <v>613</v>
      </c>
      <c r="D77" s="113" t="s">
        <v>614</v>
      </c>
      <c r="E77" s="113" t="s">
        <v>614</v>
      </c>
      <c r="F77" s="103">
        <v>43160</v>
      </c>
      <c r="G77" s="103">
        <v>45261</v>
      </c>
      <c r="H77" s="113" t="s">
        <v>66</v>
      </c>
      <c r="I77" s="122">
        <v>360000</v>
      </c>
      <c r="J77" s="114" t="s">
        <v>615</v>
      </c>
      <c r="K77" s="113" t="s">
        <v>381</v>
      </c>
      <c r="L77" s="63"/>
      <c r="M77" s="63"/>
      <c r="N77" s="61"/>
      <c r="O77" s="61"/>
      <c r="P77" s="61"/>
      <c r="Q77" s="61" t="s">
        <v>56</v>
      </c>
      <c r="R77" s="61"/>
      <c r="S77" s="62"/>
      <c r="T77" s="156" t="s">
        <v>616</v>
      </c>
      <c r="U77" s="158"/>
      <c r="V77" s="158"/>
      <c r="W77" s="158" t="s">
        <v>79</v>
      </c>
      <c r="X77" s="158"/>
      <c r="Y77" s="158"/>
      <c r="Z77" s="158"/>
      <c r="AA77" s="158"/>
      <c r="AB77" s="158"/>
      <c r="AC77" s="158"/>
      <c r="AD77" s="158"/>
      <c r="AE77" s="158"/>
      <c r="AF77" s="158"/>
      <c r="AG77" s="158"/>
      <c r="AH77" s="158"/>
      <c r="AI77" s="158"/>
      <c r="AJ77" s="19"/>
    </row>
    <row r="78" spans="1:36" ht="84.75" customHeight="1">
      <c r="A78" s="547"/>
      <c r="B78" s="124" t="s">
        <v>617</v>
      </c>
      <c r="C78" s="113" t="s">
        <v>618</v>
      </c>
      <c r="D78" s="113" t="s">
        <v>619</v>
      </c>
      <c r="E78" s="113" t="s">
        <v>619</v>
      </c>
      <c r="F78" s="103">
        <v>43161</v>
      </c>
      <c r="G78" s="103">
        <v>45261</v>
      </c>
      <c r="H78" s="113" t="s">
        <v>66</v>
      </c>
      <c r="I78" s="113" t="s">
        <v>620</v>
      </c>
      <c r="J78" s="114" t="s">
        <v>621</v>
      </c>
      <c r="K78" s="113" t="s">
        <v>381</v>
      </c>
      <c r="L78" s="63"/>
      <c r="M78" s="63"/>
      <c r="N78" s="61"/>
      <c r="O78" s="61"/>
      <c r="P78" s="61"/>
      <c r="Q78" s="61" t="s">
        <v>56</v>
      </c>
      <c r="R78" s="61"/>
      <c r="S78" s="62"/>
      <c r="T78" s="156" t="s">
        <v>622</v>
      </c>
      <c r="U78" s="156" t="s">
        <v>623</v>
      </c>
      <c r="V78" s="158"/>
      <c r="W78" s="158" t="s">
        <v>79</v>
      </c>
      <c r="X78" s="158"/>
      <c r="Y78" s="158"/>
      <c r="Z78" s="158"/>
      <c r="AA78" s="158"/>
      <c r="AB78" s="158"/>
      <c r="AC78" s="158"/>
      <c r="AD78" s="158"/>
      <c r="AE78" s="158"/>
      <c r="AF78" s="158"/>
      <c r="AG78" s="158"/>
      <c r="AH78" s="158"/>
      <c r="AI78" s="158"/>
      <c r="AJ78" s="19"/>
    </row>
    <row r="79" spans="1:36" ht="84.75" customHeight="1">
      <c r="A79" s="547"/>
      <c r="B79" s="124" t="s">
        <v>624</v>
      </c>
      <c r="C79" s="113" t="s">
        <v>625</v>
      </c>
      <c r="D79" s="113" t="s">
        <v>626</v>
      </c>
      <c r="E79" s="113" t="s">
        <v>626</v>
      </c>
      <c r="F79" s="103">
        <v>43162</v>
      </c>
      <c r="G79" s="103">
        <v>45261</v>
      </c>
      <c r="H79" s="113" t="s">
        <v>66</v>
      </c>
      <c r="I79" s="113" t="s">
        <v>53</v>
      </c>
      <c r="J79" s="113" t="s">
        <v>379</v>
      </c>
      <c r="K79" s="113" t="s">
        <v>381</v>
      </c>
      <c r="L79" s="63"/>
      <c r="M79" s="63"/>
      <c r="N79" s="61"/>
      <c r="O79" s="61"/>
      <c r="P79" s="61"/>
      <c r="Q79" s="61" t="s">
        <v>56</v>
      </c>
      <c r="R79" s="61"/>
      <c r="S79" s="62"/>
      <c r="T79" s="156" t="s">
        <v>627</v>
      </c>
      <c r="U79" s="156" t="s">
        <v>628</v>
      </c>
      <c r="V79" s="158"/>
      <c r="W79" s="158" t="s">
        <v>79</v>
      </c>
      <c r="X79" s="158"/>
      <c r="Y79" s="158"/>
      <c r="Z79" s="158"/>
      <c r="AA79" s="158"/>
      <c r="AB79" s="158"/>
      <c r="AC79" s="158"/>
      <c r="AD79" s="158"/>
      <c r="AE79" s="158"/>
      <c r="AF79" s="158"/>
      <c r="AG79" s="158"/>
      <c r="AH79" s="158"/>
      <c r="AI79" s="158"/>
      <c r="AJ79" s="19"/>
    </row>
    <row r="80" spans="1:36" ht="84.75" customHeight="1">
      <c r="A80" s="548"/>
      <c r="B80" s="124" t="s">
        <v>629</v>
      </c>
      <c r="C80" s="113" t="s">
        <v>630</v>
      </c>
      <c r="D80" s="113" t="s">
        <v>631</v>
      </c>
      <c r="E80" s="113" t="s">
        <v>631</v>
      </c>
      <c r="F80" s="103">
        <v>43160</v>
      </c>
      <c r="G80" s="103">
        <v>43435</v>
      </c>
      <c r="H80" s="113" t="s">
        <v>66</v>
      </c>
      <c r="I80" s="113" t="s">
        <v>632</v>
      </c>
      <c r="J80" s="114" t="s">
        <v>633</v>
      </c>
      <c r="K80" s="113" t="s">
        <v>602</v>
      </c>
      <c r="L80" s="63"/>
      <c r="M80" s="63"/>
      <c r="N80" s="61"/>
      <c r="O80" s="61"/>
      <c r="P80" s="61"/>
      <c r="Q80" s="61"/>
      <c r="R80" s="61" t="s">
        <v>56</v>
      </c>
      <c r="S80" s="62"/>
      <c r="T80" s="156" t="s">
        <v>634</v>
      </c>
      <c r="U80" s="156" t="s">
        <v>474</v>
      </c>
      <c r="V80" s="158"/>
      <c r="W80" s="158" t="s">
        <v>79</v>
      </c>
      <c r="X80" s="158"/>
      <c r="Y80" s="158"/>
      <c r="Z80" s="158"/>
      <c r="AA80" s="158"/>
      <c r="AB80" s="158"/>
      <c r="AC80" s="174"/>
      <c r="AD80" s="158"/>
      <c r="AE80" s="158"/>
      <c r="AF80" s="158"/>
      <c r="AG80" s="158"/>
      <c r="AH80" s="158"/>
      <c r="AI80" s="158"/>
      <c r="AJ80" s="19"/>
    </row>
    <row r="81" spans="1:36">
      <c r="AJ81" s="19"/>
    </row>
    <row r="82" spans="1:36">
      <c r="B82" s="64"/>
      <c r="AJ82" s="19"/>
    </row>
    <row r="83" spans="1:36" ht="15.75" thickBot="1">
      <c r="L83" s="72"/>
      <c r="AJ83" s="19"/>
    </row>
    <row r="84" spans="1:36" ht="21.75" thickBot="1">
      <c r="A84" s="68" t="s">
        <v>635</v>
      </c>
      <c r="B84" s="69"/>
      <c r="C84" s="69"/>
      <c r="D84" s="69"/>
      <c r="E84" s="69"/>
      <c r="F84" s="69"/>
      <c r="G84" s="69"/>
      <c r="H84" s="69"/>
      <c r="I84" s="69"/>
      <c r="J84" s="69"/>
      <c r="K84" s="69"/>
      <c r="L84" s="71"/>
      <c r="M84" s="70"/>
      <c r="AJ84" s="19"/>
    </row>
    <row r="85" spans="1:36" ht="21.75" thickBot="1">
      <c r="A85" s="49"/>
      <c r="B85" s="50"/>
      <c r="C85" s="50"/>
      <c r="D85" s="51"/>
      <c r="E85" s="51"/>
      <c r="F85" s="51"/>
      <c r="G85" s="51"/>
      <c r="H85" s="51"/>
      <c r="I85" s="51"/>
      <c r="J85" s="51"/>
      <c r="K85" s="51"/>
      <c r="L85" s="51"/>
      <c r="M85" s="51"/>
      <c r="N85" s="51"/>
      <c r="AJ85" s="19"/>
    </row>
    <row r="86" spans="1:36" ht="24" thickBot="1">
      <c r="A86" s="55" t="s">
        <v>636</v>
      </c>
      <c r="B86" s="56"/>
      <c r="C86" s="57">
        <f>COUNTA(C90:C91,C92:C92,C93:C101,C103:C111)</f>
        <v>4</v>
      </c>
      <c r="AJ86" s="19"/>
    </row>
    <row r="87" spans="1:36">
      <c r="AJ87" s="19"/>
    </row>
    <row r="88" spans="1:36" ht="15.75">
      <c r="A88" s="564" t="s">
        <v>637</v>
      </c>
      <c r="B88" s="559" t="s">
        <v>12</v>
      </c>
      <c r="C88" s="559" t="s">
        <v>13</v>
      </c>
      <c r="D88" s="559" t="s">
        <v>14</v>
      </c>
      <c r="E88" s="566" t="s">
        <v>15</v>
      </c>
      <c r="F88" s="559" t="s">
        <v>16</v>
      </c>
      <c r="G88" s="559"/>
      <c r="H88" s="559" t="s">
        <v>17</v>
      </c>
      <c r="I88" s="559" t="s">
        <v>18</v>
      </c>
      <c r="J88" s="563" t="s">
        <v>19</v>
      </c>
      <c r="K88" s="563" t="s">
        <v>20</v>
      </c>
      <c r="L88" s="563"/>
      <c r="M88" s="563" t="s">
        <v>21</v>
      </c>
      <c r="N88" s="48"/>
      <c r="AJ88" s="19"/>
    </row>
    <row r="89" spans="1:36" ht="15.75">
      <c r="A89" s="565"/>
      <c r="B89" s="559"/>
      <c r="C89" s="559"/>
      <c r="D89" s="559"/>
      <c r="E89" s="566"/>
      <c r="F89" s="52" t="s">
        <v>44</v>
      </c>
      <c r="G89" s="52" t="s">
        <v>45</v>
      </c>
      <c r="H89" s="559"/>
      <c r="I89" s="559"/>
      <c r="J89" s="563"/>
      <c r="K89" s="96" t="s">
        <v>46</v>
      </c>
      <c r="L89" s="96" t="s">
        <v>47</v>
      </c>
      <c r="M89" s="563"/>
      <c r="N89" s="2"/>
      <c r="AJ89" s="19"/>
    </row>
    <row r="90" spans="1:36" ht="105">
      <c r="A90" s="162" t="s">
        <v>638</v>
      </c>
      <c r="B90" s="46">
        <v>6</v>
      </c>
      <c r="C90" s="156" t="s">
        <v>639</v>
      </c>
      <c r="D90" s="156" t="s">
        <v>640</v>
      </c>
      <c r="E90" s="156" t="s">
        <v>641</v>
      </c>
      <c r="F90" s="157">
        <v>43770</v>
      </c>
      <c r="G90" s="157">
        <v>45108</v>
      </c>
      <c r="H90" s="156" t="s">
        <v>642</v>
      </c>
      <c r="I90" s="156">
        <v>0</v>
      </c>
      <c r="J90" s="156" t="s">
        <v>643</v>
      </c>
      <c r="K90" s="156" t="s">
        <v>644</v>
      </c>
      <c r="L90" s="158"/>
      <c r="M90" s="156" t="s">
        <v>645</v>
      </c>
      <c r="N90" s="2"/>
      <c r="AJ90" s="19"/>
    </row>
    <row r="91" spans="1:36" ht="120">
      <c r="A91" s="162" t="s">
        <v>646</v>
      </c>
      <c r="B91" s="46">
        <v>7</v>
      </c>
      <c r="C91" s="159" t="s">
        <v>647</v>
      </c>
      <c r="D91" s="159" t="s">
        <v>648</v>
      </c>
      <c r="E91" s="159" t="s">
        <v>649</v>
      </c>
      <c r="F91" s="160">
        <v>43800</v>
      </c>
      <c r="G91" s="160">
        <v>45108</v>
      </c>
      <c r="H91" s="159" t="s">
        <v>650</v>
      </c>
      <c r="I91" s="158"/>
      <c r="J91" s="135" t="s">
        <v>510</v>
      </c>
      <c r="K91" s="161" t="s">
        <v>109</v>
      </c>
      <c r="L91" s="63"/>
      <c r="M91" s="63"/>
      <c r="N91" s="2"/>
      <c r="AJ91" s="19"/>
    </row>
    <row r="92" spans="1:36" ht="75">
      <c r="A92" s="162" t="s">
        <v>646</v>
      </c>
      <c r="B92" s="46">
        <v>7</v>
      </c>
      <c r="C92" s="127" t="s">
        <v>651</v>
      </c>
      <c r="D92" s="127" t="s">
        <v>652</v>
      </c>
      <c r="E92" s="127" t="s">
        <v>653</v>
      </c>
      <c r="F92" s="132">
        <v>43770</v>
      </c>
      <c r="G92" s="132">
        <v>45200</v>
      </c>
      <c r="H92" s="63" t="s">
        <v>178</v>
      </c>
      <c r="I92" s="144">
        <v>1000000</v>
      </c>
      <c r="J92" s="61" t="s">
        <v>654</v>
      </c>
      <c r="K92" s="61" t="s">
        <v>602</v>
      </c>
      <c r="L92" s="61"/>
      <c r="M92" s="61"/>
      <c r="N92" s="2"/>
      <c r="AJ92" s="19"/>
    </row>
    <row r="93" spans="1:36" ht="60">
      <c r="A93" s="162" t="s">
        <v>655</v>
      </c>
      <c r="B93" s="131">
        <v>4</v>
      </c>
      <c r="C93" s="127" t="s">
        <v>656</v>
      </c>
      <c r="D93" s="127" t="s">
        <v>657</v>
      </c>
      <c r="E93" s="63"/>
      <c r="F93" s="132">
        <v>43770</v>
      </c>
      <c r="G93" s="132">
        <v>45200</v>
      </c>
      <c r="H93" s="63" t="s">
        <v>658</v>
      </c>
      <c r="I93" s="63" t="s">
        <v>659</v>
      </c>
      <c r="J93" s="130" t="s">
        <v>660</v>
      </c>
      <c r="K93" s="61" t="s">
        <v>661</v>
      </c>
      <c r="L93" s="61" t="s">
        <v>465</v>
      </c>
      <c r="M93" s="61"/>
      <c r="N93" s="2"/>
      <c r="AJ93" s="19"/>
    </row>
    <row r="94" spans="1:36">
      <c r="A94" s="46"/>
      <c r="B94" s="46"/>
      <c r="C94" s="63"/>
      <c r="D94" s="63"/>
      <c r="E94" s="63"/>
      <c r="F94" s="63"/>
      <c r="G94" s="63"/>
      <c r="H94" s="63"/>
      <c r="I94" s="63"/>
      <c r="J94" s="63"/>
      <c r="K94" s="63"/>
      <c r="L94" s="63"/>
      <c r="M94" s="63"/>
      <c r="N94" s="2"/>
      <c r="AJ94" s="19"/>
    </row>
    <row r="95" spans="1:36">
      <c r="A95" s="46"/>
      <c r="B95" s="46"/>
      <c r="C95" s="63"/>
      <c r="D95" s="63"/>
      <c r="E95" s="63"/>
      <c r="F95" s="63"/>
      <c r="G95" s="63"/>
      <c r="H95" s="63"/>
      <c r="I95" s="63"/>
      <c r="J95" s="63"/>
      <c r="K95" s="63"/>
      <c r="L95" s="63"/>
      <c r="M95" s="63"/>
      <c r="N95" s="2"/>
      <c r="AJ95" s="19"/>
    </row>
    <row r="96" spans="1:36">
      <c r="A96" s="46"/>
      <c r="B96" s="46"/>
      <c r="C96" s="63"/>
      <c r="D96" s="63"/>
      <c r="E96" s="63"/>
      <c r="F96" s="63"/>
      <c r="G96" s="63"/>
      <c r="H96" s="63"/>
      <c r="I96" s="63"/>
      <c r="J96" s="63"/>
      <c r="K96" s="63"/>
      <c r="L96" s="63"/>
      <c r="M96" s="63"/>
      <c r="N96" s="2"/>
      <c r="AJ96" s="19"/>
    </row>
    <row r="97" spans="1:36">
      <c r="A97" s="46"/>
      <c r="B97" s="46"/>
      <c r="C97" s="63"/>
      <c r="D97" s="63"/>
      <c r="E97" s="63"/>
      <c r="F97" s="63"/>
      <c r="G97" s="63"/>
      <c r="H97" s="63"/>
      <c r="I97" s="63"/>
      <c r="J97" s="63"/>
      <c r="K97" s="63"/>
      <c r="L97" s="63"/>
      <c r="M97" s="63"/>
      <c r="N97" s="2"/>
      <c r="AJ97" s="19"/>
    </row>
    <row r="98" spans="1:36">
      <c r="A98" s="46"/>
      <c r="B98" s="46"/>
      <c r="C98" s="63"/>
      <c r="D98" s="63"/>
      <c r="E98" s="63"/>
      <c r="F98" s="63"/>
      <c r="G98" s="63"/>
      <c r="H98" s="63"/>
      <c r="I98" s="63"/>
      <c r="J98" s="63"/>
      <c r="K98" s="63"/>
      <c r="L98" s="63"/>
      <c r="M98" s="63"/>
      <c r="N98" s="2"/>
      <c r="AJ98" s="19"/>
    </row>
    <row r="99" spans="1:36">
      <c r="A99" s="46"/>
      <c r="B99" s="46"/>
      <c r="C99" s="63"/>
      <c r="D99" s="63"/>
      <c r="E99" s="63"/>
      <c r="F99" s="63"/>
      <c r="G99" s="63"/>
      <c r="H99" s="63"/>
      <c r="I99" s="63"/>
      <c r="J99" s="63"/>
      <c r="K99" s="63"/>
      <c r="L99" s="63"/>
      <c r="M99" s="63"/>
      <c r="N99" s="2"/>
      <c r="AJ99" s="19"/>
    </row>
    <row r="100" spans="1:36">
      <c r="A100" s="46"/>
      <c r="B100" s="46"/>
      <c r="C100" s="63"/>
      <c r="D100" s="63"/>
      <c r="E100" s="63"/>
      <c r="F100" s="63"/>
      <c r="G100" s="63"/>
      <c r="H100" s="63"/>
      <c r="I100" s="63"/>
      <c r="J100" s="63"/>
      <c r="K100" s="63"/>
      <c r="L100" s="63"/>
      <c r="M100" s="63"/>
      <c r="N100" s="2"/>
      <c r="AJ100" s="19"/>
    </row>
    <row r="101" spans="1:36">
      <c r="A101" s="46"/>
      <c r="B101" s="46"/>
      <c r="C101" s="63"/>
      <c r="D101" s="63"/>
      <c r="E101" s="63"/>
      <c r="F101" s="63"/>
      <c r="G101" s="63"/>
      <c r="H101" s="63"/>
      <c r="I101" s="63"/>
      <c r="J101" s="63"/>
      <c r="K101" s="63"/>
      <c r="L101" s="63"/>
      <c r="M101" s="63"/>
      <c r="N101" s="2"/>
      <c r="AJ101" s="19"/>
    </row>
    <row r="102" spans="1:36">
      <c r="A102" s="63"/>
      <c r="B102" s="63"/>
      <c r="C102" s="63"/>
      <c r="D102" s="63"/>
      <c r="E102" s="63"/>
      <c r="F102" s="63"/>
      <c r="G102" s="63"/>
      <c r="H102" s="63"/>
      <c r="I102" s="63"/>
      <c r="J102" s="63"/>
      <c r="K102" s="63"/>
      <c r="L102" s="63"/>
      <c r="M102" s="63"/>
      <c r="AJ102" s="19"/>
    </row>
    <row r="103" spans="1:36">
      <c r="A103" s="46"/>
      <c r="B103" s="46"/>
      <c r="C103" s="63"/>
      <c r="D103" s="63"/>
      <c r="E103" s="63"/>
      <c r="F103" s="63"/>
      <c r="G103" s="63"/>
      <c r="H103" s="63"/>
      <c r="I103" s="63"/>
      <c r="J103" s="63"/>
      <c r="K103" s="63"/>
      <c r="L103" s="63"/>
      <c r="M103" s="63"/>
      <c r="N103" s="2"/>
      <c r="AJ103" s="19"/>
    </row>
    <row r="104" spans="1:36">
      <c r="A104" s="46"/>
      <c r="B104" s="46"/>
      <c r="C104" s="63"/>
      <c r="D104" s="63"/>
      <c r="E104" s="63"/>
      <c r="F104" s="63"/>
      <c r="G104" s="63"/>
      <c r="H104" s="63"/>
      <c r="I104" s="63"/>
      <c r="J104" s="63"/>
      <c r="K104" s="63"/>
      <c r="L104" s="63"/>
      <c r="M104" s="63"/>
      <c r="N104" s="2"/>
      <c r="AJ104" s="19"/>
    </row>
    <row r="105" spans="1:36">
      <c r="A105" s="46"/>
      <c r="B105" s="46"/>
      <c r="C105" s="63"/>
      <c r="D105" s="63"/>
      <c r="E105" s="63"/>
      <c r="F105" s="63"/>
      <c r="G105" s="63"/>
      <c r="H105" s="63"/>
      <c r="I105" s="63"/>
      <c r="J105" s="63"/>
      <c r="K105" s="63"/>
      <c r="L105" s="63"/>
      <c r="M105" s="63"/>
      <c r="N105" s="2"/>
      <c r="AJ105" s="19"/>
    </row>
    <row r="106" spans="1:36">
      <c r="A106" s="46"/>
      <c r="B106" s="46"/>
      <c r="C106" s="63"/>
      <c r="D106" s="63"/>
      <c r="E106" s="63"/>
      <c r="F106" s="63"/>
      <c r="G106" s="63"/>
      <c r="H106" s="63"/>
      <c r="I106" s="63"/>
      <c r="J106" s="63"/>
      <c r="K106" s="63"/>
      <c r="L106" s="63"/>
      <c r="M106" s="63"/>
      <c r="N106" s="2"/>
      <c r="AJ106" s="19"/>
    </row>
    <row r="107" spans="1:36">
      <c r="A107" s="46"/>
      <c r="B107" s="46"/>
      <c r="C107" s="63"/>
      <c r="D107" s="63"/>
      <c r="E107" s="63"/>
      <c r="F107" s="63"/>
      <c r="G107" s="63"/>
      <c r="H107" s="63"/>
      <c r="I107" s="63"/>
      <c r="J107" s="63"/>
      <c r="K107" s="63"/>
      <c r="L107" s="63"/>
      <c r="M107" s="63"/>
      <c r="N107" s="2"/>
      <c r="AJ107" s="19"/>
    </row>
    <row r="108" spans="1:36">
      <c r="A108" s="46"/>
      <c r="B108" s="46"/>
      <c r="C108" s="63"/>
      <c r="D108" s="63"/>
      <c r="E108" s="63"/>
      <c r="F108" s="63"/>
      <c r="G108" s="63"/>
      <c r="H108" s="63"/>
      <c r="I108" s="63"/>
      <c r="J108" s="63"/>
      <c r="K108" s="63"/>
      <c r="L108" s="63"/>
      <c r="M108" s="63"/>
      <c r="N108" s="2"/>
      <c r="AJ108" s="19"/>
    </row>
    <row r="109" spans="1:36">
      <c r="A109" s="46"/>
      <c r="B109" s="46"/>
      <c r="C109" s="63"/>
      <c r="D109" s="63"/>
      <c r="E109" s="63"/>
      <c r="F109" s="63"/>
      <c r="G109" s="63"/>
      <c r="H109" s="63"/>
      <c r="I109" s="63"/>
      <c r="J109" s="63"/>
      <c r="K109" s="63"/>
      <c r="L109" s="63"/>
      <c r="M109" s="63"/>
      <c r="N109" s="2"/>
      <c r="AJ109" s="19"/>
    </row>
    <row r="110" spans="1:36">
      <c r="A110" s="46"/>
      <c r="B110" s="46"/>
      <c r="C110" s="63"/>
      <c r="D110" s="63"/>
      <c r="E110" s="63"/>
      <c r="F110" s="63"/>
      <c r="G110" s="63"/>
      <c r="H110" s="63"/>
      <c r="I110" s="63"/>
      <c r="J110" s="63"/>
      <c r="K110" s="63"/>
      <c r="L110" s="63"/>
      <c r="M110" s="63"/>
      <c r="N110" s="2"/>
      <c r="AJ110" s="19"/>
    </row>
    <row r="111" spans="1:36">
      <c r="A111" s="46"/>
      <c r="B111" s="46"/>
      <c r="C111" s="63"/>
      <c r="D111" s="63"/>
      <c r="E111" s="63"/>
      <c r="F111" s="63"/>
      <c r="G111" s="63"/>
      <c r="H111" s="63"/>
      <c r="I111" s="63"/>
      <c r="J111" s="63"/>
      <c r="K111" s="63"/>
      <c r="L111" s="63"/>
      <c r="M111" s="63"/>
      <c r="N111" s="2"/>
      <c r="AJ111" s="19"/>
    </row>
    <row r="112" spans="1:36">
      <c r="A112" s="19"/>
      <c r="B112" s="19"/>
      <c r="C112" s="19"/>
      <c r="D112" s="19"/>
      <c r="E112" s="19"/>
      <c r="F112" s="19"/>
      <c r="G112" s="19"/>
      <c r="H112" s="19"/>
      <c r="I112" s="19"/>
      <c r="J112" s="19"/>
      <c r="K112" s="19"/>
      <c r="L112" s="19"/>
      <c r="M112" s="19"/>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19"/>
    </row>
    <row r="113" spans="1:36">
      <c r="A113" s="19"/>
      <c r="B113" s="19"/>
      <c r="C113" s="19"/>
      <c r="D113" s="19"/>
      <c r="E113" s="19"/>
      <c r="F113" s="19"/>
      <c r="G113" s="19"/>
      <c r="H113" s="19"/>
      <c r="I113" s="19"/>
      <c r="J113" s="19"/>
      <c r="K113" s="19"/>
      <c r="L113" s="19"/>
      <c r="M113" s="19"/>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19"/>
    </row>
  </sheetData>
  <mergeCells count="59">
    <mergeCell ref="B88:B89"/>
    <mergeCell ref="C88:C89"/>
    <mergeCell ref="D88:D89"/>
    <mergeCell ref="A1:AI1"/>
    <mergeCell ref="A2:AI2"/>
    <mergeCell ref="Y8:AI8"/>
    <mergeCell ref="F9:G9"/>
    <mergeCell ref="C9:C10"/>
    <mergeCell ref="A9:A10"/>
    <mergeCell ref="D9:D10"/>
    <mergeCell ref="E9:E10"/>
    <mergeCell ref="H9:H10"/>
    <mergeCell ref="I9:I10"/>
    <mergeCell ref="J9:J10"/>
    <mergeCell ref="M9:M10"/>
    <mergeCell ref="AI9:AI10"/>
    <mergeCell ref="B6:C6"/>
    <mergeCell ref="AF9:AF10"/>
    <mergeCell ref="AE9:AE10"/>
    <mergeCell ref="H88:H89"/>
    <mergeCell ref="A8:M8"/>
    <mergeCell ref="I88:I89"/>
    <mergeCell ref="J88:J89"/>
    <mergeCell ref="M88:M89"/>
    <mergeCell ref="K88:L88"/>
    <mergeCell ref="A88:A89"/>
    <mergeCell ref="E88:E89"/>
    <mergeCell ref="F88:G88"/>
    <mergeCell ref="A11:A19"/>
    <mergeCell ref="A20:A28"/>
    <mergeCell ref="A29:A36"/>
    <mergeCell ref="A37:A42"/>
    <mergeCell ref="B9:B10"/>
    <mergeCell ref="K9:L9"/>
    <mergeCell ref="A74:A80"/>
    <mergeCell ref="W9:W10"/>
    <mergeCell ref="A43:A45"/>
    <mergeCell ref="A46:A56"/>
    <mergeCell ref="A57:A67"/>
    <mergeCell ref="A68:A73"/>
    <mergeCell ref="R9:R10"/>
    <mergeCell ref="S9:S10"/>
    <mergeCell ref="T9:T10"/>
    <mergeCell ref="U9:U10"/>
    <mergeCell ref="V9:V10"/>
    <mergeCell ref="AG9:AG10"/>
    <mergeCell ref="AH9:AH10"/>
    <mergeCell ref="AA9:AA10"/>
    <mergeCell ref="N8:X8"/>
    <mergeCell ref="AB9:AB10"/>
    <mergeCell ref="X9:X10"/>
    <mergeCell ref="Y9:Y10"/>
    <mergeCell ref="Z9:Z10"/>
    <mergeCell ref="N9:N10"/>
    <mergeCell ref="O9:O10"/>
    <mergeCell ref="P9:P10"/>
    <mergeCell ref="Q9:Q10"/>
    <mergeCell ref="AC9:AC10"/>
    <mergeCell ref="AD9:AD10"/>
  </mergeCells>
  <conditionalFormatting sqref="N11:N80">
    <cfRule type="cellIs" dxfId="31" priority="323" stopIfTrue="1" operator="equal">
      <formula>"x"</formula>
    </cfRule>
  </conditionalFormatting>
  <conditionalFormatting sqref="O11:O80">
    <cfRule type="cellIs" dxfId="30" priority="322" operator="equal">
      <formula>"x"</formula>
    </cfRule>
  </conditionalFormatting>
  <conditionalFormatting sqref="P11:P80">
    <cfRule type="cellIs" dxfId="29" priority="321" operator="equal">
      <formula>"x"</formula>
    </cfRule>
  </conditionalFormatting>
  <conditionalFormatting sqref="Q11:Q80">
    <cfRule type="cellIs" dxfId="28" priority="320" stopIfTrue="1" operator="equal">
      <formula>"x"</formula>
    </cfRule>
  </conditionalFormatting>
  <conditionalFormatting sqref="R11:R80">
    <cfRule type="cellIs" dxfId="27" priority="319" operator="equal">
      <formula>"x"</formula>
    </cfRule>
  </conditionalFormatting>
  <conditionalFormatting sqref="S11:S80">
    <cfRule type="cellIs" dxfId="26" priority="11" stopIfTrue="1" operator="equal">
      <formula>$AN$7</formula>
    </cfRule>
    <cfRule type="cellIs" dxfId="25" priority="14" stopIfTrue="1" operator="equal">
      <formula>$AN$6</formula>
    </cfRule>
  </conditionalFormatting>
  <conditionalFormatting sqref="AN6:AN7">
    <cfRule type="cellIs" dxfId="24" priority="324" stopIfTrue="1" operator="equal">
      <formula>$AN$6</formula>
    </cfRule>
  </conditionalFormatting>
  <dataValidations count="1">
    <dataValidation type="list" allowBlank="1" showInputMessage="1" showErrorMessage="1" sqref="S11:S80" xr:uid="{00000000-0002-0000-0000-000000000000}">
      <formula1>$AN$6:$AN$7</formula1>
    </dataValidation>
  </dataValidations>
  <pageMargins left="0.511811024" right="0.511811024" top="0.78740157499999996" bottom="0.78740157499999996" header="0.31496062000000002" footer="0.31496062000000002"/>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42"/>
  <sheetViews>
    <sheetView showGridLines="0" zoomScale="80" zoomScaleNormal="80" zoomScalePageLayoutView="70" workbookViewId="0">
      <selection activeCell="S4" sqref="S4"/>
    </sheetView>
  </sheetViews>
  <sheetFormatPr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c r="A1" s="12"/>
      <c r="B1" s="580" t="s">
        <v>0</v>
      </c>
      <c r="C1" s="580"/>
      <c r="D1" s="580"/>
      <c r="E1" s="580"/>
      <c r="F1" s="580"/>
      <c r="G1" s="580"/>
      <c r="H1" s="580"/>
      <c r="I1" s="580"/>
      <c r="J1" s="580"/>
      <c r="K1" s="580"/>
      <c r="L1" s="580"/>
      <c r="M1" s="580"/>
      <c r="N1" s="580"/>
      <c r="O1" s="580"/>
      <c r="P1" s="580"/>
      <c r="Q1" s="580"/>
      <c r="R1" s="580"/>
      <c r="S1" s="580"/>
      <c r="T1" s="580"/>
      <c r="U1" s="580"/>
      <c r="V1" s="580"/>
      <c r="W1" s="580"/>
      <c r="X1" s="12"/>
    </row>
    <row r="2" spans="1:28" s="16" customFormat="1" ht="21" customHeight="1">
      <c r="A2" s="17"/>
      <c r="B2" s="580"/>
      <c r="C2" s="580"/>
      <c r="D2" s="580"/>
      <c r="E2" s="580"/>
      <c r="F2" s="580"/>
      <c r="G2" s="580"/>
      <c r="H2" s="580"/>
      <c r="I2" s="580"/>
      <c r="J2" s="580"/>
      <c r="K2" s="580"/>
      <c r="L2" s="580"/>
      <c r="M2" s="580"/>
      <c r="N2" s="580"/>
      <c r="O2" s="580"/>
      <c r="P2" s="580"/>
      <c r="Q2" s="580"/>
      <c r="R2" s="580"/>
      <c r="S2" s="580"/>
      <c r="T2" s="580"/>
      <c r="U2" s="580"/>
      <c r="V2" s="580"/>
      <c r="W2" s="580"/>
      <c r="X2" s="17"/>
    </row>
    <row r="3" spans="1:28" ht="33.75" customHeight="1">
      <c r="A3" s="12"/>
      <c r="B3" s="586" t="str">
        <f>'Monitoria Anual - 1'!A2</f>
        <v>Plano de Ação Nacional para Conservação dos Peixes-bois Marinhos
PAN Peixe-boi marinho</v>
      </c>
      <c r="C3" s="586"/>
      <c r="D3" s="586"/>
      <c r="E3" s="586"/>
      <c r="F3" s="586"/>
      <c r="G3" s="586"/>
      <c r="H3" s="586"/>
      <c r="I3" s="586"/>
      <c r="J3" s="586"/>
      <c r="K3" s="586"/>
      <c r="L3" s="586"/>
      <c r="M3" s="586"/>
      <c r="N3" s="586"/>
      <c r="O3" s="586"/>
      <c r="P3" s="586"/>
      <c r="Q3" s="586"/>
      <c r="R3" s="586"/>
      <c r="S3" s="586"/>
      <c r="T3" s="586"/>
      <c r="U3" s="586"/>
      <c r="V3" s="586"/>
      <c r="W3" s="586"/>
      <c r="X3" s="12"/>
    </row>
    <row r="4" spans="1:28">
      <c r="A4" s="12"/>
      <c r="J4" s="13"/>
      <c r="K4" s="13"/>
      <c r="L4" s="13"/>
      <c r="M4" s="13"/>
      <c r="N4" s="13"/>
      <c r="O4" s="13"/>
      <c r="X4" s="12"/>
    </row>
    <row r="5" spans="1:28" s="2" customFormat="1" ht="45" customHeight="1">
      <c r="A5" s="19"/>
      <c r="B5" s="591" t="s">
        <v>662</v>
      </c>
      <c r="C5" s="591"/>
      <c r="D5" s="592" t="str">
        <f>'Monitoria Anual - 1'!B4</f>
        <v>Reduzir os efeitos das atividades antrópicas sobre as populações naturais de peixe-boi marinho, ampliar o conhecimento aplicado a sua conservação e aperfeiçoar as ações de conservação ex situ</v>
      </c>
      <c r="E5" s="592"/>
      <c r="F5" s="592"/>
      <c r="G5" s="592"/>
      <c r="H5" s="592"/>
      <c r="I5" s="592"/>
      <c r="J5" s="592"/>
      <c r="K5" s="592"/>
      <c r="L5" s="592"/>
      <c r="M5" s="593"/>
      <c r="N5" s="14"/>
      <c r="O5" s="14"/>
      <c r="P5" s="14"/>
      <c r="Q5" s="14"/>
      <c r="R5" s="14"/>
      <c r="X5" s="19"/>
    </row>
    <row r="6" spans="1:28">
      <c r="A6" s="12"/>
      <c r="J6" s="13"/>
      <c r="K6" s="13"/>
      <c r="L6" s="13"/>
      <c r="M6" s="13"/>
      <c r="N6" s="13"/>
      <c r="O6" s="13"/>
      <c r="X6" s="12"/>
    </row>
    <row r="7" spans="1:28" ht="26.25" customHeight="1">
      <c r="A7" s="12"/>
      <c r="B7" s="591" t="s">
        <v>4</v>
      </c>
      <c r="C7" s="591"/>
      <c r="D7" s="581" t="str">
        <f>'Monitoria Anual - 1'!B6</f>
        <v>30/07/2019 - 31/07/2019 (presencial)</v>
      </c>
      <c r="E7" s="581"/>
      <c r="F7" s="581"/>
      <c r="G7" s="582"/>
      <c r="H7" s="2"/>
      <c r="I7" s="15"/>
      <c r="J7" s="13"/>
      <c r="K7" s="13"/>
      <c r="L7" s="13"/>
      <c r="M7" s="13"/>
      <c r="N7" s="13"/>
      <c r="O7" s="13"/>
      <c r="X7" s="12"/>
    </row>
    <row r="8" spans="1:28">
      <c r="A8" s="12"/>
      <c r="X8" s="12"/>
    </row>
    <row r="9" spans="1:28" ht="31.5" customHeight="1">
      <c r="A9" s="12"/>
      <c r="B9" s="580" t="s">
        <v>663</v>
      </c>
      <c r="C9" s="580"/>
      <c r="D9" s="580"/>
      <c r="E9" s="580"/>
      <c r="F9" s="580"/>
      <c r="G9" s="580"/>
      <c r="H9" s="580"/>
      <c r="I9" s="580"/>
      <c r="J9" s="580"/>
      <c r="K9" s="580"/>
      <c r="L9" s="580"/>
      <c r="M9" s="580"/>
      <c r="N9" s="580"/>
      <c r="O9" s="580"/>
      <c r="P9" s="580"/>
      <c r="Q9" s="580"/>
      <c r="R9" s="580"/>
      <c r="S9" s="580"/>
      <c r="T9" s="580"/>
      <c r="U9" s="580"/>
      <c r="V9" s="580"/>
      <c r="W9" s="580"/>
      <c r="X9" s="12"/>
    </row>
    <row r="10" spans="1:28">
      <c r="A10" s="12"/>
      <c r="G10" s="11"/>
      <c r="H10" s="11"/>
      <c r="I10" s="11"/>
      <c r="X10" s="12"/>
    </row>
    <row r="11" spans="1:28" ht="15.75">
      <c r="A11" s="12"/>
      <c r="B11" s="581" t="s">
        <v>664</v>
      </c>
      <c r="C11" s="582"/>
      <c r="D11" s="43"/>
      <c r="E11" s="43"/>
      <c r="F11" s="43"/>
      <c r="G11" s="43"/>
      <c r="H11" s="43"/>
      <c r="I11" s="43"/>
      <c r="J11" s="43"/>
      <c r="K11" s="43"/>
      <c r="L11" s="43"/>
      <c r="M11" s="43"/>
      <c r="N11" s="43"/>
      <c r="O11" s="43"/>
      <c r="P11" s="43"/>
      <c r="Q11" s="43"/>
      <c r="R11" s="43"/>
      <c r="S11" s="43"/>
      <c r="T11" s="43"/>
      <c r="U11" s="43"/>
      <c r="V11" s="43"/>
      <c r="W11" s="43"/>
      <c r="X11" s="12"/>
    </row>
    <row r="12" spans="1:28" ht="15.75" thickBot="1">
      <c r="A12" s="12"/>
      <c r="F12" s="587"/>
      <c r="G12" s="587"/>
      <c r="H12" s="3"/>
      <c r="X12" s="12"/>
    </row>
    <row r="13" spans="1:28" ht="33.75" customHeight="1" thickBot="1">
      <c r="A13" s="12"/>
      <c r="C13" s="588" t="s">
        <v>1640</v>
      </c>
      <c r="D13" s="589"/>
      <c r="E13" s="589"/>
      <c r="F13" s="589"/>
      <c r="G13" s="590"/>
      <c r="H13" s="4"/>
      <c r="X13" s="12"/>
    </row>
    <row r="14" spans="1:28" s="2" customFormat="1" ht="34.5" customHeight="1" thickBot="1">
      <c r="A14" s="19"/>
      <c r="C14" s="27" t="s">
        <v>665</v>
      </c>
      <c r="D14" s="8" t="s">
        <v>666</v>
      </c>
      <c r="E14" s="9" t="s">
        <v>667</v>
      </c>
      <c r="F14" s="8" t="s">
        <v>668</v>
      </c>
      <c r="G14" s="10" t="s">
        <v>667</v>
      </c>
      <c r="H14" s="7"/>
      <c r="X14" s="19"/>
    </row>
    <row r="15" spans="1:28" ht="15.75">
      <c r="A15" s="12"/>
      <c r="C15" s="78" t="s">
        <v>669</v>
      </c>
      <c r="D15" s="88"/>
      <c r="E15" s="89"/>
      <c r="F15" s="85">
        <f>COUNTA('Monitoria Anual - 1'!S11:S896)</f>
        <v>11</v>
      </c>
      <c r="G15" s="28">
        <f t="shared" ref="G15:G21" si="0">F15/$F$22</f>
        <v>0.17460317460317459</v>
      </c>
      <c r="H15" s="5"/>
      <c r="X15" s="12"/>
    </row>
    <row r="16" spans="1:28" ht="15.75">
      <c r="A16" s="12"/>
      <c r="C16" s="79" t="s">
        <v>670</v>
      </c>
      <c r="D16" s="90">
        <f>COUNTA('Monitoria Anual - 1'!N11:N896)</f>
        <v>0</v>
      </c>
      <c r="E16" s="30">
        <f>D16/$D$22</f>
        <v>0</v>
      </c>
      <c r="F16" s="86">
        <f>D16-AB16</f>
        <v>0</v>
      </c>
      <c r="G16" s="30">
        <f t="shared" si="0"/>
        <v>0</v>
      </c>
      <c r="H16" s="5"/>
      <c r="X16" s="12"/>
      <c r="Z16">
        <f>COUNTIFS('Monitoria Anual - 1'!N:N,"x",'Monitoria Anual - 1'!S:S,"Excluída")</f>
        <v>0</v>
      </c>
      <c r="AA16">
        <f>COUNTIFS('Monitoria Anual - 1'!N:N,"x",'Monitoria Anual - 1'!S:S,"Agrupada")</f>
        <v>0</v>
      </c>
      <c r="AB16">
        <f>Z16+AA16</f>
        <v>0</v>
      </c>
    </row>
    <row r="17" spans="1:28" ht="15.75">
      <c r="A17" s="12"/>
      <c r="C17" s="80" t="s">
        <v>671</v>
      </c>
      <c r="D17" s="90">
        <f>COUNTA('Monitoria Anual - 1'!O11:O896)</f>
        <v>26</v>
      </c>
      <c r="E17" s="30">
        <f>D17/$D$22</f>
        <v>0.37142857142857144</v>
      </c>
      <c r="F17" s="86">
        <f>D17-AB17</f>
        <v>18</v>
      </c>
      <c r="G17" s="30">
        <f t="shared" si="0"/>
        <v>0.2857142857142857</v>
      </c>
      <c r="H17" s="5"/>
      <c r="X17" s="12"/>
      <c r="Z17">
        <f t="array" ref="Z17">COUNTIFS('Monitoria Anual - 1'!O:O,"x",'Monitoria Anual - 1'!S:S,"Excluída")</f>
        <v>6</v>
      </c>
      <c r="AA17">
        <f t="array" ref="AA17">COUNTIFS('Monitoria Anual - 1'!O:O,"x",'Monitoria Anual - 1'!S:S,"Agrupada")</f>
        <v>2</v>
      </c>
      <c r="AB17">
        <f>Z17+AA17</f>
        <v>8</v>
      </c>
    </row>
    <row r="18" spans="1:28" ht="15.75">
      <c r="A18" s="12"/>
      <c r="C18" s="81" t="s">
        <v>672</v>
      </c>
      <c r="D18" s="90">
        <f>COUNTA('Monitoria Anual - 1'!P11:P896)</f>
        <v>9</v>
      </c>
      <c r="E18" s="30">
        <f>D18/$D$22</f>
        <v>0.12857142857142856</v>
      </c>
      <c r="F18" s="86">
        <f>D18-AB18</f>
        <v>8</v>
      </c>
      <c r="G18" s="30">
        <f t="shared" si="0"/>
        <v>0.12698412698412698</v>
      </c>
      <c r="H18" s="5"/>
      <c r="X18" s="12"/>
      <c r="Z18">
        <f t="array" ref="Z18">COUNTIFS('Monitoria Anual - 1'!P:P,"x",'Monitoria Anual - 1'!S:S,"Excluída")</f>
        <v>0</v>
      </c>
      <c r="AA18">
        <f t="array" ref="AA18">COUNTIFS('Monitoria Anual - 1'!P:P,"x",'Monitoria Anual - 1'!S:S,"Agrupada")</f>
        <v>1</v>
      </c>
      <c r="AB18">
        <f>Z18+AA18</f>
        <v>1</v>
      </c>
    </row>
    <row r="19" spans="1:28" ht="15.75">
      <c r="A19" s="12"/>
      <c r="C19" s="82" t="s">
        <v>673</v>
      </c>
      <c r="D19" s="90">
        <f>COUNTA('Monitoria Anual - 1'!Q11:Q896)</f>
        <v>29</v>
      </c>
      <c r="E19" s="30">
        <f>D19/$D$22</f>
        <v>0.41428571428571431</v>
      </c>
      <c r="F19" s="86">
        <f t="shared" ref="F19:F20" si="1">D19-AB19</f>
        <v>27</v>
      </c>
      <c r="G19" s="30">
        <f t="shared" si="0"/>
        <v>0.42857142857142855</v>
      </c>
      <c r="H19" s="5"/>
      <c r="X19" s="12"/>
      <c r="Z19">
        <f t="array" ref="Z19">COUNTIFS('Monitoria Anual - 1'!Q:Q,"x",'Monitoria Anual - 1'!S:S,"Excluída")</f>
        <v>0</v>
      </c>
      <c r="AA19">
        <f t="array" ref="AA19">COUNTIFS('Monitoria Anual - 1'!Q:Q,"x",'Monitoria Anual - 1'!S:S,"Agrupada")</f>
        <v>2</v>
      </c>
      <c r="AB19">
        <f>Z19+AA19</f>
        <v>2</v>
      </c>
    </row>
    <row r="20" spans="1:28" ht="15.75">
      <c r="A20" s="12"/>
      <c r="C20" s="83" t="s">
        <v>674</v>
      </c>
      <c r="D20" s="90">
        <f>COUNTA('Monitoria Anual - 1'!R11:R896)</f>
        <v>6</v>
      </c>
      <c r="E20" s="30">
        <f>D20/$D$22</f>
        <v>8.5714285714285715E-2</v>
      </c>
      <c r="F20" s="86">
        <f t="shared" si="1"/>
        <v>6</v>
      </c>
      <c r="G20" s="30">
        <f t="shared" si="0"/>
        <v>9.5238095238095233E-2</v>
      </c>
      <c r="H20" s="5"/>
      <c r="X20" s="12"/>
      <c r="Z20">
        <f t="array" ref="Z20">COUNTIFS('Monitoria Anual - 1'!R:R,"x",'Monitoria Anual - 1'!S:S,"Excluída")</f>
        <v>0</v>
      </c>
      <c r="AA20">
        <f t="array" ref="AA20">COUNTIFS('Monitoria Anual - 1'!R:R,"x",'Monitoria Anual - 1'!S:S,"Agrupada")</f>
        <v>0</v>
      </c>
      <c r="AB20">
        <f>Z20+AA20</f>
        <v>0</v>
      </c>
    </row>
    <row r="21" spans="1:28" ht="16.5" thickBot="1">
      <c r="A21" s="12"/>
      <c r="C21" s="84" t="s">
        <v>675</v>
      </c>
      <c r="D21" s="91"/>
      <c r="E21" s="92"/>
      <c r="F21" s="87">
        <f>'Monitoria Anual - 1'!C86</f>
        <v>4</v>
      </c>
      <c r="G21" s="31">
        <f t="shared" si="0"/>
        <v>6.3492063492063489E-2</v>
      </c>
      <c r="H21" s="5"/>
      <c r="X21" s="12"/>
    </row>
    <row r="22" spans="1:28" ht="16.5" thickBot="1">
      <c r="A22" s="12"/>
      <c r="C22" s="93" t="s">
        <v>676</v>
      </c>
      <c r="D22" s="95">
        <f>SUM(D16:D20)</f>
        <v>70</v>
      </c>
      <c r="E22" s="33">
        <f>SUM(E15:E21)</f>
        <v>1</v>
      </c>
      <c r="F22" s="94">
        <f>SUM(F16:F21)</f>
        <v>63</v>
      </c>
      <c r="G22" s="33">
        <f>SUM(G16:G21)</f>
        <v>0.99999999999999989</v>
      </c>
      <c r="H22" s="5"/>
      <c r="X22" s="12"/>
    </row>
    <row r="23" spans="1:28" ht="15.75" thickBot="1">
      <c r="A23" s="12"/>
      <c r="C23" s="74" t="s">
        <v>677</v>
      </c>
      <c r="D23" s="583">
        <f>COUNTIF('Monitoria Anual - 1'!S11:S896,"Agrupada")</f>
        <v>5</v>
      </c>
      <c r="E23" s="584"/>
      <c r="F23" s="584"/>
      <c r="G23" s="585"/>
      <c r="H23" s="6"/>
      <c r="X23" s="12"/>
    </row>
    <row r="24" spans="1:28" ht="15.75" thickBot="1">
      <c r="A24" s="12"/>
      <c r="C24" s="73" t="s">
        <v>678</v>
      </c>
      <c r="D24" s="583">
        <f>COUNTIF('Monitoria Anual - 1'!S11:S81,"Excluída")</f>
        <v>6</v>
      </c>
      <c r="E24" s="584"/>
      <c r="F24" s="584"/>
      <c r="G24" s="585"/>
      <c r="X24" s="12"/>
    </row>
    <row r="25" spans="1:28">
      <c r="A25" s="12"/>
      <c r="X25" s="12"/>
    </row>
    <row r="26" spans="1:28">
      <c r="A26" s="12"/>
      <c r="X26" s="12"/>
    </row>
    <row r="27" spans="1:28" ht="15.75">
      <c r="A27" s="12"/>
      <c r="B27" s="581" t="s">
        <v>679</v>
      </c>
      <c r="C27" s="582"/>
      <c r="D27" s="43"/>
      <c r="E27" s="43"/>
      <c r="F27" s="43"/>
      <c r="G27" s="43"/>
      <c r="X27" s="12"/>
    </row>
    <row r="28" spans="1:28" ht="16.5" thickBot="1">
      <c r="A28" s="12"/>
      <c r="B28" s="43"/>
      <c r="C28" s="18"/>
      <c r="D28" s="18"/>
      <c r="E28" s="18"/>
      <c r="F28" s="18"/>
      <c r="G28" s="18"/>
      <c r="H28" s="43"/>
      <c r="I28" s="43"/>
      <c r="J28" s="43"/>
      <c r="K28" s="43"/>
      <c r="L28" s="43"/>
      <c r="M28" s="43"/>
      <c r="N28" s="43"/>
      <c r="O28" s="43"/>
      <c r="P28" s="43"/>
      <c r="Q28" s="43"/>
      <c r="R28" s="43"/>
      <c r="S28" s="43"/>
      <c r="T28" s="43"/>
      <c r="U28" s="43"/>
      <c r="V28" s="43"/>
      <c r="W28" s="43"/>
      <c r="X28" s="12"/>
    </row>
    <row r="29" spans="1:28" ht="16.5" thickBot="1">
      <c r="A29" s="12"/>
      <c r="B29" s="18"/>
      <c r="C29" s="34" t="s">
        <v>680</v>
      </c>
      <c r="D29" s="67">
        <f>COUNTA('Monitoria Anual - 1'!A11:A80)</f>
        <v>9</v>
      </c>
      <c r="H29" s="18"/>
      <c r="I29" s="18"/>
      <c r="J29" s="18"/>
      <c r="K29" s="18"/>
      <c r="L29" s="18"/>
      <c r="M29" s="18"/>
      <c r="N29" s="18"/>
      <c r="O29" s="18"/>
      <c r="P29" s="18"/>
      <c r="Q29" s="18"/>
      <c r="R29" s="18"/>
      <c r="S29" s="18"/>
      <c r="T29" s="18"/>
      <c r="U29" s="18"/>
      <c r="V29" s="18"/>
      <c r="W29" s="18"/>
      <c r="X29" s="12"/>
    </row>
    <row r="30" spans="1:28" ht="15.75" thickBot="1">
      <c r="A30" s="12"/>
      <c r="X30" s="12"/>
    </row>
    <row r="31" spans="1:28" ht="15.75" thickBot="1">
      <c r="A31" s="12"/>
      <c r="C31" s="77" t="s">
        <v>681</v>
      </c>
      <c r="D31" s="77" t="s">
        <v>682</v>
      </c>
      <c r="E31" s="20"/>
      <c r="F31" s="21"/>
      <c r="G31" s="22"/>
      <c r="H31" s="24"/>
      <c r="I31" s="25"/>
      <c r="J31" s="26"/>
      <c r="W31" s="1"/>
      <c r="X31" s="12"/>
    </row>
    <row r="32" spans="1:28">
      <c r="A32" s="12"/>
      <c r="C32" s="75" t="s">
        <v>683</v>
      </c>
      <c r="D32" s="98">
        <f>SUM(F32:J32)</f>
        <v>9</v>
      </c>
      <c r="E32" s="35">
        <f>COUNTA('Monitoria Anual - 1'!S11:S19)</f>
        <v>2</v>
      </c>
      <c r="F32" s="65">
        <f>COUNTA('Monitoria Anual - 1'!N11:N19)</f>
        <v>0</v>
      </c>
      <c r="G32" s="65">
        <f>COUNTA('Monitoria Anual - 1'!O11:O19)</f>
        <v>5</v>
      </c>
      <c r="H32" s="65">
        <f>COUNTA('Monitoria Anual - 1'!P11:P19)</f>
        <v>1</v>
      </c>
      <c r="I32" s="65">
        <f>COUNTA('Monitoria Anual - 1'!Q11:Q19)</f>
        <v>3</v>
      </c>
      <c r="J32" s="66">
        <f>COUNTA('Monitoria Anual - 1'!R11:R19)</f>
        <v>0</v>
      </c>
      <c r="W32" s="1"/>
      <c r="X32" s="12"/>
    </row>
    <row r="33" spans="1:24">
      <c r="A33" s="12"/>
      <c r="C33" s="76" t="s">
        <v>684</v>
      </c>
      <c r="D33" s="75">
        <f>SUM(F33:J33)</f>
        <v>9</v>
      </c>
      <c r="E33" s="36">
        <f>COUNTA('Monitoria Anual - 1'!S20:S28)</f>
        <v>4</v>
      </c>
      <c r="F33" s="37">
        <f>COUNTA('Monitoria Anual - 1'!N20:N28)</f>
        <v>0</v>
      </c>
      <c r="G33" s="37">
        <f>COUNTA('Monitoria Anual - 1'!O20:O28)</f>
        <v>3</v>
      </c>
      <c r="H33" s="37">
        <f>COUNTA('Monitoria Anual - 1'!P20:P28)</f>
        <v>1</v>
      </c>
      <c r="I33" s="37">
        <f>COUNTA('Monitoria Anual - 1'!Q20:Q28)</f>
        <v>5</v>
      </c>
      <c r="J33" s="38">
        <f>COUNTA('Monitoria Anual - 1'!R20:R28)</f>
        <v>0</v>
      </c>
      <c r="W33" s="1"/>
      <c r="X33" s="12"/>
    </row>
    <row r="34" spans="1:24">
      <c r="A34" s="12"/>
      <c r="C34" s="76" t="s">
        <v>685</v>
      </c>
      <c r="D34" s="75">
        <f t="shared" ref="D34:D40" si="2">SUM(F34:J34)</f>
        <v>8</v>
      </c>
      <c r="E34" s="36">
        <f>COUNTA('Monitoria Anual - 1'!S29:S36)</f>
        <v>0</v>
      </c>
      <c r="F34" s="37">
        <f>COUNTA('Monitoria Anual - 1'!N29:N36)</f>
        <v>0</v>
      </c>
      <c r="G34" s="37">
        <f>COUNTA('Monitoria Anual - 1'!O29:O36)</f>
        <v>2</v>
      </c>
      <c r="H34" s="37">
        <f>COUNTA('Monitoria Anual - 1'!P29:P36)</f>
        <v>2</v>
      </c>
      <c r="I34" s="37">
        <f>COUNTA('Monitoria Anual - 1'!Q29:Q36)</f>
        <v>2</v>
      </c>
      <c r="J34" s="38">
        <f>COUNTA('Monitoria Anual - 1'!R29:R36)</f>
        <v>2</v>
      </c>
      <c r="W34" s="1"/>
      <c r="X34" s="12"/>
    </row>
    <row r="35" spans="1:24">
      <c r="A35" s="12"/>
      <c r="C35" s="76" t="s">
        <v>686</v>
      </c>
      <c r="D35" s="75">
        <f t="shared" si="2"/>
        <v>6</v>
      </c>
      <c r="E35" s="36">
        <f>COUNTA('Monitoria Anual - 1'!S37:S42)</f>
        <v>0</v>
      </c>
      <c r="F35" s="37">
        <f>COUNTA('Monitoria Anual - 1'!N37:N42)</f>
        <v>0</v>
      </c>
      <c r="G35" s="37">
        <f>COUNTA('Monitoria Anual - 1'!O37:O42)</f>
        <v>1</v>
      </c>
      <c r="H35" s="37">
        <f>COUNTA('Monitoria Anual - 1'!P37:P42)</f>
        <v>0</v>
      </c>
      <c r="I35" s="37">
        <f>COUNTA('Monitoria Anual - 1'!Q37:Q42)</f>
        <v>4</v>
      </c>
      <c r="J35" s="38">
        <f>COUNTA('Monitoria Anual - 1'!R37:R42)</f>
        <v>1</v>
      </c>
      <c r="W35" s="1"/>
      <c r="X35" s="12"/>
    </row>
    <row r="36" spans="1:24">
      <c r="A36" s="12"/>
      <c r="C36" s="76" t="s">
        <v>687</v>
      </c>
      <c r="D36" s="75">
        <f t="shared" si="2"/>
        <v>3</v>
      </c>
      <c r="E36" s="36">
        <f>COUNTA('Monitoria Anual - 1'!S43:S45)</f>
        <v>0</v>
      </c>
      <c r="F36" s="37">
        <f>COUNTA('Monitoria Anual - 1'!N43:N45)</f>
        <v>0</v>
      </c>
      <c r="G36" s="37">
        <f>COUNTA('Monitoria Anual - 1'!O43:O45)</f>
        <v>2</v>
      </c>
      <c r="H36" s="37">
        <f>COUNTA('Monitoria Anual - 1'!P43:P45)</f>
        <v>0</v>
      </c>
      <c r="I36" s="37">
        <f>COUNTA('Monitoria Anual - 1'!Q43:Q45)</f>
        <v>1</v>
      </c>
      <c r="J36" s="38">
        <f>COUNTA('Monitoria Anual - 1'!R43:R45)</f>
        <v>0</v>
      </c>
      <c r="W36" s="1"/>
      <c r="X36" s="12"/>
    </row>
    <row r="37" spans="1:24">
      <c r="A37" s="12"/>
      <c r="C37" s="76" t="s">
        <v>688</v>
      </c>
      <c r="D37" s="75">
        <f t="shared" si="2"/>
        <v>11</v>
      </c>
      <c r="E37" s="36">
        <f>COUNTA('Monitoria Anual - 1'!S46:S56)</f>
        <v>2</v>
      </c>
      <c r="F37" s="37">
        <f>COUNTA('Monitoria Anual - 1'!N46:N56)</f>
        <v>0</v>
      </c>
      <c r="G37" s="37">
        <f>COUNTA('Monitoria Anual - 1'!O46:O56)</f>
        <v>7</v>
      </c>
      <c r="H37" s="37">
        <f>COUNTA('Monitoria Anual - 1'!P46:P56)</f>
        <v>1</v>
      </c>
      <c r="I37" s="37">
        <f>COUNTA('Monitoria Anual - 1'!Q46:Q56)</f>
        <v>3</v>
      </c>
      <c r="J37" s="38">
        <f>COUNTA('Monitoria Anual - 1'!R46:R56)</f>
        <v>0</v>
      </c>
      <c r="W37" s="1"/>
      <c r="X37" s="12"/>
    </row>
    <row r="38" spans="1:24">
      <c r="A38" s="12"/>
      <c r="C38" s="76" t="s">
        <v>689</v>
      </c>
      <c r="D38" s="75">
        <f t="shared" si="2"/>
        <v>11</v>
      </c>
      <c r="E38" s="36">
        <f>COUNTA('Monitoria Anual - 1'!S57:S67)</f>
        <v>2</v>
      </c>
      <c r="F38" s="37">
        <f>COUNTA('Monitoria Anual - 1'!N57:N67)</f>
        <v>0</v>
      </c>
      <c r="G38" s="37">
        <f>COUNTA('Monitoria Anual - 1'!O57:O67)</f>
        <v>3</v>
      </c>
      <c r="H38" s="37">
        <f>COUNTA('Monitoria Anual - 1'!P57:P67)</f>
        <v>2</v>
      </c>
      <c r="I38" s="37">
        <f>COUNTA('Monitoria Anual - 1'!Q57:Q67)</f>
        <v>5</v>
      </c>
      <c r="J38" s="38">
        <f>COUNTA('Monitoria Anual - 1'!R57:R67)</f>
        <v>1</v>
      </c>
      <c r="W38" s="1"/>
      <c r="X38" s="12"/>
    </row>
    <row r="39" spans="1:24">
      <c r="A39" s="12"/>
      <c r="C39" s="76" t="s">
        <v>690</v>
      </c>
      <c r="D39" s="75">
        <f t="shared" si="2"/>
        <v>6</v>
      </c>
      <c r="E39" s="36">
        <f>COUNTA('Monitoria Anual - 1'!S68:S73)</f>
        <v>1</v>
      </c>
      <c r="F39" s="37">
        <f>COUNTA('Monitoria Anual - 1'!N68:N73)</f>
        <v>0</v>
      </c>
      <c r="G39" s="37">
        <f>COUNTA('Monitoria Anual - 1'!O68:O73)</f>
        <v>3</v>
      </c>
      <c r="H39" s="37">
        <f>COUNTA('Monitoria Anual - 1'!P68:P73)</f>
        <v>2</v>
      </c>
      <c r="I39" s="37">
        <f>COUNTA('Monitoria Anual - 1'!Q68:Q73)</f>
        <v>1</v>
      </c>
      <c r="J39" s="38">
        <f>COUNTA('Monitoria Anual - 1'!R68:R73)</f>
        <v>0</v>
      </c>
      <c r="W39" s="1"/>
      <c r="X39" s="12"/>
    </row>
    <row r="40" spans="1:24">
      <c r="A40" s="12"/>
      <c r="C40" s="76" t="s">
        <v>691</v>
      </c>
      <c r="D40" s="75">
        <f t="shared" si="2"/>
        <v>7</v>
      </c>
      <c r="E40" s="36">
        <f>COUNTA('Monitoria Anual - 1'!S74:S80)</f>
        <v>0</v>
      </c>
      <c r="F40" s="37">
        <f>COUNTA('Monitoria Anual - 1'!N74:N80)</f>
        <v>0</v>
      </c>
      <c r="G40" s="37">
        <f>COUNTA('Monitoria Anual - 1'!O74:O80)</f>
        <v>0</v>
      </c>
      <c r="H40" s="37">
        <f>COUNTA('Monitoria Anual - 1'!P74:P80)</f>
        <v>0</v>
      </c>
      <c r="I40" s="37">
        <f>COUNTA('Monitoria Anual - 1'!Q74:Q80)</f>
        <v>5</v>
      </c>
      <c r="J40" s="38">
        <f>COUNTA('Monitoria Anual - 1'!R74:R80)</f>
        <v>2</v>
      </c>
      <c r="W40" s="1"/>
      <c r="X40" s="12"/>
    </row>
    <row r="41" spans="1:24">
      <c r="A41" s="12"/>
      <c r="D41" s="496"/>
      <c r="X41" s="12"/>
    </row>
    <row r="42" spans="1:24">
      <c r="A42" s="12"/>
      <c r="B42" s="12"/>
      <c r="C42" s="12"/>
      <c r="D42" s="12"/>
      <c r="E42" s="12"/>
      <c r="F42" s="12"/>
      <c r="G42" s="12"/>
      <c r="H42" s="12"/>
      <c r="I42" s="12"/>
      <c r="J42" s="12"/>
      <c r="K42" s="12"/>
      <c r="L42" s="12"/>
      <c r="M42" s="12"/>
      <c r="N42" s="12"/>
      <c r="O42" s="12"/>
      <c r="P42" s="12"/>
      <c r="Q42" s="12"/>
      <c r="R42" s="12"/>
      <c r="S42" s="12"/>
      <c r="T42" s="12"/>
      <c r="U42" s="12"/>
      <c r="V42" s="12"/>
      <c r="W42" s="12"/>
      <c r="X42" s="12"/>
    </row>
  </sheetData>
  <sheetProtection algorithmName="SHA-512" hashValue="zYVzgeRpf4tDnV0zw9Q0/RW4Is3HXEtO0fFlzONka9VHWHmuo+m5Px5ryCS8C5/Ro2TyWPjMlIatI0eiUrPGpA==" saltValue="5z2S113yKK7HCNF0GNA/Mg==" spinCount="100000" sheet="1" objects="1" scenarios="1"/>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40">
    <cfRule type="cellIs" dxfId="23"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40"/>
  <sheetViews>
    <sheetView showGridLines="0" topLeftCell="B1" zoomScale="80" zoomScaleNormal="80" workbookViewId="0">
      <selection activeCell="C11" sqref="C11"/>
    </sheetView>
  </sheetViews>
  <sheetFormatPr defaultColWidth="8.85546875" defaultRowHeight="15"/>
  <cols>
    <col min="1" max="1" width="40.42578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59" customWidth="1"/>
    <col min="20" max="20" width="37.85546875" style="2" customWidth="1"/>
    <col min="21" max="21" width="29.855468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1.5" customHeight="1">
      <c r="A1" s="568" t="s">
        <v>0</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19"/>
    </row>
    <row r="2" spans="1:40" ht="33.75" customHeight="1" thickBot="1">
      <c r="A2" s="189" t="s">
        <v>1</v>
      </c>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
    </row>
    <row r="3" spans="1:40" ht="15.75" thickTop="1">
      <c r="AJ3" s="19"/>
    </row>
    <row r="4" spans="1:40" ht="45" customHeight="1">
      <c r="A4" s="54" t="s">
        <v>2</v>
      </c>
      <c r="B4" s="125" t="s">
        <v>3</v>
      </c>
      <c r="C4" s="125"/>
      <c r="D4" s="125"/>
      <c r="E4" s="125"/>
      <c r="F4" s="125"/>
      <c r="G4" s="126"/>
      <c r="H4" s="14"/>
      <c r="I4" s="14"/>
      <c r="J4" s="14"/>
      <c r="K4" s="14"/>
      <c r="L4" s="14"/>
      <c r="M4" s="14"/>
      <c r="N4" s="14"/>
      <c r="O4" s="14"/>
      <c r="P4" s="14"/>
      <c r="Q4" s="14"/>
      <c r="R4" s="14"/>
      <c r="S4" s="2"/>
      <c r="AJ4" s="19"/>
    </row>
    <row r="5" spans="1:40">
      <c r="AJ5" s="19"/>
    </row>
    <row r="6" spans="1:40" ht="27" customHeight="1">
      <c r="A6" s="54" t="s">
        <v>4</v>
      </c>
      <c r="B6" s="555" t="s">
        <v>692</v>
      </c>
      <c r="C6" s="556"/>
      <c r="M6" s="59"/>
      <c r="AJ6" s="19"/>
      <c r="AN6" s="2" t="s">
        <v>6</v>
      </c>
    </row>
    <row r="7" spans="1:40" ht="15.75" thickBot="1">
      <c r="AJ7" s="19"/>
      <c r="AN7" s="60" t="s">
        <v>7</v>
      </c>
    </row>
    <row r="8" spans="1:40" ht="27" customHeight="1" thickBot="1">
      <c r="A8" s="560" t="s">
        <v>8</v>
      </c>
      <c r="B8" s="561"/>
      <c r="C8" s="561"/>
      <c r="D8" s="561"/>
      <c r="E8" s="561"/>
      <c r="F8" s="561"/>
      <c r="G8" s="561"/>
      <c r="H8" s="561"/>
      <c r="I8" s="561"/>
      <c r="J8" s="561"/>
      <c r="K8" s="561"/>
      <c r="L8" s="561"/>
      <c r="M8" s="562"/>
      <c r="N8" s="527" t="s">
        <v>9</v>
      </c>
      <c r="O8" s="528"/>
      <c r="P8" s="528"/>
      <c r="Q8" s="528"/>
      <c r="R8" s="528"/>
      <c r="S8" s="528"/>
      <c r="T8" s="528"/>
      <c r="U8" s="528"/>
      <c r="V8" s="528"/>
      <c r="W8" s="528"/>
      <c r="X8" s="529"/>
      <c r="Y8" s="571" t="s">
        <v>10</v>
      </c>
      <c r="Z8" s="572"/>
      <c r="AA8" s="572"/>
      <c r="AB8" s="572"/>
      <c r="AC8" s="572"/>
      <c r="AD8" s="572"/>
      <c r="AE8" s="572"/>
      <c r="AF8" s="572"/>
      <c r="AG8" s="572"/>
      <c r="AH8" s="572"/>
      <c r="AI8" s="573"/>
      <c r="AJ8" s="19"/>
    </row>
    <row r="9" spans="1:40" ht="64.5" customHeight="1">
      <c r="A9" s="574" t="s">
        <v>11</v>
      </c>
      <c r="B9" s="542" t="s">
        <v>12</v>
      </c>
      <c r="C9" s="542" t="s">
        <v>13</v>
      </c>
      <c r="D9" s="542" t="s">
        <v>14</v>
      </c>
      <c r="E9" s="576" t="s">
        <v>15</v>
      </c>
      <c r="F9" s="542" t="s">
        <v>16</v>
      </c>
      <c r="G9" s="542"/>
      <c r="H9" s="542" t="s">
        <v>17</v>
      </c>
      <c r="I9" s="542" t="s">
        <v>18</v>
      </c>
      <c r="J9" s="542" t="s">
        <v>19</v>
      </c>
      <c r="K9" s="544" t="s">
        <v>20</v>
      </c>
      <c r="L9" s="545"/>
      <c r="M9" s="542" t="s">
        <v>21</v>
      </c>
      <c r="N9" s="534" t="s">
        <v>22</v>
      </c>
      <c r="O9" s="536" t="s">
        <v>23</v>
      </c>
      <c r="P9" s="538" t="s">
        <v>24</v>
      </c>
      <c r="Q9" s="540" t="s">
        <v>25</v>
      </c>
      <c r="R9" s="551" t="s">
        <v>26</v>
      </c>
      <c r="S9" s="553" t="s">
        <v>27</v>
      </c>
      <c r="T9" s="549" t="s">
        <v>28</v>
      </c>
      <c r="U9" s="549" t="s">
        <v>29</v>
      </c>
      <c r="V9" s="549" t="s">
        <v>30</v>
      </c>
      <c r="W9" s="549" t="s">
        <v>31</v>
      </c>
      <c r="X9" s="530" t="s">
        <v>32</v>
      </c>
      <c r="Y9" s="532" t="s">
        <v>33</v>
      </c>
      <c r="Z9" s="523" t="s">
        <v>34</v>
      </c>
      <c r="AA9" s="525" t="s">
        <v>35</v>
      </c>
      <c r="AB9" s="523" t="s">
        <v>36</v>
      </c>
      <c r="AC9" s="523" t="s">
        <v>37</v>
      </c>
      <c r="AD9" s="523" t="s">
        <v>38</v>
      </c>
      <c r="AE9" s="523" t="s">
        <v>39</v>
      </c>
      <c r="AF9" s="557" t="s">
        <v>40</v>
      </c>
      <c r="AG9" s="523" t="s">
        <v>41</v>
      </c>
      <c r="AH9" s="523" t="s">
        <v>42</v>
      </c>
      <c r="AI9" s="578" t="s">
        <v>43</v>
      </c>
      <c r="AJ9" s="19"/>
    </row>
    <row r="10" spans="1:40" ht="45.75" customHeight="1" thickBot="1">
      <c r="A10" s="575"/>
      <c r="B10" s="543"/>
      <c r="C10" s="543"/>
      <c r="D10" s="543"/>
      <c r="E10" s="577"/>
      <c r="F10" s="53" t="s">
        <v>44</v>
      </c>
      <c r="G10" s="53" t="s">
        <v>45</v>
      </c>
      <c r="H10" s="543"/>
      <c r="I10" s="543"/>
      <c r="J10" s="543"/>
      <c r="K10" s="97" t="s">
        <v>46</v>
      </c>
      <c r="L10" s="97" t="s">
        <v>47</v>
      </c>
      <c r="M10" s="543"/>
      <c r="N10" s="535"/>
      <c r="O10" s="537"/>
      <c r="P10" s="539"/>
      <c r="Q10" s="541"/>
      <c r="R10" s="552"/>
      <c r="S10" s="554"/>
      <c r="T10" s="550"/>
      <c r="U10" s="550"/>
      <c r="V10" s="550"/>
      <c r="W10" s="550"/>
      <c r="X10" s="531"/>
      <c r="Y10" s="533"/>
      <c r="Z10" s="524"/>
      <c r="AA10" s="526"/>
      <c r="AB10" s="524"/>
      <c r="AC10" s="524"/>
      <c r="AD10" s="524"/>
      <c r="AE10" s="524"/>
      <c r="AF10" s="558"/>
      <c r="AG10" s="524"/>
      <c r="AH10" s="524"/>
      <c r="AI10" s="579"/>
      <c r="AJ10" s="19"/>
    </row>
    <row r="11" spans="1:40" ht="83.25" customHeight="1">
      <c r="A11" s="595" t="s">
        <v>48</v>
      </c>
      <c r="B11" s="497">
        <v>43831</v>
      </c>
      <c r="C11" s="190" t="s">
        <v>50</v>
      </c>
      <c r="D11" s="289" t="s">
        <v>51</v>
      </c>
      <c r="E11" s="289" t="s">
        <v>51</v>
      </c>
      <c r="F11" s="498">
        <v>43908</v>
      </c>
      <c r="G11" s="499">
        <v>44127</v>
      </c>
      <c r="H11" s="289" t="s">
        <v>61</v>
      </c>
      <c r="I11" s="292" t="s">
        <v>53</v>
      </c>
      <c r="J11" s="191" t="s">
        <v>62</v>
      </c>
      <c r="K11" s="292" t="s">
        <v>55</v>
      </c>
      <c r="L11" s="215"/>
      <c r="M11" s="215"/>
      <c r="N11" s="213"/>
      <c r="O11" s="213"/>
      <c r="P11" s="213"/>
      <c r="Q11" s="218" t="s">
        <v>56</v>
      </c>
      <c r="R11" s="213"/>
      <c r="S11" s="192"/>
      <c r="T11" s="252" t="s">
        <v>693</v>
      </c>
      <c r="U11" s="252"/>
      <c r="V11" s="252"/>
      <c r="W11" s="255" t="s">
        <v>694</v>
      </c>
      <c r="X11" s="252" t="s">
        <v>695</v>
      </c>
      <c r="Y11" s="255"/>
      <c r="Z11" s="255"/>
      <c r="AA11" s="253" t="s">
        <v>696</v>
      </c>
      <c r="AB11" s="255"/>
      <c r="AC11" s="256">
        <v>44531</v>
      </c>
      <c r="AD11" s="252" t="s">
        <v>697</v>
      </c>
      <c r="AE11" s="255"/>
      <c r="AF11" s="255"/>
      <c r="AG11" s="255"/>
      <c r="AH11" s="255"/>
      <c r="AI11" s="255"/>
      <c r="AJ11" s="19"/>
    </row>
    <row r="12" spans="1:40" ht="83.25" customHeight="1">
      <c r="A12" s="596"/>
      <c r="B12" s="207">
        <v>43862</v>
      </c>
      <c r="C12" s="194" t="s">
        <v>698</v>
      </c>
      <c r="D12" s="208" t="s">
        <v>65</v>
      </c>
      <c r="E12" s="208" t="s">
        <v>65</v>
      </c>
      <c r="F12" s="209">
        <v>43908</v>
      </c>
      <c r="G12" s="500">
        <v>44127</v>
      </c>
      <c r="H12" s="208" t="s">
        <v>66</v>
      </c>
      <c r="I12" s="295" t="s">
        <v>53</v>
      </c>
      <c r="J12" s="191" t="s">
        <v>699</v>
      </c>
      <c r="K12" s="295" t="s">
        <v>55</v>
      </c>
      <c r="L12" s="215"/>
      <c r="M12" s="215"/>
      <c r="N12" s="213"/>
      <c r="O12" s="213"/>
      <c r="P12" s="213"/>
      <c r="Q12" s="218" t="s">
        <v>56</v>
      </c>
      <c r="R12" s="213"/>
      <c r="S12" s="192"/>
      <c r="T12" s="162" t="s">
        <v>700</v>
      </c>
      <c r="U12" s="255"/>
      <c r="V12" s="255"/>
      <c r="W12" s="252" t="s">
        <v>701</v>
      </c>
      <c r="X12" s="252" t="s">
        <v>702</v>
      </c>
      <c r="Y12" s="162" t="s">
        <v>703</v>
      </c>
      <c r="Z12" s="252" t="s">
        <v>704</v>
      </c>
      <c r="AA12" s="255"/>
      <c r="AB12" s="255"/>
      <c r="AC12" s="257">
        <v>44958</v>
      </c>
      <c r="AD12" s="255"/>
      <c r="AE12" s="255"/>
      <c r="AF12" s="258"/>
      <c r="AG12" s="255"/>
      <c r="AH12" s="255"/>
      <c r="AI12" s="255"/>
      <c r="AJ12" s="19"/>
    </row>
    <row r="13" spans="1:40" ht="83.25" customHeight="1">
      <c r="A13" s="596"/>
      <c r="B13" s="187">
        <v>42430</v>
      </c>
      <c r="C13" s="99" t="s">
        <v>705</v>
      </c>
      <c r="D13" s="63"/>
      <c r="E13" s="63"/>
      <c r="F13" s="63"/>
      <c r="G13" s="63"/>
      <c r="H13" s="63"/>
      <c r="I13" s="63"/>
      <c r="J13" s="63"/>
      <c r="K13" s="63"/>
      <c r="L13" s="63"/>
      <c r="M13" s="63"/>
      <c r="N13" s="61"/>
      <c r="O13" s="61"/>
      <c r="P13" s="61"/>
      <c r="Q13" s="61"/>
      <c r="R13" s="61"/>
      <c r="S13" s="62"/>
      <c r="T13" s="162"/>
      <c r="U13" s="255"/>
      <c r="V13" s="255"/>
      <c r="W13" s="255"/>
      <c r="X13" s="252"/>
      <c r="Y13" s="162"/>
      <c r="Z13" s="252"/>
      <c r="AA13" s="255"/>
      <c r="AB13" s="255"/>
      <c r="AC13" s="257"/>
      <c r="AD13" s="255"/>
      <c r="AE13" s="255"/>
      <c r="AF13" s="258"/>
      <c r="AG13" s="255"/>
      <c r="AH13" s="255"/>
      <c r="AI13" s="255"/>
      <c r="AJ13" s="19"/>
    </row>
    <row r="14" spans="1:40" ht="83.25" customHeight="1">
      <c r="A14" s="596"/>
      <c r="B14" s="195">
        <v>43922</v>
      </c>
      <c r="C14" s="194" t="s">
        <v>83</v>
      </c>
      <c r="D14" s="208" t="s">
        <v>74</v>
      </c>
      <c r="E14" s="208" t="s">
        <v>74</v>
      </c>
      <c r="F14" s="209">
        <v>43908</v>
      </c>
      <c r="G14" s="500">
        <v>44127</v>
      </c>
      <c r="H14" s="208" t="s">
        <v>84</v>
      </c>
      <c r="I14" s="295" t="s">
        <v>53</v>
      </c>
      <c r="J14" s="191" t="s">
        <v>706</v>
      </c>
      <c r="K14" s="295" t="s">
        <v>55</v>
      </c>
      <c r="L14" s="215"/>
      <c r="M14" s="215"/>
      <c r="N14" s="210"/>
      <c r="O14" s="210"/>
      <c r="P14" s="210"/>
      <c r="Q14" s="218" t="s">
        <v>56</v>
      </c>
      <c r="R14" s="210"/>
      <c r="S14" s="196"/>
      <c r="T14" s="252" t="s">
        <v>707</v>
      </c>
      <c r="U14" s="259"/>
      <c r="V14" s="259"/>
      <c r="W14" s="255" t="s">
        <v>84</v>
      </c>
      <c r="X14" s="252" t="s">
        <v>708</v>
      </c>
      <c r="Y14" s="259"/>
      <c r="Z14" s="252" t="s">
        <v>709</v>
      </c>
      <c r="AA14" s="252" t="s">
        <v>710</v>
      </c>
      <c r="AB14" s="259"/>
      <c r="AC14" s="260">
        <v>44958</v>
      </c>
      <c r="AD14" s="259"/>
      <c r="AE14" s="259"/>
      <c r="AF14" s="261"/>
      <c r="AG14" s="259"/>
      <c r="AH14" s="259"/>
      <c r="AI14" s="259"/>
      <c r="AJ14" s="19"/>
    </row>
    <row r="15" spans="1:40" ht="83.25" customHeight="1">
      <c r="A15" s="596"/>
      <c r="B15" s="211">
        <v>43952</v>
      </c>
      <c r="C15" s="197" t="s">
        <v>102</v>
      </c>
      <c r="D15" s="208" t="s">
        <v>94</v>
      </c>
      <c r="E15" s="208" t="s">
        <v>94</v>
      </c>
      <c r="F15" s="209">
        <v>43908</v>
      </c>
      <c r="G15" s="209">
        <v>44186</v>
      </c>
      <c r="H15" s="198" t="s">
        <v>95</v>
      </c>
      <c r="I15" s="208" t="s">
        <v>53</v>
      </c>
      <c r="J15" s="191" t="s">
        <v>96</v>
      </c>
      <c r="K15" s="191" t="s">
        <v>97</v>
      </c>
      <c r="L15" s="215"/>
      <c r="M15" s="197" t="s">
        <v>103</v>
      </c>
      <c r="N15" s="210"/>
      <c r="O15" s="216" t="s">
        <v>56</v>
      </c>
      <c r="P15" s="210"/>
      <c r="Q15" s="210"/>
      <c r="R15" s="210"/>
      <c r="S15" s="196"/>
      <c r="T15" s="162" t="s">
        <v>711</v>
      </c>
      <c r="U15" s="255"/>
      <c r="V15" s="252" t="s">
        <v>712</v>
      </c>
      <c r="W15" s="252" t="s">
        <v>95</v>
      </c>
      <c r="X15" s="255"/>
      <c r="Y15" s="259"/>
      <c r="Z15" s="162"/>
      <c r="AA15" s="162" t="s">
        <v>713</v>
      </c>
      <c r="AB15" s="259"/>
      <c r="AC15" s="262">
        <v>44958</v>
      </c>
      <c r="AD15" s="259"/>
      <c r="AE15" s="259"/>
      <c r="AF15" s="162" t="s">
        <v>714</v>
      </c>
      <c r="AG15" s="259"/>
      <c r="AH15" s="259"/>
      <c r="AI15" s="259"/>
      <c r="AJ15" s="19"/>
    </row>
    <row r="16" spans="1:40" ht="83.25" customHeight="1">
      <c r="A16" s="596"/>
      <c r="B16" s="212">
        <v>43983</v>
      </c>
      <c r="C16" s="191" t="s">
        <v>715</v>
      </c>
      <c r="D16" s="208" t="s">
        <v>106</v>
      </c>
      <c r="E16" s="208" t="s">
        <v>106</v>
      </c>
      <c r="F16" s="209">
        <v>43908</v>
      </c>
      <c r="G16" s="500">
        <v>44155</v>
      </c>
      <c r="H16" s="208" t="s">
        <v>107</v>
      </c>
      <c r="I16" s="301">
        <v>72000</v>
      </c>
      <c r="J16" s="191" t="s">
        <v>716</v>
      </c>
      <c r="K16" s="208" t="s">
        <v>109</v>
      </c>
      <c r="L16" s="208"/>
      <c r="M16" s="191" t="s">
        <v>717</v>
      </c>
      <c r="N16" s="286"/>
      <c r="O16" s="286" t="s">
        <v>56</v>
      </c>
      <c r="P16" s="336"/>
      <c r="Q16" s="286"/>
      <c r="R16" s="286"/>
      <c r="S16" s="250"/>
      <c r="T16" s="251" t="s">
        <v>718</v>
      </c>
      <c r="U16" s="162" t="s">
        <v>719</v>
      </c>
      <c r="V16" s="162" t="s">
        <v>720</v>
      </c>
      <c r="W16" s="162" t="s">
        <v>721</v>
      </c>
      <c r="X16" s="162" t="s">
        <v>722</v>
      </c>
      <c r="Y16" s="162" t="s">
        <v>723</v>
      </c>
      <c r="Z16" s="263" t="s">
        <v>724</v>
      </c>
      <c r="AA16" s="162" t="s">
        <v>725</v>
      </c>
      <c r="AB16" s="263"/>
      <c r="AC16" s="264">
        <v>44378</v>
      </c>
      <c r="AD16" s="263"/>
      <c r="AE16" s="263"/>
      <c r="AF16" s="251" t="s">
        <v>726</v>
      </c>
      <c r="AG16" s="263"/>
      <c r="AH16" s="263"/>
      <c r="AI16" s="263"/>
      <c r="AJ16" s="19"/>
    </row>
    <row r="17" spans="1:36" ht="83.25" customHeight="1">
      <c r="A17" s="596"/>
      <c r="B17" s="211">
        <v>44013</v>
      </c>
      <c r="C17" s="303" t="s">
        <v>118</v>
      </c>
      <c r="D17" s="208" t="s">
        <v>119</v>
      </c>
      <c r="E17" s="208" t="s">
        <v>119</v>
      </c>
      <c r="F17" s="209">
        <v>43908</v>
      </c>
      <c r="G17" s="500">
        <v>44127</v>
      </c>
      <c r="H17" s="208" t="s">
        <v>124</v>
      </c>
      <c r="I17" s="295" t="s">
        <v>53</v>
      </c>
      <c r="J17" s="191" t="s">
        <v>727</v>
      </c>
      <c r="K17" s="208" t="s">
        <v>109</v>
      </c>
      <c r="L17" s="215"/>
      <c r="M17" s="215"/>
      <c r="N17" s="210"/>
      <c r="O17" s="210" t="s">
        <v>56</v>
      </c>
      <c r="P17" s="210"/>
      <c r="Q17" s="210"/>
      <c r="R17" s="210"/>
      <c r="S17" s="196"/>
      <c r="T17" s="279" t="s">
        <v>728</v>
      </c>
      <c r="U17" s="280"/>
      <c r="V17" s="280"/>
      <c r="W17" s="279" t="s">
        <v>95</v>
      </c>
      <c r="X17" s="279" t="s">
        <v>729</v>
      </c>
      <c r="Y17" s="259"/>
      <c r="Z17" s="259"/>
      <c r="AA17" s="259"/>
      <c r="AB17" s="259"/>
      <c r="AC17" s="262">
        <v>44958</v>
      </c>
      <c r="AD17" s="279" t="s">
        <v>730</v>
      </c>
      <c r="AE17" s="259"/>
      <c r="AF17" s="261"/>
      <c r="AG17" s="259"/>
      <c r="AH17" s="259"/>
      <c r="AI17" s="162"/>
      <c r="AJ17" s="19"/>
    </row>
    <row r="18" spans="1:36" ht="83.25" customHeight="1">
      <c r="A18" s="596"/>
      <c r="B18" s="187">
        <v>42583</v>
      </c>
      <c r="C18" s="99" t="s">
        <v>705</v>
      </c>
      <c r="D18" s="63"/>
      <c r="E18" s="63"/>
      <c r="F18" s="63"/>
      <c r="G18" s="63"/>
      <c r="H18" s="63"/>
      <c r="I18" s="63"/>
      <c r="J18" s="63"/>
      <c r="K18" s="63"/>
      <c r="L18" s="63"/>
      <c r="M18" s="63"/>
      <c r="N18" s="61"/>
      <c r="O18" s="61"/>
      <c r="P18" s="61"/>
      <c r="Q18" s="61"/>
      <c r="R18" s="61"/>
      <c r="S18" s="62"/>
      <c r="T18" s="162"/>
      <c r="U18" s="259"/>
      <c r="V18" s="259"/>
      <c r="W18" s="259"/>
      <c r="X18" s="259"/>
      <c r="Y18" s="259"/>
      <c r="Z18" s="259"/>
      <c r="AA18" s="259"/>
      <c r="AB18" s="259"/>
      <c r="AC18" s="262"/>
      <c r="AD18" s="259"/>
      <c r="AE18" s="259"/>
      <c r="AF18" s="261"/>
      <c r="AG18" s="259"/>
      <c r="AH18" s="259"/>
      <c r="AI18" s="162"/>
      <c r="AJ18" s="19"/>
    </row>
    <row r="19" spans="1:36" ht="83.25" customHeight="1">
      <c r="A19" s="596"/>
      <c r="B19" s="207">
        <v>44075</v>
      </c>
      <c r="C19" s="194" t="s">
        <v>136</v>
      </c>
      <c r="D19" s="208" t="s">
        <v>137</v>
      </c>
      <c r="E19" s="208" t="s">
        <v>137</v>
      </c>
      <c r="F19" s="209">
        <v>43908</v>
      </c>
      <c r="G19" s="500">
        <v>44127</v>
      </c>
      <c r="H19" s="208" t="s">
        <v>142</v>
      </c>
      <c r="I19" s="208" t="s">
        <v>53</v>
      </c>
      <c r="J19" s="191" t="s">
        <v>731</v>
      </c>
      <c r="K19" s="198" t="s">
        <v>139</v>
      </c>
      <c r="L19" s="215"/>
      <c r="M19" s="215"/>
      <c r="N19" s="210"/>
      <c r="O19" s="242"/>
      <c r="P19" s="249" t="s">
        <v>56</v>
      </c>
      <c r="Q19" s="210"/>
      <c r="R19" s="210"/>
      <c r="S19" s="196"/>
      <c r="T19" s="279" t="s">
        <v>732</v>
      </c>
      <c r="U19" s="255"/>
      <c r="V19" s="255"/>
      <c r="W19" s="279" t="s">
        <v>694</v>
      </c>
      <c r="X19" s="252" t="s">
        <v>733</v>
      </c>
      <c r="Y19" s="259"/>
      <c r="Z19" s="162" t="s">
        <v>734</v>
      </c>
      <c r="AA19" s="162" t="s">
        <v>735</v>
      </c>
      <c r="AB19" s="162"/>
      <c r="AC19" s="265">
        <v>44958</v>
      </c>
      <c r="AD19" s="162" t="s">
        <v>736</v>
      </c>
      <c r="AE19" s="259"/>
      <c r="AF19" s="259"/>
      <c r="AG19" s="259"/>
      <c r="AH19" s="259"/>
      <c r="AI19" s="259"/>
      <c r="AJ19" s="19"/>
    </row>
    <row r="20" spans="1:36" ht="83.25" customHeight="1">
      <c r="A20" s="597" t="s">
        <v>145</v>
      </c>
      <c r="B20" s="207">
        <v>43832</v>
      </c>
      <c r="C20" s="197" t="s">
        <v>737</v>
      </c>
      <c r="D20" s="215" t="s">
        <v>147</v>
      </c>
      <c r="E20" s="215" t="s">
        <v>147</v>
      </c>
      <c r="F20" s="209">
        <v>44061</v>
      </c>
      <c r="G20" s="209">
        <v>44157</v>
      </c>
      <c r="H20" s="191" t="s">
        <v>165</v>
      </c>
      <c r="I20" s="226">
        <v>500000</v>
      </c>
      <c r="J20" s="198" t="s">
        <v>738</v>
      </c>
      <c r="K20" s="208" t="s">
        <v>739</v>
      </c>
      <c r="L20" s="208"/>
      <c r="M20" s="199" t="s">
        <v>740</v>
      </c>
      <c r="N20" s="210"/>
      <c r="O20" s="210"/>
      <c r="P20" s="210"/>
      <c r="Q20" s="243" t="s">
        <v>56</v>
      </c>
      <c r="R20" s="210"/>
      <c r="S20" s="196"/>
      <c r="T20" s="162" t="s">
        <v>741</v>
      </c>
      <c r="U20" s="252" t="s">
        <v>742</v>
      </c>
      <c r="V20" s="255"/>
      <c r="W20" s="252" t="s">
        <v>743</v>
      </c>
      <c r="X20" s="252" t="s">
        <v>744</v>
      </c>
      <c r="Y20" s="259"/>
      <c r="Z20" s="252" t="s">
        <v>745</v>
      </c>
      <c r="AA20" s="255"/>
      <c r="AB20" s="255"/>
      <c r="AC20" s="255"/>
      <c r="AD20" s="255"/>
      <c r="AE20" s="255"/>
      <c r="AF20" s="253" t="s">
        <v>746</v>
      </c>
      <c r="AG20" s="259"/>
      <c r="AH20" s="259"/>
      <c r="AI20" s="259"/>
      <c r="AJ20" s="19"/>
    </row>
    <row r="21" spans="1:36" ht="83.25" customHeight="1">
      <c r="A21" s="596"/>
      <c r="B21" s="245">
        <v>43863</v>
      </c>
      <c r="C21" s="200" t="s">
        <v>160</v>
      </c>
      <c r="D21" s="246" t="s">
        <v>161</v>
      </c>
      <c r="E21" s="246" t="s">
        <v>161</v>
      </c>
      <c r="F21" s="222">
        <v>44061</v>
      </c>
      <c r="G21" s="222">
        <v>44157</v>
      </c>
      <c r="H21" s="201" t="s">
        <v>747</v>
      </c>
      <c r="I21" s="501">
        <v>350000</v>
      </c>
      <c r="J21" s="202" t="s">
        <v>748</v>
      </c>
      <c r="K21" s="221" t="s">
        <v>749</v>
      </c>
      <c r="L21" s="221"/>
      <c r="M21" s="203"/>
      <c r="N21" s="213"/>
      <c r="O21" s="213"/>
      <c r="P21" s="213"/>
      <c r="Q21" s="218" t="s">
        <v>56</v>
      </c>
      <c r="R21" s="213"/>
      <c r="S21" s="192"/>
      <c r="T21" s="252" t="s">
        <v>750</v>
      </c>
      <c r="U21" s="252" t="s">
        <v>751</v>
      </c>
      <c r="V21" s="255"/>
      <c r="W21" s="252" t="s">
        <v>752</v>
      </c>
      <c r="X21" s="252" t="s">
        <v>753</v>
      </c>
      <c r="Y21" s="252" t="s">
        <v>754</v>
      </c>
      <c r="Z21" s="255"/>
      <c r="AA21" s="253" t="s">
        <v>755</v>
      </c>
      <c r="AB21" s="255"/>
      <c r="AC21" s="255"/>
      <c r="AD21" s="255"/>
      <c r="AE21" s="255"/>
      <c r="AF21" s="253" t="s">
        <v>756</v>
      </c>
      <c r="AG21" s="255"/>
      <c r="AH21" s="255"/>
      <c r="AI21" s="255"/>
      <c r="AJ21" s="19"/>
    </row>
    <row r="22" spans="1:36" ht="83.25" customHeight="1">
      <c r="A22" s="596"/>
      <c r="B22" s="207">
        <v>43892</v>
      </c>
      <c r="C22" s="204" t="s">
        <v>170</v>
      </c>
      <c r="D22" s="215" t="s">
        <v>171</v>
      </c>
      <c r="E22" s="215" t="s">
        <v>171</v>
      </c>
      <c r="F22" s="209">
        <v>43908</v>
      </c>
      <c r="G22" s="209">
        <v>44127</v>
      </c>
      <c r="H22" s="191" t="s">
        <v>178</v>
      </c>
      <c r="I22" s="208" t="s">
        <v>172</v>
      </c>
      <c r="J22" s="198" t="s">
        <v>757</v>
      </c>
      <c r="K22" s="208" t="s">
        <v>758</v>
      </c>
      <c r="L22" s="208"/>
      <c r="M22" s="198"/>
      <c r="N22" s="210"/>
      <c r="O22" s="210"/>
      <c r="P22" s="210"/>
      <c r="Q22" s="243" t="s">
        <v>56</v>
      </c>
      <c r="R22" s="210"/>
      <c r="S22" s="196"/>
      <c r="T22" s="162" t="s">
        <v>759</v>
      </c>
      <c r="U22" s="255"/>
      <c r="V22" s="255"/>
      <c r="W22" s="255"/>
      <c r="X22" s="252" t="s">
        <v>760</v>
      </c>
      <c r="Y22" s="259"/>
      <c r="Z22" s="259"/>
      <c r="AA22" s="252" t="s">
        <v>761</v>
      </c>
      <c r="AB22" s="255"/>
      <c r="AC22" s="276">
        <v>44958</v>
      </c>
      <c r="AD22" s="259"/>
      <c r="AE22" s="259"/>
      <c r="AF22" s="261"/>
      <c r="AG22" s="259"/>
      <c r="AH22" s="259"/>
      <c r="AI22" s="259"/>
      <c r="AJ22" s="19"/>
    </row>
    <row r="23" spans="1:36" ht="83.25" customHeight="1">
      <c r="A23" s="596"/>
      <c r="B23" s="188">
        <v>42827</v>
      </c>
      <c r="C23" s="114" t="s">
        <v>762</v>
      </c>
      <c r="D23" s="61"/>
      <c r="E23" s="61"/>
      <c r="F23" s="61"/>
      <c r="G23" s="61"/>
      <c r="H23" s="61"/>
      <c r="I23" s="61"/>
      <c r="J23" s="61"/>
      <c r="K23" s="61"/>
      <c r="L23" s="61"/>
      <c r="M23" s="61"/>
      <c r="N23" s="61"/>
      <c r="O23" s="61"/>
      <c r="P23" s="61"/>
      <c r="Q23" s="61"/>
      <c r="R23" s="61"/>
      <c r="S23" s="62"/>
      <c r="T23" s="162"/>
      <c r="U23" s="255"/>
      <c r="V23" s="255"/>
      <c r="W23" s="255"/>
      <c r="X23" s="255"/>
      <c r="Y23" s="259"/>
      <c r="Z23" s="259"/>
      <c r="AA23" s="162"/>
      <c r="AB23" s="259"/>
      <c r="AC23" s="267"/>
      <c r="AD23" s="259"/>
      <c r="AE23" s="259"/>
      <c r="AF23" s="261"/>
      <c r="AG23" s="259"/>
      <c r="AH23" s="259"/>
      <c r="AI23" s="259"/>
      <c r="AJ23" s="19"/>
    </row>
    <row r="24" spans="1:36" ht="83.25" customHeight="1">
      <c r="A24" s="596"/>
      <c r="B24" s="188">
        <v>42857</v>
      </c>
      <c r="C24" s="114" t="s">
        <v>762</v>
      </c>
      <c r="D24" s="61"/>
      <c r="E24" s="61"/>
      <c r="F24" s="61"/>
      <c r="G24" s="61"/>
      <c r="H24" s="61"/>
      <c r="I24" s="61"/>
      <c r="J24" s="61"/>
      <c r="K24" s="61"/>
      <c r="L24" s="61"/>
      <c r="M24" s="61"/>
      <c r="N24" s="61"/>
      <c r="O24" s="61"/>
      <c r="P24" s="61"/>
      <c r="Q24" s="61"/>
      <c r="R24" s="61"/>
      <c r="S24" s="62"/>
      <c r="T24" s="162"/>
      <c r="U24" s="255"/>
      <c r="V24" s="255"/>
      <c r="W24" s="255"/>
      <c r="X24" s="255"/>
      <c r="Y24" s="259"/>
      <c r="Z24" s="259"/>
      <c r="AA24" s="162"/>
      <c r="AB24" s="259"/>
      <c r="AC24" s="267"/>
      <c r="AD24" s="259"/>
      <c r="AE24" s="259"/>
      <c r="AF24" s="261"/>
      <c r="AG24" s="259"/>
      <c r="AH24" s="259"/>
      <c r="AI24" s="259"/>
      <c r="AJ24" s="19"/>
    </row>
    <row r="25" spans="1:36" ht="83.25" customHeight="1">
      <c r="A25" s="596"/>
      <c r="B25" s="188">
        <v>42888</v>
      </c>
      <c r="C25" s="114" t="s">
        <v>763</v>
      </c>
      <c r="D25" s="61"/>
      <c r="E25" s="61"/>
      <c r="F25" s="61"/>
      <c r="G25" s="61"/>
      <c r="H25" s="61"/>
      <c r="I25" s="61"/>
      <c r="J25" s="61"/>
      <c r="K25" s="61"/>
      <c r="L25" s="61"/>
      <c r="M25" s="61"/>
      <c r="N25" s="61"/>
      <c r="O25" s="61"/>
      <c r="P25" s="61"/>
      <c r="Q25" s="61"/>
      <c r="R25" s="61"/>
      <c r="S25" s="62"/>
      <c r="T25" s="162"/>
      <c r="U25" s="255"/>
      <c r="V25" s="255"/>
      <c r="W25" s="255"/>
      <c r="X25" s="255"/>
      <c r="Y25" s="259"/>
      <c r="Z25" s="259"/>
      <c r="AA25" s="162"/>
      <c r="AB25" s="259"/>
      <c r="AC25" s="267"/>
      <c r="AD25" s="259"/>
      <c r="AE25" s="259"/>
      <c r="AF25" s="261"/>
      <c r="AG25" s="259"/>
      <c r="AH25" s="259"/>
      <c r="AI25" s="259"/>
      <c r="AJ25" s="19"/>
    </row>
    <row r="26" spans="1:36" ht="83.25" customHeight="1">
      <c r="A26" s="596"/>
      <c r="B26" s="245">
        <v>44014</v>
      </c>
      <c r="C26" s="193" t="s">
        <v>209</v>
      </c>
      <c r="D26" s="246" t="s">
        <v>183</v>
      </c>
      <c r="E26" s="246" t="s">
        <v>183</v>
      </c>
      <c r="F26" s="222">
        <v>44061</v>
      </c>
      <c r="G26" s="222">
        <v>44127</v>
      </c>
      <c r="H26" s="221" t="s">
        <v>148</v>
      </c>
      <c r="I26" s="225">
        <v>350000</v>
      </c>
      <c r="J26" s="201" t="s">
        <v>764</v>
      </c>
      <c r="K26" s="221" t="s">
        <v>749</v>
      </c>
      <c r="L26" s="221"/>
      <c r="M26" s="203"/>
      <c r="N26" s="213"/>
      <c r="O26" s="213"/>
      <c r="P26" s="213"/>
      <c r="Q26" s="218" t="s">
        <v>56</v>
      </c>
      <c r="R26" s="213"/>
      <c r="S26" s="192"/>
      <c r="T26" s="252" t="s">
        <v>765</v>
      </c>
      <c r="U26" s="252" t="s">
        <v>766</v>
      </c>
      <c r="V26" s="252" t="s">
        <v>767</v>
      </c>
      <c r="W26" s="252" t="s">
        <v>768</v>
      </c>
      <c r="X26" s="252" t="s">
        <v>769</v>
      </c>
      <c r="Y26" s="255"/>
      <c r="Z26" s="252" t="s">
        <v>770</v>
      </c>
      <c r="AA26" s="253" t="s">
        <v>771</v>
      </c>
      <c r="AB26" s="268">
        <v>44133</v>
      </c>
      <c r="AC26" s="260">
        <v>44958</v>
      </c>
      <c r="AD26" s="255"/>
      <c r="AE26" s="255"/>
      <c r="AF26" s="255"/>
      <c r="AG26" s="255"/>
      <c r="AH26" s="255"/>
      <c r="AI26" s="255"/>
      <c r="AJ26" s="19"/>
    </row>
    <row r="27" spans="1:36" ht="83.25" customHeight="1">
      <c r="A27" s="596"/>
      <c r="B27" s="206" t="s">
        <v>772</v>
      </c>
      <c r="C27" s="114" t="s">
        <v>763</v>
      </c>
      <c r="D27" s="61"/>
      <c r="E27" s="61"/>
      <c r="F27" s="61"/>
      <c r="G27" s="61"/>
      <c r="H27" s="61"/>
      <c r="I27" s="61"/>
      <c r="J27" s="61"/>
      <c r="K27" s="61"/>
      <c r="L27" s="61"/>
      <c r="M27" s="61"/>
      <c r="N27" s="61"/>
      <c r="O27" s="61"/>
      <c r="P27" s="61"/>
      <c r="Q27" s="61"/>
      <c r="R27" s="61"/>
      <c r="S27" s="62"/>
      <c r="T27" s="252"/>
      <c r="U27" s="269"/>
      <c r="V27" s="252"/>
      <c r="W27" s="252"/>
      <c r="X27" s="252"/>
      <c r="Y27" s="255"/>
      <c r="Z27" s="252"/>
      <c r="AA27" s="253"/>
      <c r="AB27" s="268"/>
      <c r="AC27" s="260"/>
      <c r="AD27" s="255"/>
      <c r="AE27" s="255"/>
      <c r="AF27" s="255"/>
      <c r="AG27" s="255"/>
      <c r="AH27" s="255"/>
      <c r="AI27" s="255"/>
      <c r="AJ27" s="19"/>
    </row>
    <row r="28" spans="1:36" ht="83.25" customHeight="1">
      <c r="A28" s="596"/>
      <c r="B28" s="502">
        <v>44076</v>
      </c>
      <c r="C28" s="204" t="s">
        <v>222</v>
      </c>
      <c r="D28" s="215" t="s">
        <v>223</v>
      </c>
      <c r="E28" s="215" t="s">
        <v>223</v>
      </c>
      <c r="F28" s="209">
        <v>43908</v>
      </c>
      <c r="G28" s="209">
        <v>44158</v>
      </c>
      <c r="H28" s="208" t="s">
        <v>224</v>
      </c>
      <c r="I28" s="226">
        <v>200000</v>
      </c>
      <c r="J28" s="208" t="s">
        <v>225</v>
      </c>
      <c r="K28" s="208" t="s">
        <v>226</v>
      </c>
      <c r="L28" s="208"/>
      <c r="M28" s="205"/>
      <c r="N28" s="210"/>
      <c r="O28" s="210"/>
      <c r="P28" s="210"/>
      <c r="Q28" s="243" t="s">
        <v>56</v>
      </c>
      <c r="R28" s="210"/>
      <c r="S28" s="196"/>
      <c r="T28" s="162" t="s">
        <v>773</v>
      </c>
      <c r="U28" s="252" t="s">
        <v>774</v>
      </c>
      <c r="V28" s="251" t="s">
        <v>775</v>
      </c>
      <c r="W28" s="263" t="s">
        <v>224</v>
      </c>
      <c r="X28" s="162" t="s">
        <v>760</v>
      </c>
      <c r="Y28" s="259"/>
      <c r="Z28" s="259"/>
      <c r="AA28" s="255" t="s">
        <v>776</v>
      </c>
      <c r="AB28" s="255"/>
      <c r="AC28" s="277">
        <v>44958</v>
      </c>
      <c r="AD28" s="255"/>
      <c r="AE28" s="259"/>
      <c r="AF28" s="259"/>
      <c r="AG28" s="259"/>
      <c r="AH28" s="259"/>
      <c r="AI28" s="259"/>
      <c r="AJ28" s="19"/>
    </row>
    <row r="29" spans="1:36" ht="83.25" customHeight="1">
      <c r="A29" s="597" t="s">
        <v>230</v>
      </c>
      <c r="B29" s="207">
        <v>43833</v>
      </c>
      <c r="C29" s="197" t="s">
        <v>777</v>
      </c>
      <c r="D29" s="208" t="s">
        <v>232</v>
      </c>
      <c r="E29" s="208" t="s">
        <v>232</v>
      </c>
      <c r="F29" s="209">
        <v>43908</v>
      </c>
      <c r="G29" s="209">
        <v>44127</v>
      </c>
      <c r="H29" s="208" t="s">
        <v>61</v>
      </c>
      <c r="I29" s="208" t="s">
        <v>172</v>
      </c>
      <c r="J29" s="208" t="s">
        <v>233</v>
      </c>
      <c r="K29" s="198" t="s">
        <v>234</v>
      </c>
      <c r="L29" s="198"/>
      <c r="M29" s="198"/>
      <c r="N29" s="210"/>
      <c r="O29" s="210"/>
      <c r="P29" s="210" t="s">
        <v>56</v>
      </c>
      <c r="Q29" s="210"/>
      <c r="R29" s="210"/>
      <c r="S29" s="196"/>
      <c r="T29" s="162" t="s">
        <v>778</v>
      </c>
      <c r="U29" s="255"/>
      <c r="V29" s="162"/>
      <c r="W29" s="162" t="s">
        <v>779</v>
      </c>
      <c r="X29" s="252"/>
      <c r="Y29" s="259"/>
      <c r="Z29" s="259"/>
      <c r="AA29" s="252" t="s">
        <v>780</v>
      </c>
      <c r="AB29" s="259"/>
      <c r="AC29" s="260">
        <v>44958</v>
      </c>
      <c r="AD29" s="252" t="s">
        <v>781</v>
      </c>
      <c r="AE29" s="255"/>
      <c r="AF29" s="252" t="s">
        <v>782</v>
      </c>
      <c r="AG29" s="255"/>
      <c r="AH29" s="255"/>
      <c r="AI29" s="252" t="s">
        <v>783</v>
      </c>
      <c r="AJ29" s="19"/>
    </row>
    <row r="30" spans="1:36" ht="83.25" customHeight="1">
      <c r="A30" s="596"/>
      <c r="B30" s="211">
        <v>43864</v>
      </c>
      <c r="C30" s="197" t="s">
        <v>238</v>
      </c>
      <c r="D30" s="198" t="s">
        <v>239</v>
      </c>
      <c r="E30" s="198" t="s">
        <v>239</v>
      </c>
      <c r="F30" s="209">
        <v>43848</v>
      </c>
      <c r="G30" s="209">
        <v>44188</v>
      </c>
      <c r="H30" s="208" t="s">
        <v>66</v>
      </c>
      <c r="I30" s="208" t="s">
        <v>172</v>
      </c>
      <c r="J30" s="198" t="s">
        <v>784</v>
      </c>
      <c r="K30" s="208" t="s">
        <v>241</v>
      </c>
      <c r="L30" s="208"/>
      <c r="M30" s="198"/>
      <c r="N30" s="210"/>
      <c r="O30" s="216" t="s">
        <v>56</v>
      </c>
      <c r="P30" s="210"/>
      <c r="Q30" s="210"/>
      <c r="R30" s="210"/>
      <c r="S30" s="196"/>
      <c r="T30" s="162" t="s">
        <v>785</v>
      </c>
      <c r="U30" s="162"/>
      <c r="V30" s="162" t="s">
        <v>786</v>
      </c>
      <c r="W30" s="162" t="s">
        <v>779</v>
      </c>
      <c r="X30" s="259"/>
      <c r="Y30" s="259"/>
      <c r="Z30" s="259"/>
      <c r="AA30" s="252" t="s">
        <v>787</v>
      </c>
      <c r="AB30" s="259"/>
      <c r="AC30" s="260">
        <v>44958</v>
      </c>
      <c r="AD30" s="259"/>
      <c r="AE30" s="259"/>
      <c r="AF30" s="253" t="s">
        <v>788</v>
      </c>
      <c r="AG30" s="259"/>
      <c r="AH30" s="259"/>
      <c r="AI30" s="252" t="s">
        <v>789</v>
      </c>
      <c r="AJ30" s="19"/>
    </row>
    <row r="31" spans="1:36" ht="83.25" customHeight="1">
      <c r="A31" s="596"/>
      <c r="B31" s="211">
        <v>43893</v>
      </c>
      <c r="C31" s="197" t="s">
        <v>245</v>
      </c>
      <c r="D31" s="198" t="s">
        <v>239</v>
      </c>
      <c r="E31" s="198" t="s">
        <v>239</v>
      </c>
      <c r="F31" s="209">
        <v>44030</v>
      </c>
      <c r="G31" s="209">
        <v>44032</v>
      </c>
      <c r="H31" s="208" t="s">
        <v>66</v>
      </c>
      <c r="I31" s="208" t="s">
        <v>172</v>
      </c>
      <c r="J31" s="191" t="s">
        <v>790</v>
      </c>
      <c r="K31" s="208" t="s">
        <v>248</v>
      </c>
      <c r="L31" s="208"/>
      <c r="M31" s="198"/>
      <c r="N31" s="210"/>
      <c r="O31" s="216" t="s">
        <v>56</v>
      </c>
      <c r="P31" s="210"/>
      <c r="Q31" s="210"/>
      <c r="R31" s="210"/>
      <c r="S31" s="196"/>
      <c r="T31" s="162" t="s">
        <v>791</v>
      </c>
      <c r="U31" s="162"/>
      <c r="V31" s="162" t="s">
        <v>792</v>
      </c>
      <c r="W31" s="162" t="s">
        <v>779</v>
      </c>
      <c r="X31" s="252" t="s">
        <v>793</v>
      </c>
      <c r="Y31" s="259"/>
      <c r="Z31" s="259"/>
      <c r="AA31" s="252" t="s">
        <v>787</v>
      </c>
      <c r="AB31" s="259"/>
      <c r="AC31" s="260">
        <v>44958</v>
      </c>
      <c r="AD31" s="259"/>
      <c r="AE31" s="259"/>
      <c r="AF31" s="253" t="s">
        <v>788</v>
      </c>
      <c r="AG31" s="259"/>
      <c r="AH31" s="259"/>
      <c r="AI31" s="252" t="s">
        <v>783</v>
      </c>
      <c r="AJ31" s="19"/>
    </row>
    <row r="32" spans="1:36" ht="83.25" customHeight="1">
      <c r="A32" s="596"/>
      <c r="B32" s="212">
        <v>43924</v>
      </c>
      <c r="C32" s="197" t="s">
        <v>254</v>
      </c>
      <c r="D32" s="208" t="s">
        <v>255</v>
      </c>
      <c r="E32" s="208" t="s">
        <v>255</v>
      </c>
      <c r="F32" s="209">
        <v>43908</v>
      </c>
      <c r="G32" s="234">
        <v>44127</v>
      </c>
      <c r="H32" s="191" t="s">
        <v>794</v>
      </c>
      <c r="I32" s="208" t="s">
        <v>256</v>
      </c>
      <c r="J32" s="198" t="s">
        <v>257</v>
      </c>
      <c r="K32" s="191" t="s">
        <v>795</v>
      </c>
      <c r="L32" s="191"/>
      <c r="M32" s="198"/>
      <c r="N32" s="210"/>
      <c r="O32" s="210"/>
      <c r="P32" s="210" t="s">
        <v>56</v>
      </c>
      <c r="Q32" s="210"/>
      <c r="R32" s="210"/>
      <c r="S32" s="196"/>
      <c r="T32" s="162" t="s">
        <v>796</v>
      </c>
      <c r="U32" s="259"/>
      <c r="V32" s="162" t="s">
        <v>797</v>
      </c>
      <c r="W32" s="162" t="s">
        <v>779</v>
      </c>
      <c r="X32" s="252"/>
      <c r="Y32" s="259"/>
      <c r="Z32" s="259"/>
      <c r="AA32" s="252" t="s">
        <v>787</v>
      </c>
      <c r="AB32" s="259"/>
      <c r="AC32" s="260">
        <v>44958</v>
      </c>
      <c r="AD32" s="252" t="s">
        <v>781</v>
      </c>
      <c r="AE32" s="259"/>
      <c r="AF32" s="252" t="s">
        <v>798</v>
      </c>
      <c r="AG32" s="259"/>
      <c r="AH32" s="259"/>
      <c r="AI32" s="252" t="s">
        <v>799</v>
      </c>
      <c r="AJ32" s="19"/>
    </row>
    <row r="33" spans="1:36" ht="83.25" customHeight="1">
      <c r="A33" s="596"/>
      <c r="B33" s="212">
        <v>43954</v>
      </c>
      <c r="C33" s="197" t="s">
        <v>263</v>
      </c>
      <c r="D33" s="208" t="s">
        <v>264</v>
      </c>
      <c r="E33" s="208" t="s">
        <v>264</v>
      </c>
      <c r="F33" s="209">
        <v>44030</v>
      </c>
      <c r="G33" s="209">
        <v>44185</v>
      </c>
      <c r="H33" s="208" t="s">
        <v>66</v>
      </c>
      <c r="I33" s="208" t="s">
        <v>172</v>
      </c>
      <c r="J33" s="191" t="s">
        <v>268</v>
      </c>
      <c r="K33" s="208" t="s">
        <v>800</v>
      </c>
      <c r="L33" s="208"/>
      <c r="M33" s="191"/>
      <c r="N33" s="210"/>
      <c r="O33" s="210"/>
      <c r="P33" s="217" t="s">
        <v>56</v>
      </c>
      <c r="Q33" s="210"/>
      <c r="R33" s="210"/>
      <c r="S33" s="196"/>
      <c r="T33" s="162" t="s">
        <v>801</v>
      </c>
      <c r="U33" s="259"/>
      <c r="V33" s="259"/>
      <c r="W33" s="252" t="s">
        <v>802</v>
      </c>
      <c r="X33" s="252"/>
      <c r="Y33" s="259"/>
      <c r="Z33" s="252" t="s">
        <v>803</v>
      </c>
      <c r="AA33" s="259"/>
      <c r="AB33" s="259"/>
      <c r="AC33" s="260">
        <v>44958</v>
      </c>
      <c r="AD33" s="259"/>
      <c r="AE33" s="259"/>
      <c r="AF33" s="252" t="s">
        <v>804</v>
      </c>
      <c r="AG33" s="259"/>
      <c r="AH33" s="259"/>
      <c r="AI33" s="259"/>
      <c r="AJ33" s="19"/>
    </row>
    <row r="34" spans="1:36" ht="83.25" customHeight="1">
      <c r="A34" s="596"/>
      <c r="B34" s="207">
        <v>43985</v>
      </c>
      <c r="C34" s="197" t="s">
        <v>270</v>
      </c>
      <c r="D34" s="208" t="s">
        <v>271</v>
      </c>
      <c r="E34" s="208" t="s">
        <v>271</v>
      </c>
      <c r="F34" s="209">
        <v>43908</v>
      </c>
      <c r="G34" s="209">
        <v>44127</v>
      </c>
      <c r="H34" s="208" t="s">
        <v>66</v>
      </c>
      <c r="I34" s="208" t="s">
        <v>172</v>
      </c>
      <c r="J34" s="191" t="s">
        <v>805</v>
      </c>
      <c r="K34" s="208" t="s">
        <v>226</v>
      </c>
      <c r="L34" s="208"/>
      <c r="M34" s="198"/>
      <c r="N34" s="213"/>
      <c r="O34" s="213"/>
      <c r="P34" s="213"/>
      <c r="Q34" s="218" t="s">
        <v>56</v>
      </c>
      <c r="R34" s="213"/>
      <c r="S34" s="192"/>
      <c r="T34" s="279" t="s">
        <v>806</v>
      </c>
      <c r="U34" s="162" t="s">
        <v>807</v>
      </c>
      <c r="V34" s="255"/>
      <c r="W34" s="252" t="s">
        <v>808</v>
      </c>
      <c r="X34" s="252" t="s">
        <v>760</v>
      </c>
      <c r="Y34" s="255"/>
      <c r="Z34" s="255"/>
      <c r="AA34" s="255" t="s">
        <v>809</v>
      </c>
      <c r="AB34" s="255"/>
      <c r="AC34" s="260">
        <v>44958</v>
      </c>
      <c r="AD34" s="255"/>
      <c r="AE34" s="255"/>
      <c r="AF34" s="252" t="s">
        <v>810</v>
      </c>
      <c r="AG34" s="255"/>
      <c r="AH34" s="255"/>
      <c r="AI34" s="252" t="s">
        <v>811</v>
      </c>
      <c r="AJ34" s="19"/>
    </row>
    <row r="35" spans="1:36" ht="83.25" customHeight="1">
      <c r="A35" s="596"/>
      <c r="B35" s="214">
        <v>44015</v>
      </c>
      <c r="C35" s="215" t="s">
        <v>277</v>
      </c>
      <c r="D35" s="208" t="s">
        <v>278</v>
      </c>
      <c r="E35" s="208" t="s">
        <v>278</v>
      </c>
      <c r="F35" s="209">
        <v>43908</v>
      </c>
      <c r="G35" s="209">
        <v>44153</v>
      </c>
      <c r="H35" s="208" t="s">
        <v>279</v>
      </c>
      <c r="I35" s="208" t="s">
        <v>172</v>
      </c>
      <c r="J35" s="198" t="s">
        <v>812</v>
      </c>
      <c r="K35" s="208" t="s">
        <v>281</v>
      </c>
      <c r="L35" s="208"/>
      <c r="M35" s="197"/>
      <c r="N35" s="213"/>
      <c r="O35" s="213"/>
      <c r="P35" s="213"/>
      <c r="Q35" s="213"/>
      <c r="R35" s="219" t="s">
        <v>56</v>
      </c>
      <c r="S35" s="192"/>
      <c r="T35" s="162"/>
      <c r="U35" s="255"/>
      <c r="V35" s="255"/>
      <c r="W35" s="255"/>
      <c r="X35" s="255"/>
      <c r="Y35" s="255"/>
      <c r="Z35" s="255"/>
      <c r="AA35" s="255"/>
      <c r="AB35" s="255"/>
      <c r="AC35" s="255"/>
      <c r="AD35" s="252"/>
      <c r="AE35" s="255"/>
      <c r="AF35" s="255"/>
      <c r="AG35" s="255"/>
      <c r="AH35" s="255"/>
      <c r="AI35" s="255"/>
      <c r="AJ35" s="19"/>
    </row>
    <row r="36" spans="1:36" ht="83.25" customHeight="1">
      <c r="A36" s="596"/>
      <c r="B36" s="214">
        <v>44046</v>
      </c>
      <c r="C36" s="215" t="s">
        <v>813</v>
      </c>
      <c r="D36" s="208" t="s">
        <v>286</v>
      </c>
      <c r="E36" s="208" t="s">
        <v>286</v>
      </c>
      <c r="F36" s="209">
        <v>44000</v>
      </c>
      <c r="G36" s="209">
        <v>44183</v>
      </c>
      <c r="H36" s="208" t="s">
        <v>287</v>
      </c>
      <c r="I36" s="208" t="s">
        <v>53</v>
      </c>
      <c r="J36" s="208" t="s">
        <v>288</v>
      </c>
      <c r="K36" s="208" t="s">
        <v>289</v>
      </c>
      <c r="L36" s="208"/>
      <c r="M36" s="208"/>
      <c r="N36" s="210"/>
      <c r="O36" s="210"/>
      <c r="P36" s="210"/>
      <c r="Q36" s="210"/>
      <c r="R36" s="220" t="s">
        <v>56</v>
      </c>
      <c r="S36" s="196"/>
      <c r="T36" s="162" t="s">
        <v>814</v>
      </c>
      <c r="U36" s="252" t="s">
        <v>291</v>
      </c>
      <c r="V36" s="259"/>
      <c r="W36" s="252" t="s">
        <v>815</v>
      </c>
      <c r="X36" s="259"/>
      <c r="Y36" s="259"/>
      <c r="Z36" s="259"/>
      <c r="AA36" s="259"/>
      <c r="AB36" s="259"/>
      <c r="AC36" s="259"/>
      <c r="AD36" s="259"/>
      <c r="AE36" s="259"/>
      <c r="AF36" s="259"/>
      <c r="AG36" s="259"/>
      <c r="AH36" s="259"/>
      <c r="AI36" s="259"/>
      <c r="AJ36" s="19"/>
    </row>
    <row r="37" spans="1:36" ht="83.25" customHeight="1">
      <c r="A37" s="597" t="s">
        <v>293</v>
      </c>
      <c r="B37" s="207">
        <v>43834</v>
      </c>
      <c r="C37" s="193" t="s">
        <v>294</v>
      </c>
      <c r="D37" s="221" t="s">
        <v>295</v>
      </c>
      <c r="E37" s="221" t="s">
        <v>295</v>
      </c>
      <c r="F37" s="222">
        <v>44030</v>
      </c>
      <c r="G37" s="222">
        <v>44127</v>
      </c>
      <c r="H37" s="221" t="s">
        <v>296</v>
      </c>
      <c r="I37" s="221" t="s">
        <v>816</v>
      </c>
      <c r="J37" s="201" t="s">
        <v>301</v>
      </c>
      <c r="K37" s="191" t="s">
        <v>817</v>
      </c>
      <c r="L37" s="191"/>
      <c r="M37" s="208"/>
      <c r="N37" s="213"/>
      <c r="O37" s="213"/>
      <c r="P37" s="223"/>
      <c r="Q37" s="218" t="s">
        <v>56</v>
      </c>
      <c r="R37" s="213"/>
      <c r="S37" s="192"/>
      <c r="T37" s="162" t="s">
        <v>818</v>
      </c>
      <c r="U37" s="252" t="s">
        <v>819</v>
      </c>
      <c r="V37" s="255"/>
      <c r="W37" s="252" t="s">
        <v>820</v>
      </c>
      <c r="X37" s="252" t="s">
        <v>760</v>
      </c>
      <c r="Y37" s="255"/>
      <c r="Z37" s="255"/>
      <c r="AA37" s="252" t="s">
        <v>821</v>
      </c>
      <c r="AB37" s="255"/>
      <c r="AC37" s="260">
        <v>44958</v>
      </c>
      <c r="AD37" s="255"/>
      <c r="AE37" s="255"/>
      <c r="AF37" s="252" t="s">
        <v>822</v>
      </c>
      <c r="AG37" s="255"/>
      <c r="AH37" s="255"/>
      <c r="AI37" s="252" t="s">
        <v>823</v>
      </c>
      <c r="AJ37" s="19"/>
    </row>
    <row r="38" spans="1:36" ht="83.25" customHeight="1">
      <c r="A38" s="596"/>
      <c r="B38" s="207">
        <v>43865</v>
      </c>
      <c r="C38" s="193" t="s">
        <v>302</v>
      </c>
      <c r="D38" s="221" t="s">
        <v>295</v>
      </c>
      <c r="E38" s="221" t="s">
        <v>295</v>
      </c>
      <c r="F38" s="222">
        <v>44030</v>
      </c>
      <c r="G38" s="222">
        <v>44127</v>
      </c>
      <c r="H38" s="221" t="s">
        <v>296</v>
      </c>
      <c r="I38" s="221" t="s">
        <v>824</v>
      </c>
      <c r="J38" s="201" t="s">
        <v>301</v>
      </c>
      <c r="K38" s="198" t="s">
        <v>304</v>
      </c>
      <c r="L38" s="198"/>
      <c r="M38" s="208"/>
      <c r="N38" s="213"/>
      <c r="O38" s="213"/>
      <c r="P38" s="232" t="s">
        <v>56</v>
      </c>
      <c r="Q38" s="224"/>
      <c r="R38" s="213"/>
      <c r="S38" s="192"/>
      <c r="T38" s="162" t="s">
        <v>825</v>
      </c>
      <c r="U38" s="255"/>
      <c r="V38" s="255"/>
      <c r="W38" s="252" t="s">
        <v>820</v>
      </c>
      <c r="X38" s="252" t="s">
        <v>760</v>
      </c>
      <c r="Y38" s="255"/>
      <c r="Z38" s="252" t="s">
        <v>826</v>
      </c>
      <c r="AA38" s="252" t="s">
        <v>827</v>
      </c>
      <c r="AB38" s="255"/>
      <c r="AC38" s="260">
        <v>44958</v>
      </c>
      <c r="AD38" s="255"/>
      <c r="AE38" s="255"/>
      <c r="AF38" s="252" t="s">
        <v>822</v>
      </c>
      <c r="AG38" s="252" t="s">
        <v>828</v>
      </c>
      <c r="AH38" s="255"/>
      <c r="AI38" s="252" t="s">
        <v>829</v>
      </c>
      <c r="AJ38" s="19"/>
    </row>
    <row r="39" spans="1:36" ht="83.25" customHeight="1">
      <c r="A39" s="596"/>
      <c r="B39" s="207">
        <v>43894</v>
      </c>
      <c r="C39" s="193" t="s">
        <v>308</v>
      </c>
      <c r="D39" s="221" t="s">
        <v>295</v>
      </c>
      <c r="E39" s="221" t="s">
        <v>295</v>
      </c>
      <c r="F39" s="222">
        <v>44000</v>
      </c>
      <c r="G39" s="222">
        <v>44127</v>
      </c>
      <c r="H39" s="221" t="s">
        <v>165</v>
      </c>
      <c r="I39" s="225">
        <v>300000</v>
      </c>
      <c r="J39" s="191" t="s">
        <v>301</v>
      </c>
      <c r="K39" s="198" t="s">
        <v>310</v>
      </c>
      <c r="L39" s="198"/>
      <c r="M39" s="208" t="s">
        <v>311</v>
      </c>
      <c r="N39" s="213"/>
      <c r="O39" s="213"/>
      <c r="P39" s="213"/>
      <c r="Q39" s="218" t="s">
        <v>56</v>
      </c>
      <c r="R39" s="213"/>
      <c r="S39" s="192"/>
      <c r="T39" s="162" t="s">
        <v>830</v>
      </c>
      <c r="U39" s="252" t="s">
        <v>831</v>
      </c>
      <c r="V39" s="255"/>
      <c r="W39" s="252" t="s">
        <v>832</v>
      </c>
      <c r="X39" s="252" t="s">
        <v>760</v>
      </c>
      <c r="Y39" s="255"/>
      <c r="Z39" s="252" t="s">
        <v>826</v>
      </c>
      <c r="AA39" s="252" t="s">
        <v>833</v>
      </c>
      <c r="AB39" s="255"/>
      <c r="AC39" s="260">
        <v>44958</v>
      </c>
      <c r="AD39" s="255"/>
      <c r="AE39" s="255"/>
      <c r="AF39" s="252" t="s">
        <v>834</v>
      </c>
      <c r="AG39" s="253" t="s">
        <v>828</v>
      </c>
      <c r="AH39" s="255"/>
      <c r="AI39" s="252" t="s">
        <v>835</v>
      </c>
      <c r="AJ39" s="19"/>
    </row>
    <row r="40" spans="1:36" ht="83.25" customHeight="1">
      <c r="A40" s="596"/>
      <c r="B40" s="211">
        <v>43925</v>
      </c>
      <c r="C40" s="197" t="s">
        <v>315</v>
      </c>
      <c r="D40" s="208" t="s">
        <v>295</v>
      </c>
      <c r="E40" s="208" t="s">
        <v>295</v>
      </c>
      <c r="F40" s="209">
        <v>43908</v>
      </c>
      <c r="G40" s="209">
        <v>44127</v>
      </c>
      <c r="H40" s="208" t="s">
        <v>316</v>
      </c>
      <c r="I40" s="226">
        <v>90000</v>
      </c>
      <c r="J40" s="191" t="s">
        <v>301</v>
      </c>
      <c r="K40" s="208" t="s">
        <v>226</v>
      </c>
      <c r="L40" s="208"/>
      <c r="M40" s="208"/>
      <c r="N40" s="213"/>
      <c r="O40" s="213"/>
      <c r="P40" s="213"/>
      <c r="Q40" s="218" t="s">
        <v>56</v>
      </c>
      <c r="R40" s="213"/>
      <c r="S40" s="192"/>
      <c r="T40" s="162" t="s">
        <v>836</v>
      </c>
      <c r="U40" s="252" t="s">
        <v>837</v>
      </c>
      <c r="V40" s="255"/>
      <c r="W40" s="252" t="s">
        <v>838</v>
      </c>
      <c r="X40" s="252" t="s">
        <v>839</v>
      </c>
      <c r="Y40" s="255"/>
      <c r="Z40" s="252" t="s">
        <v>840</v>
      </c>
      <c r="AA40" s="252" t="s">
        <v>841</v>
      </c>
      <c r="AB40" s="255"/>
      <c r="AC40" s="260">
        <v>44958</v>
      </c>
      <c r="AD40" s="252" t="s">
        <v>842</v>
      </c>
      <c r="AE40" s="255"/>
      <c r="AF40" s="252" t="s">
        <v>843</v>
      </c>
      <c r="AG40" s="255"/>
      <c r="AH40" s="255"/>
      <c r="AI40" s="255"/>
      <c r="AJ40" s="19"/>
    </row>
    <row r="41" spans="1:36" ht="83.25" customHeight="1">
      <c r="A41" s="596"/>
      <c r="B41" s="207">
        <v>43955</v>
      </c>
      <c r="C41" s="197" t="s">
        <v>321</v>
      </c>
      <c r="D41" s="208" t="s">
        <v>322</v>
      </c>
      <c r="E41" s="208" t="s">
        <v>322</v>
      </c>
      <c r="F41" s="209">
        <v>43908</v>
      </c>
      <c r="G41" s="209">
        <v>44127</v>
      </c>
      <c r="H41" s="208" t="s">
        <v>84</v>
      </c>
      <c r="I41" s="226">
        <v>35000</v>
      </c>
      <c r="J41" s="191" t="s">
        <v>327</v>
      </c>
      <c r="K41" s="198" t="s">
        <v>324</v>
      </c>
      <c r="L41" s="198"/>
      <c r="M41" s="191" t="s">
        <v>328</v>
      </c>
      <c r="N41" s="213"/>
      <c r="O41" s="213"/>
      <c r="P41" s="213"/>
      <c r="Q41" s="218" t="s">
        <v>56</v>
      </c>
      <c r="R41" s="213"/>
      <c r="S41" s="192"/>
      <c r="T41" s="162" t="s">
        <v>844</v>
      </c>
      <c r="U41" s="255"/>
      <c r="V41" s="255"/>
      <c r="W41" s="252" t="s">
        <v>845</v>
      </c>
      <c r="X41" s="252" t="s">
        <v>760</v>
      </c>
      <c r="Y41" s="255"/>
      <c r="Z41" s="252" t="s">
        <v>846</v>
      </c>
      <c r="AA41" s="252" t="s">
        <v>847</v>
      </c>
      <c r="AB41" s="255"/>
      <c r="AC41" s="260">
        <v>44958</v>
      </c>
      <c r="AD41" s="255"/>
      <c r="AE41" s="255"/>
      <c r="AF41" s="252" t="s">
        <v>848</v>
      </c>
      <c r="AG41" s="255"/>
      <c r="AH41" s="255"/>
      <c r="AI41" s="252" t="s">
        <v>849</v>
      </c>
      <c r="AJ41" s="19"/>
    </row>
    <row r="42" spans="1:36" ht="83.25" customHeight="1">
      <c r="A42" s="596"/>
      <c r="B42" s="214">
        <v>43986</v>
      </c>
      <c r="C42" s="197" t="s">
        <v>329</v>
      </c>
      <c r="D42" s="208" t="s">
        <v>330</v>
      </c>
      <c r="E42" s="208" t="s">
        <v>330</v>
      </c>
      <c r="F42" s="209">
        <v>43908</v>
      </c>
      <c r="G42" s="209">
        <v>44183</v>
      </c>
      <c r="H42" s="198" t="s">
        <v>331</v>
      </c>
      <c r="I42" s="226">
        <v>5000</v>
      </c>
      <c r="J42" s="198" t="s">
        <v>850</v>
      </c>
      <c r="K42" s="208" t="s">
        <v>226</v>
      </c>
      <c r="L42" s="208"/>
      <c r="M42" s="208"/>
      <c r="N42" s="210"/>
      <c r="O42" s="210"/>
      <c r="P42" s="210"/>
      <c r="Q42" s="210"/>
      <c r="R42" s="220" t="s">
        <v>56</v>
      </c>
      <c r="S42" s="196"/>
      <c r="T42" s="252" t="s">
        <v>851</v>
      </c>
      <c r="U42" s="252" t="s">
        <v>852</v>
      </c>
      <c r="V42" s="255"/>
      <c r="W42" s="252" t="s">
        <v>853</v>
      </c>
      <c r="X42" s="252"/>
      <c r="Y42" s="259"/>
      <c r="Z42" s="259"/>
      <c r="AA42" s="259"/>
      <c r="AB42" s="259"/>
      <c r="AC42" s="259"/>
      <c r="AD42" s="259"/>
      <c r="AE42" s="259"/>
      <c r="AF42" s="259"/>
      <c r="AG42" s="259"/>
      <c r="AH42" s="259"/>
      <c r="AI42" s="259"/>
      <c r="AJ42" s="19"/>
    </row>
    <row r="43" spans="1:36" ht="83.25" customHeight="1">
      <c r="A43" s="596"/>
      <c r="B43" s="227">
        <v>44016</v>
      </c>
      <c r="C43" s="228" t="s">
        <v>656</v>
      </c>
      <c r="D43" s="229" t="s">
        <v>854</v>
      </c>
      <c r="E43" s="229" t="s">
        <v>855</v>
      </c>
      <c r="F43" s="230">
        <v>44154</v>
      </c>
      <c r="G43" s="230">
        <v>44127</v>
      </c>
      <c r="H43" s="229" t="s">
        <v>658</v>
      </c>
      <c r="I43" s="226">
        <v>120000</v>
      </c>
      <c r="J43" s="198" t="s">
        <v>856</v>
      </c>
      <c r="K43" s="208" t="s">
        <v>661</v>
      </c>
      <c r="L43" s="208"/>
      <c r="M43" s="229" t="s">
        <v>857</v>
      </c>
      <c r="N43" s="210"/>
      <c r="O43" s="210"/>
      <c r="P43" s="210"/>
      <c r="Q43" s="231" t="s">
        <v>56</v>
      </c>
      <c r="R43" s="210"/>
      <c r="S43" s="196"/>
      <c r="T43" s="162" t="s">
        <v>858</v>
      </c>
      <c r="U43" s="255" t="s">
        <v>859</v>
      </c>
      <c r="V43" s="255"/>
      <c r="W43" s="252" t="s">
        <v>853</v>
      </c>
      <c r="X43" s="252" t="s">
        <v>860</v>
      </c>
      <c r="Y43" s="259"/>
      <c r="Z43" s="259"/>
      <c r="AA43" s="259"/>
      <c r="AB43" s="259"/>
      <c r="AC43" s="260">
        <v>44958</v>
      </c>
      <c r="AD43" s="259"/>
      <c r="AE43" s="259"/>
      <c r="AF43" s="266" t="s">
        <v>861</v>
      </c>
      <c r="AG43" s="259"/>
      <c r="AH43" s="259"/>
      <c r="AI43" s="252" t="s">
        <v>862</v>
      </c>
      <c r="AJ43" s="19"/>
    </row>
    <row r="44" spans="1:36" ht="83.25" customHeight="1">
      <c r="A44" s="598" t="s">
        <v>336</v>
      </c>
      <c r="B44" s="211">
        <v>43835</v>
      </c>
      <c r="C44" s="197" t="s">
        <v>346</v>
      </c>
      <c r="D44" s="191" t="s">
        <v>863</v>
      </c>
      <c r="E44" s="191" t="s">
        <v>864</v>
      </c>
      <c r="F44" s="209">
        <v>43908</v>
      </c>
      <c r="G44" s="209">
        <v>44035</v>
      </c>
      <c r="H44" s="198" t="s">
        <v>339</v>
      </c>
      <c r="I44" s="208" t="s">
        <v>53</v>
      </c>
      <c r="J44" s="208" t="s">
        <v>340</v>
      </c>
      <c r="K44" s="191" t="s">
        <v>348</v>
      </c>
      <c r="L44" s="215"/>
      <c r="M44" s="215"/>
      <c r="N44" s="210"/>
      <c r="O44" s="210"/>
      <c r="P44" s="248" t="s">
        <v>56</v>
      </c>
      <c r="Q44" s="244"/>
      <c r="R44" s="210"/>
      <c r="S44" s="196"/>
      <c r="T44" s="252" t="s">
        <v>865</v>
      </c>
      <c r="U44" s="259"/>
      <c r="V44" s="252" t="s">
        <v>866</v>
      </c>
      <c r="W44" s="252" t="s">
        <v>867</v>
      </c>
      <c r="X44" s="252" t="s">
        <v>868</v>
      </c>
      <c r="Y44" s="252" t="s">
        <v>869</v>
      </c>
      <c r="Z44" s="252" t="s">
        <v>870</v>
      </c>
      <c r="AA44" s="259"/>
      <c r="AB44" s="259"/>
      <c r="AC44" s="260">
        <v>44958</v>
      </c>
      <c r="AD44" s="259"/>
      <c r="AE44" s="259"/>
      <c r="AF44" s="252" t="s">
        <v>871</v>
      </c>
      <c r="AG44" s="259"/>
      <c r="AH44" s="259"/>
      <c r="AI44" s="259"/>
      <c r="AJ44" s="19"/>
    </row>
    <row r="45" spans="1:36" ht="83.25" customHeight="1">
      <c r="A45" s="599"/>
      <c r="B45" s="207">
        <v>43866</v>
      </c>
      <c r="C45" s="197" t="s">
        <v>349</v>
      </c>
      <c r="D45" s="208" t="s">
        <v>350</v>
      </c>
      <c r="E45" s="208" t="s">
        <v>350</v>
      </c>
      <c r="F45" s="209">
        <v>43908</v>
      </c>
      <c r="G45" s="209">
        <v>44156</v>
      </c>
      <c r="H45" s="208" t="s">
        <v>351</v>
      </c>
      <c r="I45" s="208" t="s">
        <v>872</v>
      </c>
      <c r="J45" s="198" t="s">
        <v>352</v>
      </c>
      <c r="K45" s="208" t="s">
        <v>226</v>
      </c>
      <c r="L45" s="215"/>
      <c r="M45" s="215"/>
      <c r="N45" s="210"/>
      <c r="O45" s="210"/>
      <c r="P45" s="217" t="s">
        <v>56</v>
      </c>
      <c r="Q45" s="244"/>
      <c r="R45" s="210"/>
      <c r="S45" s="196"/>
      <c r="T45" s="162" t="s">
        <v>873</v>
      </c>
      <c r="U45" s="255"/>
      <c r="V45" s="252" t="s">
        <v>874</v>
      </c>
      <c r="W45" s="255" t="s">
        <v>875</v>
      </c>
      <c r="X45" s="281" t="s">
        <v>876</v>
      </c>
      <c r="Y45" s="259"/>
      <c r="Z45" s="259"/>
      <c r="AA45" s="252" t="s">
        <v>877</v>
      </c>
      <c r="AB45" s="266"/>
      <c r="AC45" s="266"/>
      <c r="AD45" s="259"/>
      <c r="AE45" s="259"/>
      <c r="AF45" s="252" t="s">
        <v>878</v>
      </c>
      <c r="AG45" s="259"/>
      <c r="AH45" s="259"/>
      <c r="AI45" s="253" t="s">
        <v>879</v>
      </c>
      <c r="AJ45" s="19"/>
    </row>
    <row r="46" spans="1:36" ht="83.25" customHeight="1">
      <c r="A46" s="599"/>
      <c r="B46" s="211">
        <v>43895</v>
      </c>
      <c r="C46" s="197" t="s">
        <v>356</v>
      </c>
      <c r="D46" s="208" t="s">
        <v>357</v>
      </c>
      <c r="E46" s="208" t="s">
        <v>357</v>
      </c>
      <c r="F46" s="209">
        <v>43908</v>
      </c>
      <c r="G46" s="209">
        <v>44035</v>
      </c>
      <c r="H46" s="208" t="s">
        <v>178</v>
      </c>
      <c r="I46" s="208" t="s">
        <v>53</v>
      </c>
      <c r="J46" s="191" t="s">
        <v>880</v>
      </c>
      <c r="K46" s="191" t="s">
        <v>359</v>
      </c>
      <c r="L46" s="215"/>
      <c r="M46" s="215"/>
      <c r="N46" s="210"/>
      <c r="O46" s="210"/>
      <c r="P46" s="210"/>
      <c r="Q46" s="243" t="s">
        <v>56</v>
      </c>
      <c r="R46" s="210"/>
      <c r="S46" s="196"/>
      <c r="T46" s="162" t="s">
        <v>881</v>
      </c>
      <c r="U46" s="252" t="s">
        <v>882</v>
      </c>
      <c r="V46" s="255"/>
      <c r="W46" s="252" t="s">
        <v>883</v>
      </c>
      <c r="X46" s="252" t="s">
        <v>753</v>
      </c>
      <c r="Y46" s="255"/>
      <c r="Z46" s="255"/>
      <c r="AA46" s="255" t="s">
        <v>864</v>
      </c>
      <c r="AB46" s="255"/>
      <c r="AC46" s="260">
        <v>44958</v>
      </c>
      <c r="AD46" s="259"/>
      <c r="AE46" s="259"/>
      <c r="AF46" s="259"/>
      <c r="AG46" s="259"/>
      <c r="AH46" s="259"/>
      <c r="AI46" s="259"/>
      <c r="AJ46" s="19"/>
    </row>
    <row r="47" spans="1:36" ht="83.25" customHeight="1">
      <c r="A47" s="597" t="s">
        <v>363</v>
      </c>
      <c r="B47" s="211">
        <v>43836</v>
      </c>
      <c r="C47" s="197" t="s">
        <v>364</v>
      </c>
      <c r="D47" s="191" t="s">
        <v>372</v>
      </c>
      <c r="E47" s="191" t="s">
        <v>373</v>
      </c>
      <c r="F47" s="209">
        <v>43908</v>
      </c>
      <c r="G47" s="209">
        <v>44035</v>
      </c>
      <c r="H47" s="208" t="s">
        <v>747</v>
      </c>
      <c r="I47" s="226">
        <v>90000</v>
      </c>
      <c r="J47" s="198" t="s">
        <v>884</v>
      </c>
      <c r="K47" s="208" t="s">
        <v>368</v>
      </c>
      <c r="L47" s="208"/>
      <c r="M47" s="208"/>
      <c r="N47" s="210"/>
      <c r="O47" s="210"/>
      <c r="P47" s="248" t="s">
        <v>56</v>
      </c>
      <c r="Q47" s="210"/>
      <c r="R47" s="210"/>
      <c r="S47" s="196"/>
      <c r="T47" s="162" t="s">
        <v>885</v>
      </c>
      <c r="U47" s="259"/>
      <c r="V47" s="255" t="s">
        <v>886</v>
      </c>
      <c r="W47" s="252" t="s">
        <v>887</v>
      </c>
      <c r="X47" s="252" t="s">
        <v>753</v>
      </c>
      <c r="Y47" s="259"/>
      <c r="Z47" s="259"/>
      <c r="AA47" s="252" t="s">
        <v>888</v>
      </c>
      <c r="AB47" s="259"/>
      <c r="AC47" s="260">
        <v>44958</v>
      </c>
      <c r="AD47" s="255" t="s">
        <v>889</v>
      </c>
      <c r="AE47" s="259"/>
      <c r="AF47" s="253" t="s">
        <v>890</v>
      </c>
      <c r="AG47" s="259"/>
      <c r="AH47" s="259"/>
      <c r="AI47" s="259"/>
      <c r="AJ47" s="19"/>
    </row>
    <row r="48" spans="1:36" ht="83.25" customHeight="1">
      <c r="A48" s="596"/>
      <c r="B48" s="211">
        <v>43867</v>
      </c>
      <c r="C48" s="215" t="s">
        <v>377</v>
      </c>
      <c r="D48" s="208" t="s">
        <v>378</v>
      </c>
      <c r="E48" s="208" t="s">
        <v>378</v>
      </c>
      <c r="F48" s="209">
        <v>43908</v>
      </c>
      <c r="G48" s="209">
        <v>44035</v>
      </c>
      <c r="H48" s="208" t="s">
        <v>385</v>
      </c>
      <c r="I48" s="208" t="s">
        <v>172</v>
      </c>
      <c r="J48" s="198" t="s">
        <v>380</v>
      </c>
      <c r="K48" s="208" t="s">
        <v>381</v>
      </c>
      <c r="L48" s="208"/>
      <c r="M48" s="208"/>
      <c r="N48" s="213"/>
      <c r="O48" s="213"/>
      <c r="P48" s="213"/>
      <c r="Q48" s="218" t="s">
        <v>56</v>
      </c>
      <c r="R48" s="213"/>
      <c r="S48" s="192"/>
      <c r="T48" s="162" t="s">
        <v>891</v>
      </c>
      <c r="U48" s="252" t="s">
        <v>892</v>
      </c>
      <c r="V48" s="255"/>
      <c r="W48" s="252" t="s">
        <v>893</v>
      </c>
      <c r="X48" s="252" t="s">
        <v>753</v>
      </c>
      <c r="Y48" s="252" t="s">
        <v>894</v>
      </c>
      <c r="Z48" s="252" t="s">
        <v>895</v>
      </c>
      <c r="AA48" s="252" t="s">
        <v>896</v>
      </c>
      <c r="AB48" s="255"/>
      <c r="AC48" s="260">
        <v>44958</v>
      </c>
      <c r="AD48" s="252" t="s">
        <v>897</v>
      </c>
      <c r="AE48" s="255"/>
      <c r="AF48" s="252" t="s">
        <v>898</v>
      </c>
      <c r="AG48" s="255"/>
      <c r="AH48" s="255"/>
      <c r="AI48" s="255"/>
      <c r="AJ48" s="19"/>
    </row>
    <row r="49" spans="1:36" ht="83.25" customHeight="1">
      <c r="A49" s="596"/>
      <c r="B49" s="188" t="s">
        <v>899</v>
      </c>
      <c r="C49" s="113" t="s">
        <v>900</v>
      </c>
      <c r="D49" s="63"/>
      <c r="E49" s="63"/>
      <c r="F49" s="63"/>
      <c r="G49" s="63"/>
      <c r="H49" s="63"/>
      <c r="I49" s="63"/>
      <c r="J49" s="63"/>
      <c r="K49" s="63"/>
      <c r="L49" s="63"/>
      <c r="M49" s="63"/>
      <c r="N49" s="61"/>
      <c r="O49" s="61"/>
      <c r="P49" s="61"/>
      <c r="Q49" s="61"/>
      <c r="R49" s="61"/>
      <c r="S49" s="62"/>
      <c r="T49" s="162"/>
      <c r="U49" s="252"/>
      <c r="V49" s="255"/>
      <c r="W49" s="252"/>
      <c r="X49" s="255"/>
      <c r="Y49" s="162"/>
      <c r="Z49" s="162"/>
      <c r="AA49" s="162"/>
      <c r="AB49" s="255"/>
      <c r="AC49" s="260"/>
      <c r="AD49" s="252"/>
      <c r="AE49" s="255"/>
      <c r="AF49" s="252"/>
      <c r="AG49" s="255"/>
      <c r="AH49" s="255"/>
      <c r="AI49" s="255"/>
      <c r="AJ49" s="19"/>
    </row>
    <row r="50" spans="1:36" ht="83.25" customHeight="1">
      <c r="A50" s="596"/>
      <c r="B50" s="211">
        <v>43927</v>
      </c>
      <c r="C50" s="197" t="s">
        <v>395</v>
      </c>
      <c r="D50" s="208" t="s">
        <v>396</v>
      </c>
      <c r="E50" s="208" t="s">
        <v>396</v>
      </c>
      <c r="F50" s="209">
        <v>43908</v>
      </c>
      <c r="G50" s="209">
        <v>44185</v>
      </c>
      <c r="H50" s="208" t="s">
        <v>178</v>
      </c>
      <c r="I50" s="208" t="s">
        <v>172</v>
      </c>
      <c r="J50" s="295" t="s">
        <v>397</v>
      </c>
      <c r="K50" s="198" t="s">
        <v>402</v>
      </c>
      <c r="L50" s="198"/>
      <c r="M50" s="208"/>
      <c r="N50" s="210"/>
      <c r="O50" s="244"/>
      <c r="P50" s="210"/>
      <c r="Q50" s="243" t="s">
        <v>56</v>
      </c>
      <c r="R50" s="210"/>
      <c r="S50" s="196"/>
      <c r="T50" s="162" t="s">
        <v>901</v>
      </c>
      <c r="U50" s="252" t="s">
        <v>902</v>
      </c>
      <c r="V50" s="259"/>
      <c r="W50" s="252" t="s">
        <v>903</v>
      </c>
      <c r="X50" s="252" t="s">
        <v>753</v>
      </c>
      <c r="Y50" s="259"/>
      <c r="Z50" s="259"/>
      <c r="AA50" s="252" t="s">
        <v>904</v>
      </c>
      <c r="AB50" s="259"/>
      <c r="AC50" s="272">
        <v>44896</v>
      </c>
      <c r="AD50" s="271"/>
      <c r="AE50" s="259"/>
      <c r="AF50" s="252" t="s">
        <v>905</v>
      </c>
      <c r="AG50" s="261"/>
      <c r="AH50" s="259"/>
      <c r="AI50" s="259"/>
      <c r="AJ50" s="19"/>
    </row>
    <row r="51" spans="1:36" ht="83.25" customHeight="1">
      <c r="A51" s="596"/>
      <c r="B51" s="212">
        <v>43957</v>
      </c>
      <c r="C51" s="197" t="s">
        <v>412</v>
      </c>
      <c r="D51" s="191" t="s">
        <v>906</v>
      </c>
      <c r="E51" s="191" t="s">
        <v>906</v>
      </c>
      <c r="F51" s="209">
        <v>43849</v>
      </c>
      <c r="G51" s="209">
        <v>44186</v>
      </c>
      <c r="H51" s="208" t="s">
        <v>907</v>
      </c>
      <c r="I51" s="208" t="s">
        <v>872</v>
      </c>
      <c r="J51" s="198" t="s">
        <v>406</v>
      </c>
      <c r="K51" s="198" t="s">
        <v>407</v>
      </c>
      <c r="L51" s="198"/>
      <c r="M51" s="208"/>
      <c r="N51" s="210"/>
      <c r="O51" s="210"/>
      <c r="P51" s="210"/>
      <c r="Q51" s="243" t="s">
        <v>56</v>
      </c>
      <c r="R51" s="210"/>
      <c r="S51" s="196"/>
      <c r="T51" s="162" t="s">
        <v>908</v>
      </c>
      <c r="U51" s="259"/>
      <c r="V51" s="259"/>
      <c r="W51" s="266" t="s">
        <v>909</v>
      </c>
      <c r="X51" s="252" t="s">
        <v>753</v>
      </c>
      <c r="Y51" s="259"/>
      <c r="Z51" s="259"/>
      <c r="AA51" s="252" t="s">
        <v>910</v>
      </c>
      <c r="AB51" s="259"/>
      <c r="AC51" s="260">
        <v>44896</v>
      </c>
      <c r="AD51" s="259"/>
      <c r="AE51" s="259"/>
      <c r="AF51" s="252" t="s">
        <v>911</v>
      </c>
      <c r="AG51" s="255" t="s">
        <v>912</v>
      </c>
      <c r="AH51" s="259"/>
      <c r="AI51" s="259"/>
      <c r="AJ51" s="19"/>
    </row>
    <row r="52" spans="1:36" ht="83.25" customHeight="1">
      <c r="A52" s="596"/>
      <c r="B52" s="188" t="s">
        <v>913</v>
      </c>
      <c r="C52" s="113" t="s">
        <v>900</v>
      </c>
      <c r="D52" s="63"/>
      <c r="E52" s="63"/>
      <c r="F52" s="63"/>
      <c r="G52" s="63"/>
      <c r="H52" s="63"/>
      <c r="I52" s="63"/>
      <c r="J52" s="63"/>
      <c r="K52" s="63"/>
      <c r="L52" s="63"/>
      <c r="M52" s="63"/>
      <c r="N52" s="61"/>
      <c r="O52" s="61"/>
      <c r="P52" s="61"/>
      <c r="Q52" s="61"/>
      <c r="R52" s="61"/>
      <c r="S52" s="62"/>
      <c r="T52" s="162"/>
      <c r="U52" s="259"/>
      <c r="V52" s="259"/>
      <c r="W52" s="259"/>
      <c r="X52" s="259"/>
      <c r="Y52" s="259"/>
      <c r="Z52" s="259"/>
      <c r="AA52" s="252"/>
      <c r="AB52" s="259"/>
      <c r="AC52" s="260"/>
      <c r="AD52" s="259"/>
      <c r="AE52" s="259"/>
      <c r="AF52" s="252"/>
      <c r="AG52" s="255"/>
      <c r="AH52" s="259"/>
      <c r="AI52" s="259"/>
      <c r="AJ52" s="19"/>
    </row>
    <row r="53" spans="1:36" ht="83.25" customHeight="1">
      <c r="A53" s="596"/>
      <c r="B53" s="211">
        <v>44018</v>
      </c>
      <c r="C53" s="197" t="s">
        <v>423</v>
      </c>
      <c r="D53" s="198" t="s">
        <v>424</v>
      </c>
      <c r="E53" s="198" t="s">
        <v>424</v>
      </c>
      <c r="F53" s="209">
        <v>43908</v>
      </c>
      <c r="G53" s="209">
        <v>44154</v>
      </c>
      <c r="H53" s="208" t="s">
        <v>84</v>
      </c>
      <c r="I53" s="226">
        <v>10000</v>
      </c>
      <c r="J53" s="198" t="s">
        <v>914</v>
      </c>
      <c r="K53" s="191" t="s">
        <v>432</v>
      </c>
      <c r="L53" s="191"/>
      <c r="M53" s="208"/>
      <c r="N53" s="210"/>
      <c r="O53" s="210" t="s">
        <v>56</v>
      </c>
      <c r="P53" s="217"/>
      <c r="Q53" s="360"/>
      <c r="R53" s="210"/>
      <c r="S53" s="196"/>
      <c r="T53" s="162" t="s">
        <v>915</v>
      </c>
      <c r="U53" s="259"/>
      <c r="V53" s="252" t="s">
        <v>916</v>
      </c>
      <c r="W53" s="252" t="s">
        <v>917</v>
      </c>
      <c r="X53" s="252" t="s">
        <v>753</v>
      </c>
      <c r="Y53" s="259"/>
      <c r="Z53" s="259"/>
      <c r="AA53" s="253" t="s">
        <v>918</v>
      </c>
      <c r="AB53" s="259"/>
      <c r="AC53" s="278">
        <v>44958</v>
      </c>
      <c r="AD53" s="255"/>
      <c r="AE53" s="255"/>
      <c r="AF53" s="252" t="s">
        <v>919</v>
      </c>
      <c r="AG53" s="259"/>
      <c r="AH53" s="259"/>
      <c r="AI53" s="259"/>
      <c r="AJ53" s="19"/>
    </row>
    <row r="54" spans="1:36" ht="83.25" customHeight="1">
      <c r="A54" s="596"/>
      <c r="B54" s="211">
        <v>44049</v>
      </c>
      <c r="C54" s="193" t="s">
        <v>433</v>
      </c>
      <c r="D54" s="221" t="s">
        <v>434</v>
      </c>
      <c r="E54" s="221" t="s">
        <v>434</v>
      </c>
      <c r="F54" s="209">
        <v>43908</v>
      </c>
      <c r="G54" s="209">
        <v>44153</v>
      </c>
      <c r="H54" s="208" t="s">
        <v>84</v>
      </c>
      <c r="I54" s="226">
        <v>10000</v>
      </c>
      <c r="J54" s="198" t="s">
        <v>920</v>
      </c>
      <c r="K54" s="208" t="s">
        <v>436</v>
      </c>
      <c r="L54" s="208"/>
      <c r="M54" s="197" t="s">
        <v>921</v>
      </c>
      <c r="N54" s="210"/>
      <c r="O54" s="242"/>
      <c r="P54" s="361" t="s">
        <v>56</v>
      </c>
      <c r="Q54" s="235"/>
      <c r="R54" s="242"/>
      <c r="S54" s="233"/>
      <c r="T54" s="162" t="s">
        <v>922</v>
      </c>
      <c r="U54" s="252" t="s">
        <v>923</v>
      </c>
      <c r="V54" s="252" t="s">
        <v>924</v>
      </c>
      <c r="W54" s="252" t="s">
        <v>925</v>
      </c>
      <c r="X54" s="252" t="s">
        <v>753</v>
      </c>
      <c r="Y54" s="259"/>
      <c r="Z54" s="259"/>
      <c r="AA54" s="252" t="s">
        <v>926</v>
      </c>
      <c r="AB54" s="259"/>
      <c r="AC54" s="272">
        <v>44531</v>
      </c>
      <c r="AD54" s="259"/>
      <c r="AE54" s="259"/>
      <c r="AF54" s="259"/>
      <c r="AG54" s="259"/>
      <c r="AH54" s="259"/>
      <c r="AI54" s="252" t="s">
        <v>927</v>
      </c>
      <c r="AJ54" s="19"/>
    </row>
    <row r="55" spans="1:36" ht="83.25" customHeight="1">
      <c r="A55" s="596"/>
      <c r="B55" s="211">
        <v>44080</v>
      </c>
      <c r="C55" s="204" t="s">
        <v>440</v>
      </c>
      <c r="D55" s="208" t="s">
        <v>441</v>
      </c>
      <c r="E55" s="191" t="s">
        <v>446</v>
      </c>
      <c r="F55" s="209">
        <v>43908</v>
      </c>
      <c r="G55" s="209">
        <v>44035</v>
      </c>
      <c r="H55" s="208" t="s">
        <v>84</v>
      </c>
      <c r="I55" s="226">
        <v>10000</v>
      </c>
      <c r="J55" s="295" t="s">
        <v>442</v>
      </c>
      <c r="K55" s="208" t="s">
        <v>109</v>
      </c>
      <c r="L55" s="208"/>
      <c r="M55" s="208" t="s">
        <v>443</v>
      </c>
      <c r="N55" s="210"/>
      <c r="O55" s="216" t="s">
        <v>56</v>
      </c>
      <c r="P55" s="362"/>
      <c r="Q55" s="503"/>
      <c r="R55" s="242"/>
      <c r="S55" s="233"/>
      <c r="T55" s="162" t="s">
        <v>928</v>
      </c>
      <c r="U55" s="259"/>
      <c r="V55" s="252" t="s">
        <v>929</v>
      </c>
      <c r="W55" s="252" t="s">
        <v>925</v>
      </c>
      <c r="X55" s="259"/>
      <c r="Y55" s="261"/>
      <c r="Z55" s="259"/>
      <c r="AA55" s="259"/>
      <c r="AB55" s="259"/>
      <c r="AC55" s="254">
        <v>44958</v>
      </c>
      <c r="AD55" s="259"/>
      <c r="AE55" s="259"/>
      <c r="AF55" s="252" t="s">
        <v>930</v>
      </c>
      <c r="AG55" s="259"/>
      <c r="AH55" s="259"/>
      <c r="AI55" s="259"/>
      <c r="AJ55" s="19"/>
    </row>
    <row r="56" spans="1:36" ht="83.25" customHeight="1">
      <c r="A56" s="596"/>
      <c r="B56" s="207">
        <v>44110</v>
      </c>
      <c r="C56" s="197" t="s">
        <v>447</v>
      </c>
      <c r="D56" s="191" t="s">
        <v>357</v>
      </c>
      <c r="E56" s="191" t="s">
        <v>357</v>
      </c>
      <c r="F56" s="209">
        <v>43908</v>
      </c>
      <c r="G56" s="209">
        <v>44156</v>
      </c>
      <c r="H56" s="208" t="s">
        <v>448</v>
      </c>
      <c r="I56" s="208" t="s">
        <v>931</v>
      </c>
      <c r="J56" s="295" t="s">
        <v>932</v>
      </c>
      <c r="K56" s="208" t="s">
        <v>109</v>
      </c>
      <c r="L56" s="208"/>
      <c r="M56" s="208" t="s">
        <v>450</v>
      </c>
      <c r="N56" s="210"/>
      <c r="O56" s="210"/>
      <c r="P56" s="210"/>
      <c r="Q56" s="243" t="s">
        <v>56</v>
      </c>
      <c r="R56" s="210"/>
      <c r="S56" s="196"/>
      <c r="T56" s="162" t="s">
        <v>933</v>
      </c>
      <c r="U56" s="259"/>
      <c r="V56" s="259"/>
      <c r="W56" s="252" t="s">
        <v>934</v>
      </c>
      <c r="X56" s="281" t="s">
        <v>935</v>
      </c>
      <c r="Y56" s="259"/>
      <c r="Z56" s="259"/>
      <c r="AA56" s="252" t="s">
        <v>936</v>
      </c>
      <c r="AB56" s="259"/>
      <c r="AC56" s="270">
        <v>44958</v>
      </c>
      <c r="AD56" s="255" t="s">
        <v>889</v>
      </c>
      <c r="AE56" s="259"/>
      <c r="AF56" s="255" t="s">
        <v>937</v>
      </c>
      <c r="AG56" s="259"/>
      <c r="AH56" s="259"/>
      <c r="AI56" s="259"/>
      <c r="AJ56" s="19"/>
    </row>
    <row r="57" spans="1:36" ht="83.25" customHeight="1">
      <c r="A57" s="596"/>
      <c r="B57" s="207">
        <v>44141</v>
      </c>
      <c r="C57" s="204" t="s">
        <v>453</v>
      </c>
      <c r="D57" s="208" t="s">
        <v>454</v>
      </c>
      <c r="E57" s="191" t="s">
        <v>446</v>
      </c>
      <c r="F57" s="209">
        <v>43908</v>
      </c>
      <c r="G57" s="209">
        <v>44156</v>
      </c>
      <c r="H57" s="208" t="s">
        <v>61</v>
      </c>
      <c r="I57" s="208" t="s">
        <v>931</v>
      </c>
      <c r="J57" s="295" t="s">
        <v>938</v>
      </c>
      <c r="K57" s="208" t="s">
        <v>456</v>
      </c>
      <c r="L57" s="208"/>
      <c r="M57" s="208"/>
      <c r="N57" s="210"/>
      <c r="O57" s="210"/>
      <c r="P57" s="210"/>
      <c r="Q57" s="243" t="s">
        <v>56</v>
      </c>
      <c r="R57" s="210"/>
      <c r="S57" s="196"/>
      <c r="T57" s="162" t="s">
        <v>939</v>
      </c>
      <c r="U57" s="252" t="s">
        <v>882</v>
      </c>
      <c r="V57" s="259"/>
      <c r="W57" s="252" t="s">
        <v>940</v>
      </c>
      <c r="X57" s="252" t="s">
        <v>753</v>
      </c>
      <c r="Y57" s="259"/>
      <c r="Z57" s="259"/>
      <c r="AA57" s="252" t="s">
        <v>941</v>
      </c>
      <c r="AB57" s="259"/>
      <c r="AC57" s="255"/>
      <c r="AD57" s="252" t="s">
        <v>889</v>
      </c>
      <c r="AE57" s="259"/>
      <c r="AF57" s="259"/>
      <c r="AG57" s="259"/>
      <c r="AH57" s="259"/>
      <c r="AI57" s="259"/>
      <c r="AJ57" s="19"/>
    </row>
    <row r="58" spans="1:36" ht="83.25" customHeight="1">
      <c r="A58" s="596"/>
      <c r="B58" s="227">
        <v>44171</v>
      </c>
      <c r="C58" s="197" t="s">
        <v>639</v>
      </c>
      <c r="D58" s="191" t="s">
        <v>942</v>
      </c>
      <c r="E58" s="191" t="s">
        <v>641</v>
      </c>
      <c r="F58" s="234">
        <v>44154</v>
      </c>
      <c r="G58" s="234">
        <v>44035</v>
      </c>
      <c r="H58" s="191" t="s">
        <v>642</v>
      </c>
      <c r="I58" s="191" t="s">
        <v>53</v>
      </c>
      <c r="J58" s="191" t="s">
        <v>643</v>
      </c>
      <c r="K58" s="191" t="s">
        <v>644</v>
      </c>
      <c r="L58" s="191"/>
      <c r="M58" s="191" t="s">
        <v>943</v>
      </c>
      <c r="N58" s="210"/>
      <c r="O58" s="210"/>
      <c r="P58" s="210"/>
      <c r="Q58" s="243" t="s">
        <v>56</v>
      </c>
      <c r="R58" s="504"/>
      <c r="S58" s="196"/>
      <c r="T58" s="162" t="s">
        <v>944</v>
      </c>
      <c r="U58" s="259"/>
      <c r="V58" s="259"/>
      <c r="W58" s="252" t="s">
        <v>779</v>
      </c>
      <c r="X58" s="252"/>
      <c r="Y58" s="162" t="s">
        <v>945</v>
      </c>
      <c r="Z58" s="259"/>
      <c r="AA58" s="259"/>
      <c r="AB58" s="259"/>
      <c r="AC58" s="260">
        <v>44958</v>
      </c>
      <c r="AD58" s="255"/>
      <c r="AE58" s="259"/>
      <c r="AF58" s="252" t="s">
        <v>946</v>
      </c>
      <c r="AG58" s="259"/>
      <c r="AH58" s="259"/>
      <c r="AI58" s="259"/>
      <c r="AJ58" s="19"/>
    </row>
    <row r="59" spans="1:36" ht="83.25" customHeight="1">
      <c r="A59" s="597" t="s">
        <v>461</v>
      </c>
      <c r="B59" s="207">
        <v>43837</v>
      </c>
      <c r="C59" s="215" t="s">
        <v>462</v>
      </c>
      <c r="D59" s="215" t="s">
        <v>463</v>
      </c>
      <c r="E59" s="215" t="s">
        <v>463</v>
      </c>
      <c r="F59" s="209">
        <v>43908</v>
      </c>
      <c r="G59" s="209">
        <v>44187</v>
      </c>
      <c r="H59" s="191" t="s">
        <v>467</v>
      </c>
      <c r="I59" s="505">
        <v>60000</v>
      </c>
      <c r="J59" s="204" t="s">
        <v>947</v>
      </c>
      <c r="K59" s="208" t="s">
        <v>465</v>
      </c>
      <c r="L59" s="215"/>
      <c r="M59" s="215"/>
      <c r="N59" s="210"/>
      <c r="O59" s="210"/>
      <c r="P59" s="210"/>
      <c r="Q59" s="243" t="s">
        <v>56</v>
      </c>
      <c r="R59" s="210"/>
      <c r="S59" s="196"/>
      <c r="T59" s="252" t="s">
        <v>948</v>
      </c>
      <c r="U59" s="259"/>
      <c r="V59" s="259"/>
      <c r="W59" s="252" t="s">
        <v>949</v>
      </c>
      <c r="X59" s="252" t="s">
        <v>753</v>
      </c>
      <c r="Y59" s="259"/>
      <c r="Z59" s="259"/>
      <c r="AA59" s="252" t="s">
        <v>950</v>
      </c>
      <c r="AB59" s="259"/>
      <c r="AC59" s="259"/>
      <c r="AD59" s="252"/>
      <c r="AE59" s="259"/>
      <c r="AF59" s="252" t="s">
        <v>951</v>
      </c>
      <c r="AG59" s="259"/>
      <c r="AH59" s="259"/>
      <c r="AI59" s="259"/>
      <c r="AJ59" s="19"/>
    </row>
    <row r="60" spans="1:36" ht="83.25" customHeight="1">
      <c r="A60" s="596"/>
      <c r="B60" s="214">
        <v>43868</v>
      </c>
      <c r="C60" s="197" t="s">
        <v>469</v>
      </c>
      <c r="D60" s="215" t="s">
        <v>470</v>
      </c>
      <c r="E60" s="215" t="s">
        <v>470</v>
      </c>
      <c r="F60" s="209">
        <v>43908</v>
      </c>
      <c r="G60" s="209">
        <v>44183</v>
      </c>
      <c r="H60" s="208" t="s">
        <v>66</v>
      </c>
      <c r="I60" s="506" t="s">
        <v>952</v>
      </c>
      <c r="J60" s="204" t="s">
        <v>953</v>
      </c>
      <c r="K60" s="208" t="s">
        <v>472</v>
      </c>
      <c r="L60" s="215"/>
      <c r="M60" s="215"/>
      <c r="N60" s="210"/>
      <c r="O60" s="210"/>
      <c r="P60" s="210"/>
      <c r="Q60" s="210"/>
      <c r="R60" s="220" t="s">
        <v>56</v>
      </c>
      <c r="S60" s="196"/>
      <c r="T60" s="162" t="s">
        <v>954</v>
      </c>
      <c r="U60" s="259"/>
      <c r="V60" s="259"/>
      <c r="W60" s="252" t="s">
        <v>955</v>
      </c>
      <c r="X60" s="259"/>
      <c r="Y60" s="259"/>
      <c r="Z60" s="259"/>
      <c r="AA60" s="259"/>
      <c r="AB60" s="259"/>
      <c r="AC60" s="259"/>
      <c r="AD60" s="259"/>
      <c r="AE60" s="259"/>
      <c r="AF60" s="266" t="s">
        <v>956</v>
      </c>
      <c r="AG60" s="259"/>
      <c r="AH60" s="259"/>
      <c r="AI60" s="259"/>
      <c r="AJ60" s="19"/>
    </row>
    <row r="61" spans="1:36" ht="83.25" customHeight="1">
      <c r="A61" s="596"/>
      <c r="B61" s="245">
        <v>43897</v>
      </c>
      <c r="C61" s="193" t="s">
        <v>475</v>
      </c>
      <c r="D61" s="236" t="s">
        <v>476</v>
      </c>
      <c r="E61" s="236" t="s">
        <v>476</v>
      </c>
      <c r="F61" s="222">
        <v>43908</v>
      </c>
      <c r="G61" s="222">
        <v>44035</v>
      </c>
      <c r="H61" s="221" t="s">
        <v>84</v>
      </c>
      <c r="I61" s="507">
        <v>2000000</v>
      </c>
      <c r="J61" s="236" t="s">
        <v>957</v>
      </c>
      <c r="K61" s="221" t="s">
        <v>478</v>
      </c>
      <c r="L61" s="246"/>
      <c r="M61" s="246"/>
      <c r="N61" s="210"/>
      <c r="O61" s="210"/>
      <c r="P61" s="210"/>
      <c r="Q61" s="243" t="s">
        <v>56</v>
      </c>
      <c r="R61" s="210"/>
      <c r="S61" s="196"/>
      <c r="T61" s="162" t="s">
        <v>958</v>
      </c>
      <c r="U61" s="252" t="s">
        <v>959</v>
      </c>
      <c r="V61" s="259"/>
      <c r="W61" s="252" t="s">
        <v>917</v>
      </c>
      <c r="X61" s="252" t="s">
        <v>960</v>
      </c>
      <c r="Y61" s="259"/>
      <c r="Z61" s="259"/>
      <c r="AA61" s="259"/>
      <c r="AB61" s="259"/>
      <c r="AC61" s="260">
        <v>44958</v>
      </c>
      <c r="AD61" s="259"/>
      <c r="AE61" s="259"/>
      <c r="AF61" s="252" t="s">
        <v>961</v>
      </c>
      <c r="AG61" s="253" t="s">
        <v>962</v>
      </c>
      <c r="AH61" s="259"/>
      <c r="AI61" s="259"/>
      <c r="AJ61" s="19"/>
    </row>
    <row r="62" spans="1:36" ht="83.25" customHeight="1">
      <c r="A62" s="596"/>
      <c r="B62" s="212">
        <v>43928</v>
      </c>
      <c r="C62" s="197" t="s">
        <v>488</v>
      </c>
      <c r="D62" s="215" t="s">
        <v>481</v>
      </c>
      <c r="E62" s="215" t="s">
        <v>481</v>
      </c>
      <c r="F62" s="209">
        <v>43908</v>
      </c>
      <c r="G62" s="209">
        <v>44187</v>
      </c>
      <c r="H62" s="208" t="s">
        <v>84</v>
      </c>
      <c r="I62" s="505">
        <v>2000000</v>
      </c>
      <c r="J62" s="204" t="s">
        <v>963</v>
      </c>
      <c r="K62" s="208" t="s">
        <v>483</v>
      </c>
      <c r="L62" s="215"/>
      <c r="M62" s="215"/>
      <c r="N62" s="213"/>
      <c r="O62" s="213"/>
      <c r="P62" s="239" t="s">
        <v>56</v>
      </c>
      <c r="Q62" s="223"/>
      <c r="R62" s="213"/>
      <c r="S62" s="192"/>
      <c r="T62" s="162" t="s">
        <v>964</v>
      </c>
      <c r="U62" s="252" t="s">
        <v>965</v>
      </c>
      <c r="V62" s="252" t="s">
        <v>966</v>
      </c>
      <c r="W62" s="252" t="s">
        <v>967</v>
      </c>
      <c r="X62" s="252" t="s">
        <v>753</v>
      </c>
      <c r="Y62" s="255"/>
      <c r="Z62" s="255"/>
      <c r="AA62" s="252" t="s">
        <v>968</v>
      </c>
      <c r="AB62" s="255"/>
      <c r="AC62" s="260">
        <v>44958</v>
      </c>
      <c r="AD62" s="255"/>
      <c r="AE62" s="255"/>
      <c r="AF62" s="252" t="s">
        <v>969</v>
      </c>
      <c r="AG62" s="255"/>
      <c r="AH62" s="255"/>
      <c r="AI62" s="255"/>
      <c r="AJ62" s="19"/>
    </row>
    <row r="63" spans="1:36" ht="83.25" customHeight="1">
      <c r="A63" s="596"/>
      <c r="B63" s="245">
        <v>43958</v>
      </c>
      <c r="C63" s="508" t="s">
        <v>497</v>
      </c>
      <c r="D63" s="246" t="s">
        <v>490</v>
      </c>
      <c r="E63" s="246" t="s">
        <v>490</v>
      </c>
      <c r="F63" s="222">
        <v>43908</v>
      </c>
      <c r="G63" s="222">
        <v>44035</v>
      </c>
      <c r="H63" s="221" t="s">
        <v>491</v>
      </c>
      <c r="I63" s="509" t="s">
        <v>970</v>
      </c>
      <c r="J63" s="510" t="s">
        <v>971</v>
      </c>
      <c r="K63" s="511" t="s">
        <v>972</v>
      </c>
      <c r="L63" s="246"/>
      <c r="M63" s="246"/>
      <c r="N63" s="213"/>
      <c r="O63" s="213"/>
      <c r="P63" s="213"/>
      <c r="Q63" s="218" t="s">
        <v>56</v>
      </c>
      <c r="R63" s="213"/>
      <c r="S63" s="192"/>
      <c r="T63" s="162" t="s">
        <v>973</v>
      </c>
      <c r="U63" s="252" t="s">
        <v>974</v>
      </c>
      <c r="V63" s="255"/>
      <c r="W63" s="252" t="s">
        <v>975</v>
      </c>
      <c r="X63" s="282" t="s">
        <v>976</v>
      </c>
      <c r="Y63" s="255"/>
      <c r="Z63" s="255"/>
      <c r="AA63" s="252" t="s">
        <v>977</v>
      </c>
      <c r="AB63" s="255"/>
      <c r="AC63" s="260">
        <v>44958</v>
      </c>
      <c r="AD63" s="255"/>
      <c r="AE63" s="255"/>
      <c r="AF63" s="252" t="s">
        <v>978</v>
      </c>
      <c r="AG63" s="255" t="s">
        <v>979</v>
      </c>
      <c r="AH63" s="255"/>
      <c r="AI63" s="255"/>
      <c r="AJ63" s="19"/>
    </row>
    <row r="64" spans="1:36" ht="83.25" customHeight="1">
      <c r="A64" s="596"/>
      <c r="B64" s="207">
        <v>43989</v>
      </c>
      <c r="C64" s="197" t="s">
        <v>499</v>
      </c>
      <c r="D64" s="215" t="s">
        <v>500</v>
      </c>
      <c r="E64" s="215" t="s">
        <v>500</v>
      </c>
      <c r="F64" s="209">
        <v>43908</v>
      </c>
      <c r="G64" s="209">
        <v>44035</v>
      </c>
      <c r="H64" s="208" t="s">
        <v>405</v>
      </c>
      <c r="I64" s="506" t="s">
        <v>980</v>
      </c>
      <c r="J64" s="197" t="s">
        <v>506</v>
      </c>
      <c r="K64" s="191" t="s">
        <v>502</v>
      </c>
      <c r="L64" s="215"/>
      <c r="M64" s="215"/>
      <c r="N64" s="210"/>
      <c r="O64" s="210"/>
      <c r="P64" s="210"/>
      <c r="Q64" s="243" t="s">
        <v>56</v>
      </c>
      <c r="R64" s="210"/>
      <c r="S64" s="196"/>
      <c r="T64" s="252" t="s">
        <v>981</v>
      </c>
      <c r="U64" s="252" t="s">
        <v>982</v>
      </c>
      <c r="V64" s="259"/>
      <c r="W64" s="252" t="s">
        <v>983</v>
      </c>
      <c r="X64" s="252" t="s">
        <v>984</v>
      </c>
      <c r="Y64" s="259"/>
      <c r="Z64" s="252" t="s">
        <v>985</v>
      </c>
      <c r="AA64" s="252" t="s">
        <v>986</v>
      </c>
      <c r="AB64" s="259"/>
      <c r="AC64" s="270">
        <v>44958</v>
      </c>
      <c r="AD64" s="259"/>
      <c r="AE64" s="259"/>
      <c r="AF64" s="252" t="s">
        <v>987</v>
      </c>
      <c r="AG64" s="259"/>
      <c r="AH64" s="259"/>
      <c r="AI64" s="259"/>
      <c r="AJ64" s="19"/>
    </row>
    <row r="65" spans="1:36" ht="83.25" customHeight="1">
      <c r="A65" s="596"/>
      <c r="B65" s="212">
        <v>44019</v>
      </c>
      <c r="C65" s="197" t="s">
        <v>516</v>
      </c>
      <c r="D65" s="215" t="s">
        <v>508</v>
      </c>
      <c r="E65" s="215" t="s">
        <v>508</v>
      </c>
      <c r="F65" s="209">
        <v>43908</v>
      </c>
      <c r="G65" s="209">
        <v>44035</v>
      </c>
      <c r="H65" s="191" t="s">
        <v>517</v>
      </c>
      <c r="I65" s="512">
        <v>120000</v>
      </c>
      <c r="J65" s="513" t="s">
        <v>988</v>
      </c>
      <c r="K65" s="191" t="s">
        <v>109</v>
      </c>
      <c r="L65" s="215"/>
      <c r="M65" s="215"/>
      <c r="N65" s="210"/>
      <c r="O65" s="210"/>
      <c r="P65" s="210" t="s">
        <v>56</v>
      </c>
      <c r="Q65" s="210"/>
      <c r="R65" s="210"/>
      <c r="S65" s="196"/>
      <c r="T65" s="252" t="s">
        <v>989</v>
      </c>
      <c r="U65" s="283"/>
      <c r="V65" s="259"/>
      <c r="W65" s="252" t="s">
        <v>955</v>
      </c>
      <c r="X65" s="284" t="s">
        <v>990</v>
      </c>
      <c r="Y65" s="252" t="s">
        <v>991</v>
      </c>
      <c r="Z65" s="255" t="s">
        <v>992</v>
      </c>
      <c r="AA65" s="252" t="s">
        <v>986</v>
      </c>
      <c r="AB65" s="259"/>
      <c r="AC65" s="260">
        <v>44958</v>
      </c>
      <c r="AD65" s="259"/>
      <c r="AE65" s="259"/>
      <c r="AF65" s="252" t="s">
        <v>993</v>
      </c>
      <c r="AG65" s="259"/>
      <c r="AH65" s="259"/>
      <c r="AI65" s="259"/>
      <c r="AJ65" s="19"/>
    </row>
    <row r="66" spans="1:36" ht="83.25" customHeight="1">
      <c r="A66" s="596"/>
      <c r="B66" s="188" t="s">
        <v>994</v>
      </c>
      <c r="C66" s="113" t="s">
        <v>995</v>
      </c>
      <c r="D66" s="63"/>
      <c r="E66" s="63"/>
      <c r="F66" s="63"/>
      <c r="G66" s="63"/>
      <c r="H66" s="63"/>
      <c r="I66" s="63"/>
      <c r="J66" s="63"/>
      <c r="K66" s="63"/>
      <c r="L66" s="63"/>
      <c r="M66" s="63"/>
      <c r="N66" s="61"/>
      <c r="O66" s="61"/>
      <c r="P66" s="61"/>
      <c r="Q66" s="61"/>
      <c r="R66" s="61"/>
      <c r="S66" s="62"/>
      <c r="T66" s="162"/>
      <c r="U66" s="266"/>
      <c r="V66" s="259"/>
      <c r="W66" s="259"/>
      <c r="X66" s="266"/>
      <c r="Y66" s="252"/>
      <c r="Z66" s="255"/>
      <c r="AA66" s="252"/>
      <c r="AB66" s="259"/>
      <c r="AC66" s="260"/>
      <c r="AD66" s="259"/>
      <c r="AE66" s="259"/>
      <c r="AF66" s="162"/>
      <c r="AG66" s="259"/>
      <c r="AH66" s="259"/>
      <c r="AI66" s="259"/>
      <c r="AJ66" s="19"/>
    </row>
    <row r="67" spans="1:36" ht="83.25" customHeight="1">
      <c r="A67" s="596"/>
      <c r="B67" s="207">
        <v>44081</v>
      </c>
      <c r="C67" s="197" t="s">
        <v>526</v>
      </c>
      <c r="D67" s="215" t="s">
        <v>527</v>
      </c>
      <c r="E67" s="215" t="s">
        <v>527</v>
      </c>
      <c r="F67" s="209">
        <v>43908</v>
      </c>
      <c r="G67" s="209">
        <v>44158</v>
      </c>
      <c r="H67" s="208" t="s">
        <v>528</v>
      </c>
      <c r="I67" s="505">
        <v>700000</v>
      </c>
      <c r="J67" s="204" t="s">
        <v>529</v>
      </c>
      <c r="K67" s="191" t="s">
        <v>530</v>
      </c>
      <c r="L67" s="215"/>
      <c r="M67" s="215"/>
      <c r="N67" s="210"/>
      <c r="O67" s="210"/>
      <c r="P67" s="210"/>
      <c r="Q67" s="243" t="s">
        <v>56</v>
      </c>
      <c r="R67" s="210"/>
      <c r="S67" s="196"/>
      <c r="T67" s="252" t="s">
        <v>996</v>
      </c>
      <c r="U67" s="252" t="s">
        <v>997</v>
      </c>
      <c r="V67" s="252" t="s">
        <v>998</v>
      </c>
      <c r="W67" s="252" t="s">
        <v>955</v>
      </c>
      <c r="X67" s="252" t="s">
        <v>999</v>
      </c>
      <c r="Y67" s="259"/>
      <c r="Z67" s="252" t="s">
        <v>1000</v>
      </c>
      <c r="AA67" s="252" t="s">
        <v>1001</v>
      </c>
      <c r="AB67" s="259"/>
      <c r="AC67" s="260">
        <v>44958</v>
      </c>
      <c r="AD67" s="259"/>
      <c r="AE67" s="259"/>
      <c r="AF67" s="252" t="s">
        <v>1002</v>
      </c>
      <c r="AG67" s="259"/>
      <c r="AH67" s="259"/>
      <c r="AI67" s="259"/>
      <c r="AJ67" s="19"/>
    </row>
    <row r="68" spans="1:36" ht="83.25" customHeight="1">
      <c r="A68" s="596"/>
      <c r="B68" s="188" t="s">
        <v>1003</v>
      </c>
      <c r="C68" s="113" t="s">
        <v>900</v>
      </c>
      <c r="D68" s="63"/>
      <c r="E68" s="63"/>
      <c r="F68" s="63"/>
      <c r="G68" s="63"/>
      <c r="H68" s="63"/>
      <c r="I68" s="63"/>
      <c r="J68" s="63"/>
      <c r="K68" s="63"/>
      <c r="L68" s="63"/>
      <c r="M68" s="63"/>
      <c r="N68" s="61"/>
      <c r="O68" s="61"/>
      <c r="P68" s="61"/>
      <c r="Q68" s="61"/>
      <c r="R68" s="61"/>
      <c r="S68" s="62"/>
      <c r="T68" s="252"/>
      <c r="U68" s="252"/>
      <c r="V68" s="252"/>
      <c r="W68" s="259"/>
      <c r="X68" s="266"/>
      <c r="Y68" s="259"/>
      <c r="Z68" s="252"/>
      <c r="AA68" s="252"/>
      <c r="AB68" s="259"/>
      <c r="AC68" s="260"/>
      <c r="AD68" s="259"/>
      <c r="AE68" s="259"/>
      <c r="AF68" s="252"/>
      <c r="AG68" s="259"/>
      <c r="AH68" s="259"/>
      <c r="AI68" s="259"/>
      <c r="AJ68" s="19"/>
    </row>
    <row r="69" spans="1:36" ht="83.25" customHeight="1">
      <c r="A69" s="596"/>
      <c r="B69" s="211">
        <v>44142</v>
      </c>
      <c r="C69" s="514" t="s">
        <v>540</v>
      </c>
      <c r="D69" s="208" t="s">
        <v>541</v>
      </c>
      <c r="E69" s="208" t="s">
        <v>541</v>
      </c>
      <c r="F69" s="209">
        <v>43908</v>
      </c>
      <c r="G69" s="209">
        <v>44185</v>
      </c>
      <c r="H69" s="208" t="s">
        <v>95</v>
      </c>
      <c r="I69" s="208" t="s">
        <v>53</v>
      </c>
      <c r="J69" s="191" t="s">
        <v>467</v>
      </c>
      <c r="K69" s="208" t="s">
        <v>381</v>
      </c>
      <c r="L69" s="215"/>
      <c r="M69" s="215"/>
      <c r="N69" s="213"/>
      <c r="O69" s="213" t="s">
        <v>56</v>
      </c>
      <c r="P69" s="239"/>
      <c r="Q69" s="223"/>
      <c r="R69" s="213"/>
      <c r="S69" s="192"/>
      <c r="T69" s="252" t="s">
        <v>1004</v>
      </c>
      <c r="U69" s="252" t="s">
        <v>1005</v>
      </c>
      <c r="V69" s="255"/>
      <c r="W69" s="252" t="s">
        <v>1006</v>
      </c>
      <c r="X69" s="252" t="s">
        <v>1007</v>
      </c>
      <c r="Y69" s="255"/>
      <c r="Z69" s="255"/>
      <c r="AA69" s="255"/>
      <c r="AB69" s="255"/>
      <c r="AC69" s="273">
        <v>44378</v>
      </c>
      <c r="AD69" s="252" t="s">
        <v>1008</v>
      </c>
      <c r="AE69" s="255"/>
      <c r="AF69" s="252" t="s">
        <v>1009</v>
      </c>
      <c r="AG69" s="255"/>
      <c r="AH69" s="255"/>
      <c r="AI69" s="255"/>
      <c r="AJ69" s="19"/>
    </row>
    <row r="70" spans="1:36" ht="83.25" customHeight="1">
      <c r="A70" s="596"/>
      <c r="B70" s="237">
        <v>44172</v>
      </c>
      <c r="C70" s="194" t="s">
        <v>647</v>
      </c>
      <c r="D70" s="191" t="s">
        <v>648</v>
      </c>
      <c r="E70" s="238" t="s">
        <v>649</v>
      </c>
      <c r="F70" s="234">
        <v>44184</v>
      </c>
      <c r="G70" s="234">
        <v>44035</v>
      </c>
      <c r="H70" s="191" t="s">
        <v>650</v>
      </c>
      <c r="I70" s="208" t="s">
        <v>53</v>
      </c>
      <c r="J70" s="198" t="s">
        <v>1010</v>
      </c>
      <c r="K70" s="191" t="s">
        <v>109</v>
      </c>
      <c r="L70" s="215"/>
      <c r="M70" s="208" t="s">
        <v>1011</v>
      </c>
      <c r="N70" s="213"/>
      <c r="O70" s="213"/>
      <c r="P70" s="213"/>
      <c r="Q70" s="218" t="s">
        <v>56</v>
      </c>
      <c r="R70" s="213"/>
      <c r="S70" s="192"/>
      <c r="T70" s="252" t="s">
        <v>1012</v>
      </c>
      <c r="U70" s="255"/>
      <c r="V70" s="255"/>
      <c r="W70" s="252" t="s">
        <v>1013</v>
      </c>
      <c r="X70" s="252" t="s">
        <v>984</v>
      </c>
      <c r="Y70" s="252" t="s">
        <v>1014</v>
      </c>
      <c r="Z70" s="252" t="s">
        <v>1015</v>
      </c>
      <c r="AA70" s="252" t="s">
        <v>1016</v>
      </c>
      <c r="AB70" s="255"/>
      <c r="AC70" s="260">
        <v>44958</v>
      </c>
      <c r="AD70" s="255"/>
      <c r="AE70" s="255"/>
      <c r="AF70" s="162" t="s">
        <v>1017</v>
      </c>
      <c r="AG70" s="255"/>
      <c r="AH70" s="255"/>
      <c r="AI70" s="255"/>
      <c r="AJ70" s="19"/>
    </row>
    <row r="71" spans="1:36" ht="83.25" customHeight="1">
      <c r="A71" s="596"/>
      <c r="B71" s="515" t="s">
        <v>1018</v>
      </c>
      <c r="C71" s="215" t="s">
        <v>651</v>
      </c>
      <c r="D71" s="208" t="s">
        <v>1019</v>
      </c>
      <c r="E71" s="208" t="s">
        <v>653</v>
      </c>
      <c r="F71" s="516">
        <v>44154</v>
      </c>
      <c r="G71" s="516">
        <v>44127</v>
      </c>
      <c r="H71" s="208" t="s">
        <v>178</v>
      </c>
      <c r="I71" s="226">
        <v>1000000</v>
      </c>
      <c r="J71" s="208" t="s">
        <v>654</v>
      </c>
      <c r="K71" s="208" t="s">
        <v>602</v>
      </c>
      <c r="L71" s="215"/>
      <c r="M71" s="208" t="s">
        <v>1011</v>
      </c>
      <c r="N71" s="213"/>
      <c r="O71" s="213"/>
      <c r="P71" s="213"/>
      <c r="Q71" s="218" t="s">
        <v>56</v>
      </c>
      <c r="R71" s="213"/>
      <c r="S71" s="192"/>
      <c r="T71" s="162" t="s">
        <v>1020</v>
      </c>
      <c r="U71" s="255"/>
      <c r="V71" s="255"/>
      <c r="W71" s="255" t="s">
        <v>1021</v>
      </c>
      <c r="X71" s="252" t="s">
        <v>984</v>
      </c>
      <c r="Y71" s="255"/>
      <c r="Z71" s="252" t="s">
        <v>1022</v>
      </c>
      <c r="AA71" s="252" t="s">
        <v>1023</v>
      </c>
      <c r="AB71" s="255"/>
      <c r="AC71" s="260">
        <v>44958</v>
      </c>
      <c r="AD71" s="255"/>
      <c r="AE71" s="255"/>
      <c r="AF71" s="252" t="s">
        <v>1024</v>
      </c>
      <c r="AG71" s="255"/>
      <c r="AH71" s="255"/>
      <c r="AI71" s="252" t="s">
        <v>1025</v>
      </c>
      <c r="AJ71" s="19"/>
    </row>
    <row r="72" spans="1:36" ht="83.25" customHeight="1">
      <c r="A72" s="597" t="s">
        <v>547</v>
      </c>
      <c r="B72" s="212">
        <v>43838</v>
      </c>
      <c r="C72" s="197" t="s">
        <v>548</v>
      </c>
      <c r="D72" s="208" t="s">
        <v>549</v>
      </c>
      <c r="E72" s="208" t="s">
        <v>549</v>
      </c>
      <c r="F72" s="209">
        <v>43908</v>
      </c>
      <c r="G72" s="209">
        <v>44186</v>
      </c>
      <c r="H72" s="191" t="s">
        <v>1026</v>
      </c>
      <c r="I72" s="208" t="s">
        <v>1027</v>
      </c>
      <c r="J72" s="198" t="s">
        <v>1028</v>
      </c>
      <c r="K72" s="208"/>
      <c r="L72" s="208"/>
      <c r="M72" s="208"/>
      <c r="N72" s="210"/>
      <c r="O72" s="216" t="s">
        <v>56</v>
      </c>
      <c r="P72" s="241"/>
      <c r="Q72" s="210"/>
      <c r="R72" s="210"/>
      <c r="S72" s="196"/>
      <c r="T72" s="253" t="s">
        <v>1029</v>
      </c>
      <c r="U72" s="252" t="s">
        <v>1030</v>
      </c>
      <c r="V72" s="281" t="s">
        <v>1031</v>
      </c>
      <c r="W72" s="252" t="s">
        <v>1032</v>
      </c>
      <c r="X72" s="281" t="s">
        <v>1033</v>
      </c>
      <c r="Y72" s="266"/>
      <c r="Z72" s="259"/>
      <c r="AA72" s="162" t="s">
        <v>1034</v>
      </c>
      <c r="AB72" s="259"/>
      <c r="AC72" s="260">
        <v>44958</v>
      </c>
      <c r="AD72" s="259"/>
      <c r="AE72" s="259"/>
      <c r="AF72" s="252" t="s">
        <v>1035</v>
      </c>
      <c r="AG72" s="259"/>
      <c r="AH72" s="259"/>
      <c r="AI72" s="259"/>
      <c r="AJ72" s="19"/>
    </row>
    <row r="73" spans="1:36" ht="83.25" customHeight="1">
      <c r="A73" s="596"/>
      <c r="B73" s="212">
        <v>43869</v>
      </c>
      <c r="C73" s="197" t="s">
        <v>554</v>
      </c>
      <c r="D73" s="208" t="s">
        <v>549</v>
      </c>
      <c r="E73" s="208" t="s">
        <v>549</v>
      </c>
      <c r="F73" s="209">
        <v>43908</v>
      </c>
      <c r="G73" s="209">
        <v>44185</v>
      </c>
      <c r="H73" s="208" t="s">
        <v>555</v>
      </c>
      <c r="I73" s="208" t="s">
        <v>1036</v>
      </c>
      <c r="J73" s="198" t="s">
        <v>556</v>
      </c>
      <c r="K73" s="208" t="s">
        <v>381</v>
      </c>
      <c r="L73" s="208"/>
      <c r="M73" s="208"/>
      <c r="N73" s="210"/>
      <c r="O73" s="216" t="s">
        <v>56</v>
      </c>
      <c r="P73" s="210"/>
      <c r="Q73" s="210"/>
      <c r="R73" s="210"/>
      <c r="S73" s="196"/>
      <c r="T73" s="253" t="s">
        <v>1037</v>
      </c>
      <c r="U73" s="259"/>
      <c r="V73" s="252" t="s">
        <v>1038</v>
      </c>
      <c r="W73" s="252" t="s">
        <v>1039</v>
      </c>
      <c r="X73" s="252" t="s">
        <v>1040</v>
      </c>
      <c r="Y73" s="259"/>
      <c r="Z73" s="259"/>
      <c r="AA73" s="252" t="s">
        <v>1041</v>
      </c>
      <c r="AB73" s="275">
        <v>44166</v>
      </c>
      <c r="AC73" s="275">
        <v>44958</v>
      </c>
      <c r="AD73" s="259"/>
      <c r="AE73" s="259"/>
      <c r="AF73" s="259"/>
      <c r="AG73" s="259"/>
      <c r="AH73" s="259"/>
      <c r="AI73" s="259"/>
      <c r="AJ73" s="19"/>
    </row>
    <row r="74" spans="1:36" ht="83.25" customHeight="1">
      <c r="A74" s="596"/>
      <c r="B74" s="240" t="s">
        <v>1042</v>
      </c>
      <c r="C74" s="113" t="s">
        <v>995</v>
      </c>
      <c r="D74" s="63"/>
      <c r="E74" s="63"/>
      <c r="F74" s="63"/>
      <c r="G74" s="63"/>
      <c r="H74" s="63"/>
      <c r="I74" s="63"/>
      <c r="J74" s="63"/>
      <c r="K74" s="63"/>
      <c r="L74" s="63"/>
      <c r="M74" s="63"/>
      <c r="N74" s="61"/>
      <c r="O74" s="61"/>
      <c r="P74" s="61"/>
      <c r="Q74" s="61"/>
      <c r="R74" s="61"/>
      <c r="S74" s="62"/>
      <c r="T74" s="261"/>
      <c r="U74" s="259"/>
      <c r="V74" s="266"/>
      <c r="W74" s="259"/>
      <c r="X74" s="266"/>
      <c r="Y74" s="259"/>
      <c r="Z74" s="259"/>
      <c r="AA74" s="266"/>
      <c r="AB74" s="274"/>
      <c r="AC74" s="274"/>
      <c r="AD74" s="259"/>
      <c r="AE74" s="259"/>
      <c r="AF74" s="259"/>
      <c r="AG74" s="259"/>
      <c r="AH74" s="259"/>
      <c r="AI74" s="259"/>
      <c r="AJ74" s="19"/>
    </row>
    <row r="75" spans="1:36" ht="83.25" customHeight="1">
      <c r="A75" s="596"/>
      <c r="B75" s="207">
        <v>43929</v>
      </c>
      <c r="C75" s="197" t="s">
        <v>564</v>
      </c>
      <c r="D75" s="208" t="s">
        <v>565</v>
      </c>
      <c r="E75" s="208" t="s">
        <v>565</v>
      </c>
      <c r="F75" s="209">
        <v>43908</v>
      </c>
      <c r="G75" s="209">
        <v>44127</v>
      </c>
      <c r="H75" s="208" t="s">
        <v>405</v>
      </c>
      <c r="I75" s="208" t="s">
        <v>566</v>
      </c>
      <c r="J75" s="198" t="s">
        <v>1043</v>
      </c>
      <c r="K75" s="191" t="s">
        <v>572</v>
      </c>
      <c r="L75" s="191"/>
      <c r="M75" s="208"/>
      <c r="N75" s="213"/>
      <c r="O75" s="213"/>
      <c r="P75" s="239" t="s">
        <v>56</v>
      </c>
      <c r="Q75" s="213"/>
      <c r="R75" s="213"/>
      <c r="S75" s="192"/>
      <c r="T75" s="253" t="s">
        <v>1044</v>
      </c>
      <c r="U75" s="255"/>
      <c r="V75" s="255"/>
      <c r="W75" s="252" t="s">
        <v>1045</v>
      </c>
      <c r="X75" s="252" t="s">
        <v>984</v>
      </c>
      <c r="Y75" s="255"/>
      <c r="Z75" s="255"/>
      <c r="AA75" s="252" t="s">
        <v>1046</v>
      </c>
      <c r="AB75" s="255"/>
      <c r="AC75" s="260">
        <v>44958</v>
      </c>
      <c r="AD75" s="255"/>
      <c r="AE75" s="255"/>
      <c r="AF75" s="252" t="s">
        <v>1047</v>
      </c>
      <c r="AG75" s="255"/>
      <c r="AH75" s="255"/>
      <c r="AI75" s="255"/>
      <c r="AJ75" s="19"/>
    </row>
    <row r="76" spans="1:36" ht="83.25" customHeight="1">
      <c r="A76" s="596"/>
      <c r="B76" s="211">
        <v>43959</v>
      </c>
      <c r="C76" s="197" t="s">
        <v>573</v>
      </c>
      <c r="D76" s="208" t="s">
        <v>549</v>
      </c>
      <c r="E76" s="208" t="s">
        <v>549</v>
      </c>
      <c r="F76" s="209">
        <v>43908</v>
      </c>
      <c r="G76" s="209">
        <v>44127</v>
      </c>
      <c r="H76" s="208" t="s">
        <v>528</v>
      </c>
      <c r="I76" s="226">
        <v>500000</v>
      </c>
      <c r="J76" s="198" t="s">
        <v>1048</v>
      </c>
      <c r="K76" s="208" t="s">
        <v>381</v>
      </c>
      <c r="L76" s="208"/>
      <c r="M76" s="191" t="s">
        <v>1049</v>
      </c>
      <c r="N76" s="210"/>
      <c r="O76" s="210"/>
      <c r="P76" s="210"/>
      <c r="Q76" s="243" t="s">
        <v>56</v>
      </c>
      <c r="R76" s="210"/>
      <c r="S76" s="196"/>
      <c r="T76" s="162" t="s">
        <v>1050</v>
      </c>
      <c r="U76" s="269" t="s">
        <v>1051</v>
      </c>
      <c r="V76" s="259"/>
      <c r="W76" s="252" t="s">
        <v>1052</v>
      </c>
      <c r="X76" s="252" t="s">
        <v>984</v>
      </c>
      <c r="Y76" s="259"/>
      <c r="Z76" s="259"/>
      <c r="AA76" s="252" t="s">
        <v>1053</v>
      </c>
      <c r="AB76" s="259"/>
      <c r="AC76" s="260">
        <v>44958</v>
      </c>
      <c r="AD76" s="259"/>
      <c r="AE76" s="259"/>
      <c r="AF76" s="252" t="s">
        <v>1054</v>
      </c>
      <c r="AG76" s="259"/>
      <c r="AH76" s="259"/>
      <c r="AI76" s="259"/>
      <c r="AJ76" s="19"/>
    </row>
    <row r="77" spans="1:36" ht="83.25" customHeight="1">
      <c r="A77" s="596"/>
      <c r="B77" s="211">
        <v>43990</v>
      </c>
      <c r="C77" s="215" t="s">
        <v>1055</v>
      </c>
      <c r="D77" s="191" t="s">
        <v>587</v>
      </c>
      <c r="E77" s="191" t="s">
        <v>587</v>
      </c>
      <c r="F77" s="209">
        <v>43908</v>
      </c>
      <c r="G77" s="209">
        <v>44185</v>
      </c>
      <c r="H77" s="191" t="s">
        <v>1056</v>
      </c>
      <c r="I77" s="208" t="s">
        <v>172</v>
      </c>
      <c r="J77" s="198" t="s">
        <v>1057</v>
      </c>
      <c r="K77" s="208" t="s">
        <v>582</v>
      </c>
      <c r="L77" s="208"/>
      <c r="M77" s="208"/>
      <c r="N77" s="210"/>
      <c r="O77" s="216" t="s">
        <v>56</v>
      </c>
      <c r="P77" s="242"/>
      <c r="Q77" s="210"/>
      <c r="R77" s="210"/>
      <c r="S77" s="196"/>
      <c r="T77" s="252" t="s">
        <v>1058</v>
      </c>
      <c r="U77" s="255"/>
      <c r="V77" s="255"/>
      <c r="W77" s="255" t="s">
        <v>1059</v>
      </c>
      <c r="X77" s="252" t="s">
        <v>1060</v>
      </c>
      <c r="Y77" s="259"/>
      <c r="Z77" s="259"/>
      <c r="AA77" s="252" t="s">
        <v>1061</v>
      </c>
      <c r="AB77" s="259"/>
      <c r="AC77" s="260">
        <v>44958</v>
      </c>
      <c r="AD77" s="252" t="s">
        <v>1062</v>
      </c>
      <c r="AE77" s="255"/>
      <c r="AF77" s="252" t="s">
        <v>1063</v>
      </c>
      <c r="AG77" s="259"/>
      <c r="AH77" s="259"/>
      <c r="AI77" s="259"/>
      <c r="AJ77" s="19"/>
    </row>
    <row r="78" spans="1:36" ht="83.25" customHeight="1">
      <c r="A78" s="594" t="s">
        <v>589</v>
      </c>
      <c r="B78" s="214">
        <v>43839</v>
      </c>
      <c r="C78" s="215" t="s">
        <v>1064</v>
      </c>
      <c r="D78" s="208" t="s">
        <v>592</v>
      </c>
      <c r="E78" s="208"/>
      <c r="F78" s="209">
        <v>44030</v>
      </c>
      <c r="G78" s="209">
        <v>44183</v>
      </c>
      <c r="H78" s="208" t="s">
        <v>66</v>
      </c>
      <c r="I78" s="208" t="s">
        <v>53</v>
      </c>
      <c r="J78" s="198" t="s">
        <v>1065</v>
      </c>
      <c r="K78" s="208" t="s">
        <v>594</v>
      </c>
      <c r="L78" s="208"/>
      <c r="M78" s="208" t="s">
        <v>595</v>
      </c>
      <c r="N78" s="210"/>
      <c r="O78" s="210"/>
      <c r="P78" s="210"/>
      <c r="Q78" s="210"/>
      <c r="R78" s="220" t="s">
        <v>56</v>
      </c>
      <c r="S78" s="196"/>
      <c r="T78" s="162"/>
      <c r="U78" s="259"/>
      <c r="V78" s="259"/>
      <c r="W78" s="259"/>
      <c r="X78" s="259"/>
      <c r="Y78" s="259"/>
      <c r="Z78" s="259"/>
      <c r="AA78" s="259"/>
      <c r="AB78" s="259"/>
      <c r="AC78" s="259"/>
      <c r="AD78" s="259"/>
      <c r="AE78" s="259"/>
      <c r="AF78" s="259"/>
      <c r="AG78" s="259"/>
      <c r="AH78" s="259"/>
      <c r="AI78" s="259"/>
      <c r="AJ78" s="19"/>
    </row>
    <row r="79" spans="1:36" ht="83.25" customHeight="1">
      <c r="A79" s="594"/>
      <c r="B79" s="207">
        <v>43870</v>
      </c>
      <c r="C79" s="215" t="s">
        <v>1066</v>
      </c>
      <c r="D79" s="208" t="s">
        <v>600</v>
      </c>
      <c r="E79" s="208" t="s">
        <v>600</v>
      </c>
      <c r="F79" s="209">
        <v>44030</v>
      </c>
      <c r="G79" s="209">
        <v>44185</v>
      </c>
      <c r="H79" s="208" t="s">
        <v>66</v>
      </c>
      <c r="I79" s="208" t="s">
        <v>53</v>
      </c>
      <c r="J79" s="208" t="s">
        <v>1067</v>
      </c>
      <c r="K79" s="208" t="s">
        <v>602</v>
      </c>
      <c r="L79" s="208"/>
      <c r="M79" s="208" t="s">
        <v>603</v>
      </c>
      <c r="N79" s="210"/>
      <c r="O79" s="210"/>
      <c r="P79" s="248" t="s">
        <v>56</v>
      </c>
      <c r="Q79" s="244"/>
      <c r="R79" s="210"/>
      <c r="S79" s="196"/>
      <c r="T79" s="281" t="s">
        <v>1068</v>
      </c>
      <c r="U79" s="280"/>
      <c r="V79" s="281" t="s">
        <v>1069</v>
      </c>
      <c r="W79" s="255" t="s">
        <v>1059</v>
      </c>
      <c r="X79" s="252" t="s">
        <v>984</v>
      </c>
      <c r="Y79" s="162" t="s">
        <v>1070</v>
      </c>
      <c r="Z79" s="259"/>
      <c r="AA79" s="252" t="s">
        <v>1071</v>
      </c>
      <c r="AB79" s="255"/>
      <c r="AC79" s="275">
        <v>44531</v>
      </c>
      <c r="AD79" s="259"/>
      <c r="AE79" s="259"/>
      <c r="AF79" s="252" t="s">
        <v>1072</v>
      </c>
      <c r="AG79" s="259"/>
      <c r="AH79" s="259"/>
      <c r="AI79" s="259"/>
      <c r="AJ79" s="19"/>
    </row>
    <row r="80" spans="1:36" ht="83.25" customHeight="1">
      <c r="A80" s="594"/>
      <c r="B80" s="245">
        <v>43899</v>
      </c>
      <c r="C80" s="246" t="s">
        <v>1073</v>
      </c>
      <c r="D80" s="221" t="s">
        <v>607</v>
      </c>
      <c r="E80" s="221" t="s">
        <v>1074</v>
      </c>
      <c r="F80" s="222">
        <v>44030</v>
      </c>
      <c r="G80" s="222">
        <v>44127</v>
      </c>
      <c r="H80" s="221" t="s">
        <v>66</v>
      </c>
      <c r="I80" s="221" t="s">
        <v>53</v>
      </c>
      <c r="J80" s="247" t="s">
        <v>1075</v>
      </c>
      <c r="K80" s="221" t="s">
        <v>76</v>
      </c>
      <c r="L80" s="221"/>
      <c r="M80" s="247" t="s">
        <v>610</v>
      </c>
      <c r="N80" s="210"/>
      <c r="O80" s="210"/>
      <c r="P80" s="210"/>
      <c r="Q80" s="243" t="s">
        <v>56</v>
      </c>
      <c r="R80" s="210"/>
      <c r="S80" s="196"/>
      <c r="T80" s="162" t="s">
        <v>1076</v>
      </c>
      <c r="U80" s="259"/>
      <c r="V80" s="259"/>
      <c r="W80" s="252" t="s">
        <v>955</v>
      </c>
      <c r="X80" s="252" t="s">
        <v>984</v>
      </c>
      <c r="Y80" s="259"/>
      <c r="Z80" s="259"/>
      <c r="AA80" s="253" t="s">
        <v>1077</v>
      </c>
      <c r="AB80" s="255"/>
      <c r="AC80" s="260">
        <v>44958</v>
      </c>
      <c r="AD80" s="259"/>
      <c r="AE80" s="259"/>
      <c r="AF80" s="252" t="s">
        <v>1078</v>
      </c>
      <c r="AG80" s="259"/>
      <c r="AH80" s="259"/>
      <c r="AI80" s="259"/>
      <c r="AJ80" s="19"/>
    </row>
    <row r="81" spans="1:36" ht="83.25" customHeight="1">
      <c r="A81" s="594"/>
      <c r="B81" s="207">
        <v>43930</v>
      </c>
      <c r="C81" s="215" t="s">
        <v>1079</v>
      </c>
      <c r="D81" s="208" t="s">
        <v>614</v>
      </c>
      <c r="E81" s="208" t="s">
        <v>614</v>
      </c>
      <c r="F81" s="209">
        <v>43908</v>
      </c>
      <c r="G81" s="209">
        <v>44188</v>
      </c>
      <c r="H81" s="208" t="s">
        <v>66</v>
      </c>
      <c r="I81" s="208" t="s">
        <v>1080</v>
      </c>
      <c r="J81" s="198" t="s">
        <v>633</v>
      </c>
      <c r="K81" s="208" t="s">
        <v>381</v>
      </c>
      <c r="L81" s="208"/>
      <c r="M81" s="208"/>
      <c r="N81" s="210"/>
      <c r="O81" s="210"/>
      <c r="P81" s="210"/>
      <c r="Q81" s="243" t="s">
        <v>56</v>
      </c>
      <c r="R81" s="210"/>
      <c r="S81" s="196"/>
      <c r="T81" s="162" t="s">
        <v>1081</v>
      </c>
      <c r="U81" s="285"/>
      <c r="V81" s="259"/>
      <c r="W81" s="252" t="s">
        <v>955</v>
      </c>
      <c r="X81" s="281" t="s">
        <v>1082</v>
      </c>
      <c r="Y81" s="259"/>
      <c r="Z81" s="252"/>
      <c r="AA81" s="252" t="s">
        <v>1083</v>
      </c>
      <c r="AB81" s="255"/>
      <c r="AC81" s="260">
        <v>44958</v>
      </c>
      <c r="AD81" s="259"/>
      <c r="AE81" s="259"/>
      <c r="AF81" s="252" t="s">
        <v>1084</v>
      </c>
      <c r="AG81" s="259"/>
      <c r="AH81" s="259"/>
      <c r="AI81" s="252" t="s">
        <v>1085</v>
      </c>
      <c r="AJ81" s="19"/>
    </row>
    <row r="82" spans="1:36" ht="83.25" customHeight="1">
      <c r="A82" s="594"/>
      <c r="B82" s="207">
        <v>43960</v>
      </c>
      <c r="C82" s="215" t="s">
        <v>1086</v>
      </c>
      <c r="D82" s="208" t="s">
        <v>619</v>
      </c>
      <c r="E82" s="208" t="s">
        <v>619</v>
      </c>
      <c r="F82" s="209">
        <v>43908</v>
      </c>
      <c r="G82" s="209">
        <v>44188</v>
      </c>
      <c r="H82" s="208" t="s">
        <v>66</v>
      </c>
      <c r="I82" s="208" t="s">
        <v>620</v>
      </c>
      <c r="J82" s="198" t="s">
        <v>621</v>
      </c>
      <c r="K82" s="208" t="s">
        <v>381</v>
      </c>
      <c r="L82" s="208"/>
      <c r="M82" s="208"/>
      <c r="N82" s="210"/>
      <c r="O82" s="210"/>
      <c r="P82" s="248" t="s">
        <v>56</v>
      </c>
      <c r="Q82" s="242"/>
      <c r="R82" s="210"/>
      <c r="S82" s="196"/>
      <c r="T82" s="162" t="s">
        <v>1087</v>
      </c>
      <c r="U82" s="259"/>
      <c r="V82" s="279" t="s">
        <v>1088</v>
      </c>
      <c r="W82" s="252" t="s">
        <v>955</v>
      </c>
      <c r="X82" s="252" t="s">
        <v>984</v>
      </c>
      <c r="Y82" s="259"/>
      <c r="Z82" s="252" t="s">
        <v>1089</v>
      </c>
      <c r="AA82" s="259"/>
      <c r="AB82" s="259"/>
      <c r="AC82" s="271">
        <v>44958</v>
      </c>
      <c r="AD82" s="259"/>
      <c r="AE82" s="259"/>
      <c r="AF82" s="252" t="s">
        <v>1084</v>
      </c>
      <c r="AG82" s="259"/>
      <c r="AH82" s="259"/>
      <c r="AI82" s="259"/>
      <c r="AJ82" s="19"/>
    </row>
    <row r="83" spans="1:36" ht="83.25" customHeight="1">
      <c r="A83" s="594"/>
      <c r="B83" s="207">
        <v>43991</v>
      </c>
      <c r="C83" s="215" t="s">
        <v>1090</v>
      </c>
      <c r="D83" s="208" t="s">
        <v>626</v>
      </c>
      <c r="E83" s="208" t="s">
        <v>626</v>
      </c>
      <c r="F83" s="209">
        <v>43908</v>
      </c>
      <c r="G83" s="209">
        <v>44188</v>
      </c>
      <c r="H83" s="208" t="s">
        <v>66</v>
      </c>
      <c r="I83" s="208" t="s">
        <v>53</v>
      </c>
      <c r="J83" s="208" t="s">
        <v>379</v>
      </c>
      <c r="K83" s="208" t="s">
        <v>381</v>
      </c>
      <c r="L83" s="208"/>
      <c r="M83" s="208"/>
      <c r="N83" s="210"/>
      <c r="O83" s="210"/>
      <c r="P83" s="210"/>
      <c r="Q83" s="243" t="s">
        <v>56</v>
      </c>
      <c r="R83" s="210"/>
      <c r="S83" s="196"/>
      <c r="T83" s="162" t="s">
        <v>1091</v>
      </c>
      <c r="U83" s="259"/>
      <c r="V83" s="259"/>
      <c r="W83" s="252" t="s">
        <v>779</v>
      </c>
      <c r="X83" s="252" t="s">
        <v>984</v>
      </c>
      <c r="Y83" s="259"/>
      <c r="Z83" s="252" t="s">
        <v>1092</v>
      </c>
      <c r="AA83" s="252" t="s">
        <v>1083</v>
      </c>
      <c r="AB83" s="259"/>
      <c r="AC83" s="271">
        <v>44958</v>
      </c>
      <c r="AD83" s="259"/>
      <c r="AE83" s="259"/>
      <c r="AF83" s="252" t="s">
        <v>1093</v>
      </c>
      <c r="AG83" s="259"/>
      <c r="AH83" s="259"/>
      <c r="AI83" s="259"/>
      <c r="AJ83" s="19"/>
    </row>
    <row r="84" spans="1:36" ht="83.25" customHeight="1">
      <c r="A84" s="594"/>
      <c r="B84" s="214">
        <v>44021</v>
      </c>
      <c r="C84" s="215" t="s">
        <v>1094</v>
      </c>
      <c r="D84" s="208" t="s">
        <v>631</v>
      </c>
      <c r="E84" s="208" t="s">
        <v>631</v>
      </c>
      <c r="F84" s="209">
        <v>43908</v>
      </c>
      <c r="G84" s="209">
        <v>44183</v>
      </c>
      <c r="H84" s="208" t="s">
        <v>66</v>
      </c>
      <c r="I84" s="208" t="s">
        <v>632</v>
      </c>
      <c r="J84" s="198" t="s">
        <v>633</v>
      </c>
      <c r="K84" s="208" t="s">
        <v>602</v>
      </c>
      <c r="L84" s="208"/>
      <c r="M84" s="208"/>
      <c r="N84" s="210"/>
      <c r="O84" s="210"/>
      <c r="P84" s="210"/>
      <c r="Q84" s="210"/>
      <c r="R84" s="220" t="s">
        <v>56</v>
      </c>
      <c r="S84" s="196"/>
      <c r="T84" s="162" t="s">
        <v>1095</v>
      </c>
      <c r="U84" s="259"/>
      <c r="V84" s="259"/>
      <c r="W84" s="252" t="s">
        <v>955</v>
      </c>
      <c r="X84" s="259"/>
      <c r="Y84" s="259"/>
      <c r="Z84" s="259"/>
      <c r="AA84" s="259"/>
      <c r="AB84" s="259"/>
      <c r="AC84" s="259"/>
      <c r="AD84" s="259"/>
      <c r="AE84" s="259"/>
      <c r="AF84" s="259"/>
      <c r="AG84" s="259"/>
      <c r="AH84" s="259"/>
      <c r="AI84" s="259"/>
      <c r="AJ84" s="19"/>
    </row>
    <row r="85" spans="1:36">
      <c r="AJ85" s="19"/>
    </row>
    <row r="86" spans="1:36">
      <c r="B86" s="64"/>
      <c r="AJ86" s="19"/>
    </row>
    <row r="87" spans="1:36" ht="15.75" thickBot="1">
      <c r="L87" s="72"/>
      <c r="AJ87" s="19"/>
    </row>
    <row r="88" spans="1:36" ht="26.25" customHeight="1" thickBot="1">
      <c r="A88" s="68" t="s">
        <v>635</v>
      </c>
      <c r="B88" s="69"/>
      <c r="C88" s="69"/>
      <c r="D88" s="69"/>
      <c r="E88" s="69"/>
      <c r="F88" s="69"/>
      <c r="G88" s="69"/>
      <c r="H88" s="69"/>
      <c r="I88" s="69"/>
      <c r="J88" s="69"/>
      <c r="K88" s="69"/>
      <c r="L88" s="71"/>
      <c r="M88" s="70"/>
      <c r="AJ88" s="19"/>
    </row>
    <row r="89" spans="1:36" ht="26.25" customHeight="1" thickBot="1">
      <c r="A89" s="49"/>
      <c r="B89" s="50"/>
      <c r="C89" s="50"/>
      <c r="D89" s="51"/>
      <c r="E89" s="51"/>
      <c r="F89" s="51"/>
      <c r="G89" s="51"/>
      <c r="H89" s="51"/>
      <c r="I89" s="51"/>
      <c r="J89" s="51"/>
      <c r="K89" s="51"/>
      <c r="L89" s="51"/>
      <c r="M89" s="51"/>
      <c r="N89" s="51"/>
      <c r="AJ89" s="19"/>
    </row>
    <row r="90" spans="1:36" ht="43.5" customHeight="1" thickBot="1">
      <c r="A90" s="55" t="s">
        <v>636</v>
      </c>
      <c r="B90" s="56"/>
      <c r="C90" s="57">
        <f>COUNTA(C94:C102,C106:C114,C118:C126,C130:C138)</f>
        <v>0</v>
      </c>
      <c r="AJ90" s="19"/>
    </row>
    <row r="91" spans="1:36">
      <c r="AJ91" s="19"/>
    </row>
    <row r="92" spans="1:36" ht="15.75">
      <c r="A92" s="564" t="s">
        <v>637</v>
      </c>
      <c r="B92" s="559" t="s">
        <v>12</v>
      </c>
      <c r="C92" s="559" t="s">
        <v>13</v>
      </c>
      <c r="D92" s="559" t="s">
        <v>14</v>
      </c>
      <c r="E92" s="566" t="s">
        <v>15</v>
      </c>
      <c r="F92" s="559" t="s">
        <v>16</v>
      </c>
      <c r="G92" s="559"/>
      <c r="H92" s="559" t="s">
        <v>17</v>
      </c>
      <c r="I92" s="559" t="s">
        <v>18</v>
      </c>
      <c r="J92" s="563" t="s">
        <v>19</v>
      </c>
      <c r="K92" s="563" t="s">
        <v>20</v>
      </c>
      <c r="L92" s="563"/>
      <c r="M92" s="563" t="s">
        <v>21</v>
      </c>
      <c r="N92" s="48"/>
      <c r="AJ92" s="19"/>
    </row>
    <row r="93" spans="1:36" ht="15.75">
      <c r="A93" s="565"/>
      <c r="B93" s="559"/>
      <c r="C93" s="559"/>
      <c r="D93" s="559"/>
      <c r="E93" s="566"/>
      <c r="F93" s="52" t="s">
        <v>44</v>
      </c>
      <c r="G93" s="52" t="s">
        <v>45</v>
      </c>
      <c r="H93" s="559"/>
      <c r="I93" s="559"/>
      <c r="J93" s="563"/>
      <c r="K93" s="96" t="s">
        <v>46</v>
      </c>
      <c r="L93" s="96" t="s">
        <v>47</v>
      </c>
      <c r="M93" s="563"/>
      <c r="N93" s="2"/>
      <c r="AJ93" s="19"/>
    </row>
    <row r="94" spans="1:36">
      <c r="A94" s="46"/>
      <c r="B94" s="46"/>
      <c r="C94" s="63"/>
      <c r="D94" s="63"/>
      <c r="E94" s="63"/>
      <c r="F94" s="63"/>
      <c r="G94" s="63"/>
      <c r="H94" s="63"/>
      <c r="I94" s="63"/>
      <c r="J94" s="61"/>
      <c r="K94" s="61"/>
      <c r="L94" s="61"/>
      <c r="M94" s="61"/>
      <c r="N94" s="2"/>
      <c r="AJ94" s="19"/>
    </row>
    <row r="95" spans="1:36">
      <c r="A95" s="46"/>
      <c r="B95" s="46"/>
      <c r="C95" s="63"/>
      <c r="D95" s="63"/>
      <c r="E95" s="63"/>
      <c r="F95" s="63"/>
      <c r="G95" s="63"/>
      <c r="H95" s="63"/>
      <c r="I95" s="63"/>
      <c r="J95" s="63"/>
      <c r="K95" s="63"/>
      <c r="L95" s="63"/>
      <c r="M95" s="63"/>
      <c r="N95" s="2"/>
      <c r="AJ95" s="19"/>
    </row>
    <row r="96" spans="1:36">
      <c r="A96" s="46"/>
      <c r="B96" s="46"/>
      <c r="C96" s="63"/>
      <c r="D96" s="63"/>
      <c r="E96" s="63"/>
      <c r="F96" s="63"/>
      <c r="G96" s="63"/>
      <c r="H96" s="63"/>
      <c r="I96" s="63"/>
      <c r="J96" s="63"/>
      <c r="K96" s="63"/>
      <c r="L96" s="63"/>
      <c r="M96" s="63"/>
      <c r="N96" s="2"/>
      <c r="AJ96" s="19"/>
    </row>
    <row r="97" spans="1:36">
      <c r="A97" s="46"/>
      <c r="B97" s="46"/>
      <c r="C97" s="63"/>
      <c r="D97" s="63"/>
      <c r="E97" s="63"/>
      <c r="F97" s="63"/>
      <c r="G97" s="63"/>
      <c r="H97" s="63"/>
      <c r="I97" s="63"/>
      <c r="J97" s="63"/>
      <c r="K97" s="63"/>
      <c r="L97" s="63"/>
      <c r="M97" s="63"/>
      <c r="N97" s="2"/>
      <c r="AJ97" s="19"/>
    </row>
    <row r="98" spans="1:36">
      <c r="A98" s="46"/>
      <c r="B98" s="46"/>
      <c r="C98" s="63"/>
      <c r="D98" s="63"/>
      <c r="E98" s="63"/>
      <c r="F98" s="63"/>
      <c r="G98" s="63"/>
      <c r="H98" s="63"/>
      <c r="I98" s="63"/>
      <c r="J98" s="63"/>
      <c r="K98" s="63"/>
      <c r="L98" s="63"/>
      <c r="M98" s="63"/>
      <c r="N98" s="2"/>
      <c r="AJ98" s="19"/>
    </row>
    <row r="99" spans="1:36">
      <c r="A99" s="46"/>
      <c r="B99" s="46"/>
      <c r="C99" s="63"/>
      <c r="D99" s="63"/>
      <c r="E99" s="63"/>
      <c r="F99" s="63"/>
      <c r="G99" s="63"/>
      <c r="H99" s="63"/>
      <c r="I99" s="63"/>
      <c r="J99" s="63"/>
      <c r="K99" s="63"/>
      <c r="L99" s="63"/>
      <c r="M99" s="63"/>
      <c r="N99" s="2"/>
      <c r="AJ99" s="19"/>
    </row>
    <row r="100" spans="1:36">
      <c r="A100" s="46"/>
      <c r="B100" s="46"/>
      <c r="C100" s="63"/>
      <c r="D100" s="63"/>
      <c r="E100" s="63"/>
      <c r="F100" s="63"/>
      <c r="G100" s="63"/>
      <c r="H100" s="63"/>
      <c r="I100" s="63"/>
      <c r="J100" s="63"/>
      <c r="K100" s="63"/>
      <c r="L100" s="63"/>
      <c r="M100" s="63"/>
      <c r="N100" s="2"/>
      <c r="AJ100" s="19"/>
    </row>
    <row r="101" spans="1:36">
      <c r="A101" s="46"/>
      <c r="B101" s="46"/>
      <c r="C101" s="63"/>
      <c r="D101" s="63"/>
      <c r="E101" s="63"/>
      <c r="F101" s="63"/>
      <c r="G101" s="63"/>
      <c r="H101" s="63"/>
      <c r="I101" s="63"/>
      <c r="J101" s="63"/>
      <c r="K101" s="63"/>
      <c r="L101" s="63"/>
      <c r="M101" s="63"/>
      <c r="N101" s="2"/>
      <c r="AJ101" s="19"/>
    </row>
    <row r="102" spans="1:36">
      <c r="A102" s="46"/>
      <c r="B102" s="46"/>
      <c r="C102" s="63"/>
      <c r="D102" s="63"/>
      <c r="E102" s="63"/>
      <c r="F102" s="63"/>
      <c r="G102" s="63"/>
      <c r="H102" s="63"/>
      <c r="I102" s="63"/>
      <c r="J102" s="63"/>
      <c r="K102" s="63"/>
      <c r="L102" s="63"/>
      <c r="M102" s="63"/>
      <c r="N102" s="2"/>
      <c r="AJ102" s="19"/>
    </row>
    <row r="103" spans="1:36">
      <c r="AJ103" s="19"/>
    </row>
    <row r="104" spans="1:36" ht="15.75">
      <c r="A104" s="564" t="s">
        <v>637</v>
      </c>
      <c r="B104" s="559" t="s">
        <v>12</v>
      </c>
      <c r="C104" s="559" t="s">
        <v>13</v>
      </c>
      <c r="D104" s="559" t="s">
        <v>14</v>
      </c>
      <c r="E104" s="566" t="s">
        <v>15</v>
      </c>
      <c r="F104" s="559" t="s">
        <v>16</v>
      </c>
      <c r="G104" s="559"/>
      <c r="H104" s="559" t="s">
        <v>17</v>
      </c>
      <c r="I104" s="559" t="s">
        <v>18</v>
      </c>
      <c r="J104" s="559" t="s">
        <v>19</v>
      </c>
      <c r="K104" s="563" t="s">
        <v>20</v>
      </c>
      <c r="L104" s="563"/>
      <c r="M104" s="559" t="s">
        <v>21</v>
      </c>
      <c r="N104" s="48"/>
      <c r="AJ104" s="19"/>
    </row>
    <row r="105" spans="1:36" ht="15" customHeight="1">
      <c r="A105" s="565"/>
      <c r="B105" s="559"/>
      <c r="C105" s="559"/>
      <c r="D105" s="559"/>
      <c r="E105" s="566"/>
      <c r="F105" s="52" t="s">
        <v>44</v>
      </c>
      <c r="G105" s="52" t="s">
        <v>45</v>
      </c>
      <c r="H105" s="559"/>
      <c r="I105" s="559"/>
      <c r="J105" s="559"/>
      <c r="K105" s="96" t="s">
        <v>46</v>
      </c>
      <c r="L105" s="96" t="s">
        <v>47</v>
      </c>
      <c r="M105" s="559"/>
      <c r="N105" s="2"/>
      <c r="AJ105" s="19"/>
    </row>
    <row r="106" spans="1:36">
      <c r="A106" s="46"/>
      <c r="B106" s="46"/>
      <c r="C106" s="63"/>
      <c r="D106" s="63"/>
      <c r="E106" s="63"/>
      <c r="F106" s="63"/>
      <c r="G106" s="63"/>
      <c r="H106" s="63"/>
      <c r="I106" s="63"/>
      <c r="J106" s="61"/>
      <c r="K106" s="61"/>
      <c r="L106" s="61"/>
      <c r="M106" s="61"/>
      <c r="N106" s="2"/>
      <c r="AJ106" s="19"/>
    </row>
    <row r="107" spans="1:36">
      <c r="A107" s="46"/>
      <c r="B107" s="46"/>
      <c r="C107" s="63"/>
      <c r="D107" s="63"/>
      <c r="E107" s="63"/>
      <c r="F107" s="63"/>
      <c r="G107" s="63"/>
      <c r="H107" s="63"/>
      <c r="I107" s="63"/>
      <c r="J107" s="63"/>
      <c r="K107" s="63"/>
      <c r="L107" s="63"/>
      <c r="M107" s="63"/>
      <c r="N107" s="2"/>
      <c r="AJ107" s="19"/>
    </row>
    <row r="108" spans="1:36">
      <c r="A108" s="46"/>
      <c r="B108" s="46"/>
      <c r="C108" s="63"/>
      <c r="D108" s="63"/>
      <c r="E108" s="63"/>
      <c r="F108" s="63"/>
      <c r="G108" s="63"/>
      <c r="H108" s="63"/>
      <c r="I108" s="63"/>
      <c r="J108" s="63"/>
      <c r="K108" s="63"/>
      <c r="L108" s="63"/>
      <c r="M108" s="63"/>
      <c r="N108" s="2"/>
      <c r="AJ108" s="19"/>
    </row>
    <row r="109" spans="1:36">
      <c r="A109" s="46"/>
      <c r="B109" s="46"/>
      <c r="C109" s="63"/>
      <c r="D109" s="63"/>
      <c r="E109" s="63"/>
      <c r="F109" s="63"/>
      <c r="G109" s="63"/>
      <c r="H109" s="63"/>
      <c r="I109" s="63"/>
      <c r="J109" s="63"/>
      <c r="K109" s="63"/>
      <c r="L109" s="63"/>
      <c r="M109" s="63"/>
      <c r="N109" s="2"/>
      <c r="AJ109" s="19"/>
    </row>
    <row r="110" spans="1:36">
      <c r="A110" s="46"/>
      <c r="B110" s="46"/>
      <c r="C110" s="63"/>
      <c r="D110" s="63"/>
      <c r="E110" s="63"/>
      <c r="F110" s="63"/>
      <c r="G110" s="63"/>
      <c r="H110" s="63"/>
      <c r="I110" s="63"/>
      <c r="J110" s="63"/>
      <c r="K110" s="63"/>
      <c r="L110" s="63"/>
      <c r="M110" s="63"/>
      <c r="N110" s="2"/>
      <c r="AJ110" s="19"/>
    </row>
    <row r="111" spans="1:36">
      <c r="A111" s="46"/>
      <c r="B111" s="46"/>
      <c r="C111" s="63"/>
      <c r="D111" s="63"/>
      <c r="E111" s="63"/>
      <c r="F111" s="63"/>
      <c r="G111" s="63"/>
      <c r="H111" s="63"/>
      <c r="I111" s="63"/>
      <c r="J111" s="63"/>
      <c r="K111" s="63"/>
      <c r="L111" s="63"/>
      <c r="M111" s="63"/>
      <c r="N111" s="2"/>
      <c r="AJ111" s="19"/>
    </row>
    <row r="112" spans="1:36">
      <c r="A112" s="46"/>
      <c r="B112" s="46"/>
      <c r="C112" s="63"/>
      <c r="D112" s="63"/>
      <c r="E112" s="63"/>
      <c r="F112" s="63"/>
      <c r="G112" s="63"/>
      <c r="H112" s="63"/>
      <c r="I112" s="63"/>
      <c r="J112" s="63"/>
      <c r="K112" s="63"/>
      <c r="L112" s="63"/>
      <c r="M112" s="63"/>
      <c r="N112" s="2"/>
      <c r="AJ112" s="19"/>
    </row>
    <row r="113" spans="1:36">
      <c r="A113" s="46"/>
      <c r="B113" s="46"/>
      <c r="C113" s="63"/>
      <c r="D113" s="63"/>
      <c r="E113" s="63"/>
      <c r="F113" s="63"/>
      <c r="G113" s="63"/>
      <c r="H113" s="63"/>
      <c r="I113" s="63"/>
      <c r="J113" s="63"/>
      <c r="K113" s="63"/>
      <c r="L113" s="63"/>
      <c r="M113" s="63"/>
      <c r="N113" s="2"/>
      <c r="AJ113" s="19"/>
    </row>
    <row r="114" spans="1:36">
      <c r="A114" s="46"/>
      <c r="B114" s="46"/>
      <c r="C114" s="63"/>
      <c r="D114" s="63"/>
      <c r="E114" s="63"/>
      <c r="F114" s="63"/>
      <c r="G114" s="63"/>
      <c r="H114" s="63"/>
      <c r="I114" s="63"/>
      <c r="J114" s="63"/>
      <c r="K114" s="63"/>
      <c r="L114" s="63"/>
      <c r="M114" s="63"/>
      <c r="N114" s="2"/>
      <c r="AJ114" s="19"/>
    </row>
    <row r="115" spans="1:36">
      <c r="AJ115" s="19"/>
    </row>
    <row r="116" spans="1:36" ht="15.75">
      <c r="A116" s="564" t="s">
        <v>637</v>
      </c>
      <c r="B116" s="559" t="s">
        <v>12</v>
      </c>
      <c r="C116" s="559" t="s">
        <v>13</v>
      </c>
      <c r="D116" s="559" t="s">
        <v>14</v>
      </c>
      <c r="E116" s="566" t="s">
        <v>15</v>
      </c>
      <c r="F116" s="559" t="s">
        <v>16</v>
      </c>
      <c r="G116" s="559"/>
      <c r="H116" s="559" t="s">
        <v>17</v>
      </c>
      <c r="I116" s="559" t="s">
        <v>18</v>
      </c>
      <c r="J116" s="559" t="s">
        <v>19</v>
      </c>
      <c r="K116" s="563" t="s">
        <v>20</v>
      </c>
      <c r="L116" s="563"/>
      <c r="M116" s="559" t="s">
        <v>21</v>
      </c>
      <c r="N116" s="48"/>
      <c r="AJ116" s="19"/>
    </row>
    <row r="117" spans="1:36" ht="15" customHeight="1">
      <c r="A117" s="565"/>
      <c r="B117" s="559"/>
      <c r="C117" s="559"/>
      <c r="D117" s="559"/>
      <c r="E117" s="566"/>
      <c r="F117" s="52" t="s">
        <v>44</v>
      </c>
      <c r="G117" s="52" t="s">
        <v>45</v>
      </c>
      <c r="H117" s="559"/>
      <c r="I117" s="559"/>
      <c r="J117" s="559"/>
      <c r="K117" s="96" t="s">
        <v>46</v>
      </c>
      <c r="L117" s="96" t="s">
        <v>47</v>
      </c>
      <c r="M117" s="559"/>
      <c r="N117" s="2"/>
      <c r="AJ117" s="19"/>
    </row>
    <row r="118" spans="1:36">
      <c r="A118" s="46"/>
      <c r="B118" s="46"/>
      <c r="C118" s="63"/>
      <c r="D118" s="63"/>
      <c r="E118" s="63"/>
      <c r="F118" s="63"/>
      <c r="G118" s="63"/>
      <c r="H118" s="63"/>
      <c r="I118" s="63"/>
      <c r="J118" s="61"/>
      <c r="K118" s="61"/>
      <c r="L118" s="61"/>
      <c r="M118" s="61"/>
      <c r="N118" s="2"/>
      <c r="AJ118" s="19"/>
    </row>
    <row r="119" spans="1:36">
      <c r="A119" s="46"/>
      <c r="B119" s="46"/>
      <c r="C119" s="63"/>
      <c r="D119" s="63"/>
      <c r="E119" s="63"/>
      <c r="F119" s="63"/>
      <c r="G119" s="63"/>
      <c r="H119" s="63"/>
      <c r="I119" s="63"/>
      <c r="J119" s="63"/>
      <c r="K119" s="63"/>
      <c r="L119" s="63"/>
      <c r="M119" s="63"/>
      <c r="N119" s="2"/>
      <c r="AJ119" s="19"/>
    </row>
    <row r="120" spans="1:36">
      <c r="A120" s="46"/>
      <c r="B120" s="46"/>
      <c r="C120" s="63"/>
      <c r="D120" s="63"/>
      <c r="E120" s="63"/>
      <c r="F120" s="63"/>
      <c r="G120" s="63"/>
      <c r="H120" s="63"/>
      <c r="I120" s="63"/>
      <c r="J120" s="63"/>
      <c r="K120" s="63"/>
      <c r="L120" s="63"/>
      <c r="M120" s="63"/>
      <c r="N120" s="2"/>
      <c r="AJ120" s="19"/>
    </row>
    <row r="121" spans="1:36">
      <c r="A121" s="46"/>
      <c r="B121" s="46"/>
      <c r="C121" s="63"/>
      <c r="D121" s="63"/>
      <c r="E121" s="63"/>
      <c r="F121" s="63"/>
      <c r="G121" s="63"/>
      <c r="H121" s="63"/>
      <c r="I121" s="63"/>
      <c r="J121" s="63"/>
      <c r="K121" s="63"/>
      <c r="L121" s="63"/>
      <c r="M121" s="63"/>
      <c r="N121" s="2"/>
      <c r="AJ121" s="19"/>
    </row>
    <row r="122" spans="1:36">
      <c r="A122" s="46"/>
      <c r="B122" s="46"/>
      <c r="C122" s="63"/>
      <c r="D122" s="63"/>
      <c r="E122" s="63"/>
      <c r="F122" s="63"/>
      <c r="G122" s="63"/>
      <c r="H122" s="63"/>
      <c r="I122" s="63"/>
      <c r="J122" s="63"/>
      <c r="K122" s="63"/>
      <c r="L122" s="63"/>
      <c r="M122" s="63"/>
      <c r="N122" s="2"/>
      <c r="AJ122" s="19"/>
    </row>
    <row r="123" spans="1:36">
      <c r="A123" s="46"/>
      <c r="B123" s="46"/>
      <c r="C123" s="63"/>
      <c r="D123" s="63"/>
      <c r="E123" s="63"/>
      <c r="F123" s="63"/>
      <c r="G123" s="63"/>
      <c r="H123" s="63"/>
      <c r="I123" s="63"/>
      <c r="J123" s="63"/>
      <c r="K123" s="63"/>
      <c r="L123" s="63"/>
      <c r="M123" s="63"/>
      <c r="N123" s="2"/>
      <c r="AJ123" s="19"/>
    </row>
    <row r="124" spans="1:36">
      <c r="A124" s="46"/>
      <c r="B124" s="46"/>
      <c r="C124" s="63"/>
      <c r="D124" s="63"/>
      <c r="E124" s="63"/>
      <c r="F124" s="63"/>
      <c r="G124" s="63"/>
      <c r="H124" s="63"/>
      <c r="I124" s="63"/>
      <c r="J124" s="63"/>
      <c r="K124" s="63"/>
      <c r="L124" s="63"/>
      <c r="M124" s="63"/>
      <c r="N124" s="2"/>
      <c r="AJ124" s="19"/>
    </row>
    <row r="125" spans="1:36">
      <c r="A125" s="46"/>
      <c r="B125" s="46"/>
      <c r="C125" s="63"/>
      <c r="D125" s="63"/>
      <c r="E125" s="63"/>
      <c r="F125" s="63"/>
      <c r="G125" s="63"/>
      <c r="H125" s="63"/>
      <c r="I125" s="63"/>
      <c r="J125" s="63"/>
      <c r="K125" s="63"/>
      <c r="L125" s="63"/>
      <c r="M125" s="63"/>
      <c r="N125" s="2"/>
      <c r="AJ125" s="19"/>
    </row>
    <row r="126" spans="1:36">
      <c r="A126" s="46"/>
      <c r="B126" s="46"/>
      <c r="C126" s="63"/>
      <c r="D126" s="63"/>
      <c r="E126" s="63"/>
      <c r="F126" s="63"/>
      <c r="G126" s="63"/>
      <c r="H126" s="63"/>
      <c r="I126" s="63"/>
      <c r="J126" s="63"/>
      <c r="K126" s="63"/>
      <c r="L126" s="63"/>
      <c r="M126" s="63"/>
      <c r="N126" s="2"/>
      <c r="AJ126" s="19"/>
    </row>
    <row r="127" spans="1:36">
      <c r="AJ127" s="19"/>
    </row>
    <row r="128" spans="1:36" ht="15.75">
      <c r="A128" s="600" t="s">
        <v>1096</v>
      </c>
      <c r="B128" s="559" t="s">
        <v>12</v>
      </c>
      <c r="C128" s="559" t="s">
        <v>13</v>
      </c>
      <c r="D128" s="559" t="s">
        <v>14</v>
      </c>
      <c r="E128" s="566" t="s">
        <v>15</v>
      </c>
      <c r="F128" s="559" t="s">
        <v>16</v>
      </c>
      <c r="G128" s="559"/>
      <c r="H128" s="559" t="s">
        <v>17</v>
      </c>
      <c r="I128" s="559" t="s">
        <v>18</v>
      </c>
      <c r="J128" s="559" t="s">
        <v>19</v>
      </c>
      <c r="K128" s="563" t="s">
        <v>20</v>
      </c>
      <c r="L128" s="563"/>
      <c r="M128" s="559" t="s">
        <v>21</v>
      </c>
      <c r="N128" s="48"/>
      <c r="AJ128" s="19"/>
    </row>
    <row r="129" spans="1:36" ht="15.75">
      <c r="A129" s="600"/>
      <c r="B129" s="559"/>
      <c r="C129" s="559"/>
      <c r="D129" s="559"/>
      <c r="E129" s="566"/>
      <c r="F129" s="52" t="s">
        <v>44</v>
      </c>
      <c r="G129" s="52" t="s">
        <v>45</v>
      </c>
      <c r="H129" s="559"/>
      <c r="I129" s="559"/>
      <c r="J129" s="559"/>
      <c r="K129" s="96" t="s">
        <v>46</v>
      </c>
      <c r="L129" s="96" t="s">
        <v>47</v>
      </c>
      <c r="M129" s="559"/>
      <c r="N129" s="2"/>
      <c r="AJ129" s="19"/>
    </row>
    <row r="130" spans="1:36">
      <c r="A130" s="46"/>
      <c r="B130" s="46"/>
      <c r="C130" s="63"/>
      <c r="D130" s="63"/>
      <c r="E130" s="63"/>
      <c r="F130" s="63"/>
      <c r="G130" s="63"/>
      <c r="H130" s="63"/>
      <c r="I130" s="63"/>
      <c r="J130" s="61"/>
      <c r="K130" s="61"/>
      <c r="L130" s="61"/>
      <c r="M130" s="61"/>
      <c r="N130" s="2"/>
      <c r="AJ130" s="19"/>
    </row>
    <row r="131" spans="1:36">
      <c r="A131" s="46"/>
      <c r="B131" s="46"/>
      <c r="C131" s="63"/>
      <c r="D131" s="63"/>
      <c r="E131" s="63"/>
      <c r="F131" s="63"/>
      <c r="G131" s="63"/>
      <c r="H131" s="63"/>
      <c r="I131" s="63"/>
      <c r="J131" s="63"/>
      <c r="K131" s="63"/>
      <c r="L131" s="63"/>
      <c r="M131" s="63"/>
      <c r="N131" s="2"/>
      <c r="AJ131" s="19"/>
    </row>
    <row r="132" spans="1:36">
      <c r="A132" s="46"/>
      <c r="B132" s="46"/>
      <c r="C132" s="63"/>
      <c r="D132" s="63"/>
      <c r="E132" s="63"/>
      <c r="F132" s="63"/>
      <c r="G132" s="63"/>
      <c r="H132" s="63"/>
      <c r="I132" s="63"/>
      <c r="J132" s="63"/>
      <c r="K132" s="63"/>
      <c r="L132" s="63"/>
      <c r="M132" s="63"/>
      <c r="N132" s="2"/>
      <c r="AJ132" s="19"/>
    </row>
    <row r="133" spans="1:36">
      <c r="A133" s="46"/>
      <c r="B133" s="46"/>
      <c r="C133" s="63"/>
      <c r="D133" s="63"/>
      <c r="E133" s="63"/>
      <c r="F133" s="63"/>
      <c r="G133" s="63"/>
      <c r="H133" s="63"/>
      <c r="I133" s="63"/>
      <c r="J133" s="63"/>
      <c r="K133" s="63"/>
      <c r="L133" s="63"/>
      <c r="M133" s="63"/>
      <c r="N133" s="2"/>
      <c r="AJ133" s="19"/>
    </row>
    <row r="134" spans="1:36">
      <c r="A134" s="46"/>
      <c r="B134" s="46"/>
      <c r="C134" s="63"/>
      <c r="D134" s="63"/>
      <c r="E134" s="63"/>
      <c r="F134" s="63"/>
      <c r="G134" s="63"/>
      <c r="H134" s="63"/>
      <c r="I134" s="63"/>
      <c r="J134" s="63"/>
      <c r="K134" s="63"/>
      <c r="L134" s="63"/>
      <c r="M134" s="63"/>
      <c r="N134" s="2"/>
      <c r="AJ134" s="19"/>
    </row>
    <row r="135" spans="1:36">
      <c r="A135" s="46"/>
      <c r="B135" s="46"/>
      <c r="C135" s="63"/>
      <c r="D135" s="63"/>
      <c r="E135" s="63"/>
      <c r="F135" s="63"/>
      <c r="G135" s="63"/>
      <c r="H135" s="63"/>
      <c r="I135" s="63"/>
      <c r="J135" s="63"/>
      <c r="K135" s="63"/>
      <c r="L135" s="63"/>
      <c r="M135" s="63"/>
      <c r="N135" s="2"/>
      <c r="AJ135" s="19"/>
    </row>
    <row r="136" spans="1:36">
      <c r="A136" s="46"/>
      <c r="B136" s="46"/>
      <c r="C136" s="63"/>
      <c r="D136" s="63"/>
      <c r="E136" s="63"/>
      <c r="F136" s="63"/>
      <c r="G136" s="63"/>
      <c r="H136" s="63"/>
      <c r="I136" s="63"/>
      <c r="J136" s="63"/>
      <c r="K136" s="63"/>
      <c r="L136" s="63"/>
      <c r="M136" s="63"/>
      <c r="N136" s="2"/>
      <c r="AJ136" s="19"/>
    </row>
    <row r="137" spans="1:36">
      <c r="A137" s="46"/>
      <c r="B137" s="46"/>
      <c r="C137" s="63"/>
      <c r="D137" s="63"/>
      <c r="E137" s="63"/>
      <c r="F137" s="63"/>
      <c r="G137" s="63"/>
      <c r="H137" s="63"/>
      <c r="I137" s="63"/>
      <c r="J137" s="63"/>
      <c r="K137" s="63"/>
      <c r="L137" s="63"/>
      <c r="M137" s="63"/>
      <c r="N137" s="2"/>
      <c r="AJ137" s="19"/>
    </row>
    <row r="138" spans="1:36">
      <c r="A138" s="46"/>
      <c r="B138" s="46"/>
      <c r="C138" s="63"/>
      <c r="D138" s="63"/>
      <c r="E138" s="63"/>
      <c r="F138" s="63"/>
      <c r="G138" s="63"/>
      <c r="H138" s="63"/>
      <c r="I138" s="63"/>
      <c r="J138" s="63"/>
      <c r="K138" s="63"/>
      <c r="L138" s="63"/>
      <c r="M138" s="63"/>
      <c r="N138" s="2"/>
      <c r="AJ138" s="19"/>
    </row>
    <row r="139" spans="1:36">
      <c r="A139" s="19"/>
      <c r="B139" s="19"/>
      <c r="C139" s="19"/>
      <c r="D139" s="19"/>
      <c r="E139" s="19"/>
      <c r="F139" s="19"/>
      <c r="G139" s="19"/>
      <c r="H139" s="19"/>
      <c r="I139" s="19"/>
      <c r="J139" s="19"/>
      <c r="K139" s="19"/>
      <c r="L139" s="19"/>
      <c r="M139" s="19"/>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19"/>
    </row>
    <row r="140" spans="1:36">
      <c r="A140" s="19"/>
      <c r="B140" s="19"/>
      <c r="C140" s="19"/>
      <c r="D140" s="19"/>
      <c r="E140" s="19"/>
      <c r="F140" s="19"/>
      <c r="G140" s="19"/>
      <c r="H140" s="19"/>
      <c r="I140" s="19"/>
      <c r="J140" s="19"/>
      <c r="K140" s="19"/>
      <c r="L140" s="19"/>
      <c r="M140" s="19"/>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19"/>
    </row>
  </sheetData>
  <sheetProtection algorithmName="SHA-512" hashValue="bfj64QPFBYm1xhe0ERoyC6a1yUK1wxaWVoe7aJHUEzlWG+8KJvwo5mPhj8JtyUOW+MH7u5NyD63uge2idMZrIA==" saltValue="CVq4CsErdx1A3+4sPTL/gg==" spinCount="100000" sheet="1" objects="1" scenarios="1"/>
  <mergeCells count="91">
    <mergeCell ref="K128:L128"/>
    <mergeCell ref="M128:M129"/>
    <mergeCell ref="A128:A129"/>
    <mergeCell ref="B128:B129"/>
    <mergeCell ref="C128:C129"/>
    <mergeCell ref="D128:D129"/>
    <mergeCell ref="E128:E129"/>
    <mergeCell ref="F128:G128"/>
    <mergeCell ref="F116:G116"/>
    <mergeCell ref="H116:H117"/>
    <mergeCell ref="I116:I117"/>
    <mergeCell ref="J116:J117"/>
    <mergeCell ref="H128:H129"/>
    <mergeCell ref="I128:I129"/>
    <mergeCell ref="J128:J129"/>
    <mergeCell ref="K116:L116"/>
    <mergeCell ref="M116:M117"/>
    <mergeCell ref="H104:H105"/>
    <mergeCell ref="I104:I105"/>
    <mergeCell ref="J104:J105"/>
    <mergeCell ref="K104:L104"/>
    <mergeCell ref="M104:M105"/>
    <mergeCell ref="A116:A117"/>
    <mergeCell ref="B116:B117"/>
    <mergeCell ref="C116:C117"/>
    <mergeCell ref="D116:D117"/>
    <mergeCell ref="E116:E117"/>
    <mergeCell ref="A104:A105"/>
    <mergeCell ref="B104:B105"/>
    <mergeCell ref="C104:C105"/>
    <mergeCell ref="D104:D105"/>
    <mergeCell ref="E104:E105"/>
    <mergeCell ref="F104:G104"/>
    <mergeCell ref="F92:G92"/>
    <mergeCell ref="H92:H93"/>
    <mergeCell ref="I92:I93"/>
    <mergeCell ref="J92:J93"/>
    <mergeCell ref="K92:L92"/>
    <mergeCell ref="M92:M93"/>
    <mergeCell ref="A92:A93"/>
    <mergeCell ref="B92:B93"/>
    <mergeCell ref="C92:C93"/>
    <mergeCell ref="D92:D93"/>
    <mergeCell ref="E92:E93"/>
    <mergeCell ref="A37:A43"/>
    <mergeCell ref="A44:A46"/>
    <mergeCell ref="A47:A58"/>
    <mergeCell ref="A59:A71"/>
    <mergeCell ref="A72:A77"/>
    <mergeCell ref="A78:A84"/>
    <mergeCell ref="AG9:AG10"/>
    <mergeCell ref="AH9:AH10"/>
    <mergeCell ref="AI9:AI10"/>
    <mergeCell ref="A11:A19"/>
    <mergeCell ref="A20:A28"/>
    <mergeCell ref="A29:A36"/>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B6:C6"/>
    <mergeCell ref="A8:M8"/>
    <mergeCell ref="N8:X8"/>
    <mergeCell ref="Y8:AI8"/>
  </mergeCells>
  <conditionalFormatting sqref="N11:N84">
    <cfRule type="cellIs" dxfId="22" priority="8" stopIfTrue="1" operator="equal">
      <formula>"x"</formula>
    </cfRule>
  </conditionalFormatting>
  <conditionalFormatting sqref="O11:O84">
    <cfRule type="cellIs" dxfId="21" priority="7" operator="equal">
      <formula>"x"</formula>
    </cfRule>
  </conditionalFormatting>
  <conditionalFormatting sqref="P11:P84">
    <cfRule type="cellIs" dxfId="20" priority="6" operator="equal">
      <formula>"x"</formula>
    </cfRule>
  </conditionalFormatting>
  <conditionalFormatting sqref="Q11:Q84">
    <cfRule type="cellIs" dxfId="19" priority="5" stopIfTrue="1" operator="equal">
      <formula>"x"</formula>
    </cfRule>
  </conditionalFormatting>
  <conditionalFormatting sqref="R11:R84">
    <cfRule type="cellIs" dxfId="18" priority="4" operator="equal">
      <formula>"x"</formula>
    </cfRule>
  </conditionalFormatting>
  <conditionalFormatting sqref="S11:S84">
    <cfRule type="cellIs" dxfId="17" priority="1" stopIfTrue="1" operator="equal">
      <formula>$AN$7</formula>
    </cfRule>
    <cfRule type="cellIs" dxfId="16" priority="2" stopIfTrue="1" operator="equal">
      <formula>$AN$6</formula>
    </cfRule>
  </conditionalFormatting>
  <conditionalFormatting sqref="AN6:AN7">
    <cfRule type="cellIs" dxfId="15" priority="9" stopIfTrue="1" operator="equal">
      <formula>$AN$6</formula>
    </cfRule>
  </conditionalFormatting>
  <dataValidations count="1">
    <dataValidation type="list" allowBlank="1" showInputMessage="1" showErrorMessage="1" sqref="S11:S84" xr:uid="{00000000-0002-0000-0200-000000000000}">
      <formula1>$AN$6:$AN$7</formula1>
    </dataValidation>
  </dataValidations>
  <hyperlinks>
    <hyperlink ref="U26" r:id="rId1" xr:uid="{00000000-0004-0000-0200-000000000000}"/>
    <hyperlink ref="U34" r:id="rId2" xr:uid="{00000000-0004-0000-0200-000001000000}"/>
    <hyperlink ref="U76" r:id="rId3" xr:uid="{00000000-0004-0000-0200-000002000000}"/>
  </hyperlinks>
  <pageMargins left="0.511811024" right="0.511811024" top="0.78740157499999996" bottom="0.78740157499999996" header="0.31496062000000002" footer="0.31496062000000002"/>
  <pageSetup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2"/>
  <sheetViews>
    <sheetView showGridLines="0" topLeftCell="C1" zoomScale="80" zoomScaleNormal="80" zoomScalePageLayoutView="70" workbookViewId="0">
      <selection activeCell="C13" sqref="C13:G13"/>
    </sheetView>
  </sheetViews>
  <sheetFormatPr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c r="A1" s="12"/>
      <c r="B1" s="580" t="s">
        <v>0</v>
      </c>
      <c r="C1" s="580"/>
      <c r="D1" s="580"/>
      <c r="E1" s="580"/>
      <c r="F1" s="580"/>
      <c r="G1" s="580"/>
      <c r="H1" s="580"/>
      <c r="I1" s="580"/>
      <c r="J1" s="580"/>
      <c r="K1" s="580"/>
      <c r="L1" s="580"/>
      <c r="M1" s="580"/>
      <c r="N1" s="580"/>
      <c r="O1" s="580"/>
      <c r="P1" s="580"/>
      <c r="Q1" s="580"/>
      <c r="R1" s="580"/>
      <c r="S1" s="580"/>
      <c r="T1" s="580"/>
      <c r="U1" s="580"/>
      <c r="V1" s="580"/>
      <c r="W1" s="580"/>
      <c r="X1" s="12"/>
    </row>
    <row r="2" spans="1:28" s="16" customFormat="1" ht="21" customHeight="1">
      <c r="A2" s="17"/>
      <c r="B2" s="580"/>
      <c r="C2" s="580"/>
      <c r="D2" s="580"/>
      <c r="E2" s="580"/>
      <c r="F2" s="580"/>
      <c r="G2" s="580"/>
      <c r="H2" s="580"/>
      <c r="I2" s="580"/>
      <c r="J2" s="580"/>
      <c r="K2" s="580"/>
      <c r="L2" s="580"/>
      <c r="M2" s="580"/>
      <c r="N2" s="580"/>
      <c r="O2" s="580"/>
      <c r="P2" s="580"/>
      <c r="Q2" s="580"/>
      <c r="R2" s="580"/>
      <c r="S2" s="580"/>
      <c r="T2" s="580"/>
      <c r="U2" s="580"/>
      <c r="V2" s="580"/>
      <c r="W2" s="580"/>
      <c r="X2" s="17"/>
    </row>
    <row r="3" spans="1:28" ht="33.75" customHeight="1">
      <c r="A3" s="12"/>
      <c r="B3" s="586" t="str">
        <f>'Monitoria Anual - 2'!A2</f>
        <v>Plano de Ação Nacional para Conservação dos Peixes-bois Marinhos
PAN Peixe-boi marinho</v>
      </c>
      <c r="C3" s="586"/>
      <c r="D3" s="586"/>
      <c r="E3" s="586"/>
      <c r="F3" s="586"/>
      <c r="G3" s="586"/>
      <c r="H3" s="586"/>
      <c r="I3" s="586"/>
      <c r="J3" s="586"/>
      <c r="K3" s="586"/>
      <c r="L3" s="586"/>
      <c r="M3" s="586"/>
      <c r="N3" s="586"/>
      <c r="O3" s="586"/>
      <c r="P3" s="586"/>
      <c r="Q3" s="586"/>
      <c r="R3" s="586"/>
      <c r="S3" s="586"/>
      <c r="T3" s="586"/>
      <c r="U3" s="586"/>
      <c r="V3" s="586"/>
      <c r="W3" s="586"/>
      <c r="X3" s="12"/>
    </row>
    <row r="4" spans="1:28">
      <c r="A4" s="12"/>
      <c r="J4" s="13"/>
      <c r="K4" s="13"/>
      <c r="L4" s="13"/>
      <c r="M4" s="13"/>
      <c r="N4" s="13"/>
      <c r="O4" s="13"/>
      <c r="X4" s="12"/>
    </row>
    <row r="5" spans="1:28" s="2" customFormat="1" ht="45" customHeight="1">
      <c r="A5" s="19"/>
      <c r="B5" s="591" t="s">
        <v>662</v>
      </c>
      <c r="C5" s="591"/>
      <c r="D5" s="592" t="str">
        <f>'Monitoria Anual - 2'!B4</f>
        <v>Reduzir os efeitos das atividades antrópicas sobre as populações naturais de peixe-boi marinho, ampliar o conhecimento aplicado a sua conservação e aperfeiçoar as ações de conservação ex situ</v>
      </c>
      <c r="E5" s="592"/>
      <c r="F5" s="592"/>
      <c r="G5" s="592"/>
      <c r="H5" s="592"/>
      <c r="I5" s="592"/>
      <c r="J5" s="592"/>
      <c r="K5" s="592"/>
      <c r="L5" s="592"/>
      <c r="M5" s="593"/>
      <c r="N5" s="14"/>
      <c r="O5" s="14"/>
      <c r="P5" s="14"/>
      <c r="Q5" s="14"/>
      <c r="R5" s="14"/>
      <c r="X5" s="19"/>
    </row>
    <row r="6" spans="1:28">
      <c r="A6" s="12"/>
      <c r="J6" s="13"/>
      <c r="K6" s="13"/>
      <c r="L6" s="13"/>
      <c r="M6" s="13"/>
      <c r="N6" s="13"/>
      <c r="O6" s="13"/>
      <c r="X6" s="12"/>
    </row>
    <row r="7" spans="1:28" ht="26.25" customHeight="1">
      <c r="A7" s="12"/>
      <c r="B7" s="591" t="s">
        <v>4</v>
      </c>
      <c r="C7" s="591"/>
      <c r="D7" s="581" t="str">
        <f>'Monitoria Anual - 2'!B6</f>
        <v>08/12/2020 - 10/12/2020 (virtual)</v>
      </c>
      <c r="E7" s="581"/>
      <c r="F7" s="581"/>
      <c r="G7" s="582"/>
      <c r="H7" s="2"/>
      <c r="I7" s="15"/>
      <c r="J7" s="13"/>
      <c r="K7" s="13"/>
      <c r="L7" s="13"/>
      <c r="M7" s="13"/>
      <c r="N7" s="13"/>
      <c r="O7" s="13"/>
      <c r="X7" s="12"/>
    </row>
    <row r="8" spans="1:28">
      <c r="A8" s="12"/>
      <c r="X8" s="12"/>
    </row>
    <row r="9" spans="1:28" ht="31.5" customHeight="1">
      <c r="A9" s="12"/>
      <c r="B9" s="580" t="s">
        <v>663</v>
      </c>
      <c r="C9" s="580"/>
      <c r="D9" s="580"/>
      <c r="E9" s="580"/>
      <c r="F9" s="580"/>
      <c r="G9" s="580"/>
      <c r="H9" s="580"/>
      <c r="I9" s="580"/>
      <c r="J9" s="580"/>
      <c r="K9" s="580"/>
      <c r="L9" s="580"/>
      <c r="M9" s="580"/>
      <c r="N9" s="580"/>
      <c r="O9" s="580"/>
      <c r="P9" s="580"/>
      <c r="Q9" s="580"/>
      <c r="R9" s="580"/>
      <c r="S9" s="580"/>
      <c r="T9" s="580"/>
      <c r="U9" s="580"/>
      <c r="V9" s="580"/>
      <c r="W9" s="580"/>
      <c r="X9" s="12"/>
    </row>
    <row r="10" spans="1:28">
      <c r="A10" s="12"/>
      <c r="G10" s="11"/>
      <c r="H10" s="11"/>
      <c r="I10" s="11"/>
      <c r="X10" s="12"/>
    </row>
    <row r="11" spans="1:28" ht="15.75">
      <c r="A11" s="12"/>
      <c r="B11" s="581" t="s">
        <v>664</v>
      </c>
      <c r="C11" s="582"/>
      <c r="D11" s="43"/>
      <c r="E11" s="43"/>
      <c r="F11" s="43"/>
      <c r="G11" s="43"/>
      <c r="H11" s="43"/>
      <c r="I11" s="43"/>
      <c r="J11" s="43"/>
      <c r="K11" s="43"/>
      <c r="L11" s="43"/>
      <c r="M11" s="43"/>
      <c r="N11" s="43"/>
      <c r="O11" s="43"/>
      <c r="P11" s="43"/>
      <c r="Q11" s="43"/>
      <c r="R11" s="43"/>
      <c r="S11" s="43"/>
      <c r="T11" s="43"/>
      <c r="U11" s="43"/>
      <c r="V11" s="43"/>
      <c r="W11" s="43"/>
      <c r="X11" s="12"/>
    </row>
    <row r="12" spans="1:28" ht="15.75" thickBot="1">
      <c r="A12" s="12"/>
      <c r="F12" s="587"/>
      <c r="G12" s="587"/>
      <c r="H12" s="3"/>
      <c r="X12" s="12"/>
    </row>
    <row r="13" spans="1:28" ht="33.75" customHeight="1" thickBot="1">
      <c r="A13" s="12"/>
      <c r="C13" s="588" t="s">
        <v>1641</v>
      </c>
      <c r="D13" s="589"/>
      <c r="E13" s="589"/>
      <c r="F13" s="589"/>
      <c r="G13" s="590"/>
      <c r="H13" s="4"/>
      <c r="X13" s="12"/>
    </row>
    <row r="14" spans="1:28" s="2" customFormat="1" ht="34.5" customHeight="1" thickBot="1">
      <c r="A14" s="19"/>
      <c r="C14" s="27" t="s">
        <v>665</v>
      </c>
      <c r="D14" s="8" t="s">
        <v>666</v>
      </c>
      <c r="E14" s="9" t="s">
        <v>667</v>
      </c>
      <c r="F14" s="8" t="s">
        <v>668</v>
      </c>
      <c r="G14" s="10" t="s">
        <v>667</v>
      </c>
      <c r="H14" s="7"/>
      <c r="X14" s="19"/>
    </row>
    <row r="15" spans="1:28" ht="15.75">
      <c r="A15" s="12"/>
      <c r="C15" s="78" t="s">
        <v>669</v>
      </c>
      <c r="D15" s="88"/>
      <c r="E15" s="89"/>
      <c r="F15" s="85">
        <f>COUNTA('Monitoria Anual - 2'!S11:S923)</f>
        <v>0</v>
      </c>
      <c r="G15" s="28">
        <f t="shared" ref="G15:G21" si="0">F15/$F$22</f>
        <v>0</v>
      </c>
      <c r="H15" s="5"/>
      <c r="X15" s="12"/>
    </row>
    <row r="16" spans="1:28" ht="15.75">
      <c r="A16" s="12"/>
      <c r="C16" s="79" t="s">
        <v>670</v>
      </c>
      <c r="D16" s="90">
        <f>COUNTA('Monitoria Anual - 2'!N11:N923)</f>
        <v>0</v>
      </c>
      <c r="E16" s="30">
        <f>D16/$D$22</f>
        <v>0</v>
      </c>
      <c r="F16" s="86">
        <f>D16-AB16</f>
        <v>0</v>
      </c>
      <c r="G16" s="30">
        <f t="shared" si="0"/>
        <v>0</v>
      </c>
      <c r="H16" s="5"/>
      <c r="X16" s="12"/>
      <c r="Z16">
        <f>COUNTIFS('Monitoria Anual - 2'!N:N,"x",'Monitoria Anual - 2'!S:S,"Excluída")</f>
        <v>0</v>
      </c>
      <c r="AA16">
        <f>COUNTIFS('Monitoria Anual - 2'!N:N,"x",'Monitoria Anual - 2'!S:S,"Agrupada")</f>
        <v>0</v>
      </c>
      <c r="AB16">
        <f>Z16+AA16</f>
        <v>0</v>
      </c>
    </row>
    <row r="17" spans="1:28" ht="15.75">
      <c r="A17" s="12"/>
      <c r="C17" s="80" t="s">
        <v>671</v>
      </c>
      <c r="D17" s="90">
        <f>COUNTA('Monitoria Anual - 2'!O11:O923)</f>
        <v>11</v>
      </c>
      <c r="E17" s="30">
        <f>D17/$D$22</f>
        <v>0.17460317460317459</v>
      </c>
      <c r="F17" s="86">
        <f>D17-AB17</f>
        <v>11</v>
      </c>
      <c r="G17" s="30">
        <f t="shared" si="0"/>
        <v>0.17460317460317459</v>
      </c>
      <c r="H17" s="5"/>
      <c r="X17" s="12"/>
      <c r="Z17">
        <f t="array" ref="Z17">COUNTIFS('Monitoria Anual - 2'!O:O,"x",'Monitoria Anual - 2'!S:S,"Excluída")</f>
        <v>0</v>
      </c>
      <c r="AA17">
        <f t="array" ref="AA17">COUNTIFS('Monitoria Anual - 2'!O:O,"x",'Monitoria Anual - 2'!S:S,"Agrupada")</f>
        <v>0</v>
      </c>
      <c r="AB17">
        <f>Z17+AA17</f>
        <v>0</v>
      </c>
    </row>
    <row r="18" spans="1:28" ht="15.75">
      <c r="A18" s="12"/>
      <c r="C18" s="81" t="s">
        <v>672</v>
      </c>
      <c r="D18" s="90">
        <f>COUNTA('Monitoria Anual - 2'!P11:P923)</f>
        <v>14</v>
      </c>
      <c r="E18" s="30">
        <f>D18/$D$22</f>
        <v>0.22222222222222221</v>
      </c>
      <c r="F18" s="86">
        <f>D18-AB18</f>
        <v>14</v>
      </c>
      <c r="G18" s="30">
        <f t="shared" si="0"/>
        <v>0.22222222222222221</v>
      </c>
      <c r="H18" s="5"/>
      <c r="X18" s="12"/>
      <c r="Z18">
        <f t="array" ref="Z18">COUNTIFS('Monitoria Anual - 2'!P:P,"x",'Monitoria Anual - 2'!S:S,"Excluída")</f>
        <v>0</v>
      </c>
      <c r="AA18">
        <f t="array" ref="AA18">COUNTIFS('Monitoria Anual - 2'!P:P,"x",'Monitoria Anual - 2'!S:S,"Agrupada")</f>
        <v>0</v>
      </c>
      <c r="AB18">
        <f>Z18+AA18</f>
        <v>0</v>
      </c>
    </row>
    <row r="19" spans="1:28" ht="15.75">
      <c r="A19" s="12"/>
      <c r="C19" s="82" t="s">
        <v>673</v>
      </c>
      <c r="D19" s="90">
        <f>COUNTA('Monitoria Anual - 2'!Q11:Q923)</f>
        <v>32</v>
      </c>
      <c r="E19" s="30">
        <f>D19/$D$22</f>
        <v>0.50793650793650791</v>
      </c>
      <c r="F19" s="86">
        <f t="shared" ref="F19:F20" si="1">D19-AB19</f>
        <v>32</v>
      </c>
      <c r="G19" s="30">
        <f t="shared" si="0"/>
        <v>0.50793650793650791</v>
      </c>
      <c r="H19" s="5"/>
      <c r="X19" s="12"/>
      <c r="Z19">
        <f t="array" ref="Z19">COUNTIFS('Monitoria Anual - 2'!Q:Q,"x",'Monitoria Anual - 2'!S:S,"Excluída")</f>
        <v>0</v>
      </c>
      <c r="AA19">
        <f t="array" ref="AA19">COUNTIFS('Monitoria Anual - 2'!Q:Q,"x",'Monitoria Anual - 2'!S:S,"Agrupada")</f>
        <v>0</v>
      </c>
      <c r="AB19">
        <f>Z19+AA19</f>
        <v>0</v>
      </c>
    </row>
    <row r="20" spans="1:28" ht="15.75">
      <c r="A20" s="12"/>
      <c r="C20" s="83" t="s">
        <v>674</v>
      </c>
      <c r="D20" s="90">
        <f>COUNTA('Monitoria Anual - 2'!R11:R923)</f>
        <v>6</v>
      </c>
      <c r="E20" s="30">
        <f>D20/$D$22</f>
        <v>9.5238095238095233E-2</v>
      </c>
      <c r="F20" s="86">
        <f t="shared" si="1"/>
        <v>6</v>
      </c>
      <c r="G20" s="30">
        <f t="shared" si="0"/>
        <v>9.5238095238095233E-2</v>
      </c>
      <c r="H20" s="5"/>
      <c r="X20" s="12"/>
      <c r="Z20">
        <f t="array" ref="Z20">COUNTIFS('Monitoria Anual - 2'!R:R,"x",'Monitoria Anual - 2'!S:S,"Excluída")</f>
        <v>0</v>
      </c>
      <c r="AA20">
        <f t="array" ref="AA20">COUNTIFS('Monitoria Anual - 2'!R:R,"x",'Monitoria Anual - 2'!S:S,"Agrupada")</f>
        <v>0</v>
      </c>
      <c r="AB20">
        <f>Z20+AA20</f>
        <v>0</v>
      </c>
    </row>
    <row r="21" spans="1:28" ht="16.5" thickBot="1">
      <c r="A21" s="12"/>
      <c r="C21" s="84" t="s">
        <v>675</v>
      </c>
      <c r="D21" s="91"/>
      <c r="E21" s="92"/>
      <c r="F21" s="87">
        <f>'Monitoria Anual - 2'!C90</f>
        <v>0</v>
      </c>
      <c r="G21" s="31">
        <f t="shared" si="0"/>
        <v>0</v>
      </c>
      <c r="H21" s="5"/>
      <c r="X21" s="12"/>
    </row>
    <row r="22" spans="1:28" ht="16.5" thickBot="1">
      <c r="A22" s="12"/>
      <c r="C22" s="93" t="s">
        <v>676</v>
      </c>
      <c r="D22" s="95">
        <f>SUM(D16:D20)</f>
        <v>63</v>
      </c>
      <c r="E22" s="33">
        <f>SUM(E15:E21)</f>
        <v>0.99999999999999989</v>
      </c>
      <c r="F22" s="94">
        <f>SUM(F16:F21)</f>
        <v>63</v>
      </c>
      <c r="G22" s="33">
        <f>SUM(G16:G21)</f>
        <v>0.99999999999999989</v>
      </c>
      <c r="H22" s="5"/>
      <c r="X22" s="12"/>
    </row>
    <row r="23" spans="1:28" ht="15.75" thickBot="1">
      <c r="A23" s="12"/>
      <c r="C23" s="74" t="s">
        <v>677</v>
      </c>
      <c r="D23" s="583">
        <f>COUNTIF('Monitoria Anual - 2'!S11:S923,"Agrupada")</f>
        <v>0</v>
      </c>
      <c r="E23" s="584"/>
      <c r="F23" s="584"/>
      <c r="G23" s="585"/>
      <c r="H23" s="6"/>
      <c r="X23" s="12"/>
    </row>
    <row r="24" spans="1:28" ht="15.75" thickBot="1">
      <c r="A24" s="12"/>
      <c r="C24" s="73" t="s">
        <v>678</v>
      </c>
      <c r="D24" s="583">
        <f>COUNTIF('Monitoria Anual - 2'!S11:S85,"Excluída")</f>
        <v>0</v>
      </c>
      <c r="E24" s="584"/>
      <c r="F24" s="584"/>
      <c r="G24" s="585"/>
      <c r="X24" s="12"/>
    </row>
    <row r="25" spans="1:28">
      <c r="A25" s="12"/>
      <c r="X25" s="12"/>
    </row>
    <row r="26" spans="1:28">
      <c r="A26" s="12"/>
      <c r="X26" s="12"/>
    </row>
    <row r="27" spans="1:28" ht="15.75">
      <c r="A27" s="12"/>
      <c r="B27" s="581" t="s">
        <v>679</v>
      </c>
      <c r="C27" s="582"/>
      <c r="D27" s="43"/>
      <c r="E27" s="43"/>
      <c r="F27" s="43"/>
      <c r="G27" s="43"/>
      <c r="X27" s="12"/>
    </row>
    <row r="28" spans="1:28" ht="16.5" thickBot="1">
      <c r="A28" s="12"/>
      <c r="B28" s="43"/>
      <c r="C28" s="18"/>
      <c r="D28" s="18"/>
      <c r="E28" s="18"/>
      <c r="F28" s="18"/>
      <c r="G28" s="18"/>
      <c r="H28" s="43"/>
      <c r="I28" s="43"/>
      <c r="J28" s="43"/>
      <c r="K28" s="43"/>
      <c r="L28" s="43"/>
      <c r="M28" s="43"/>
      <c r="N28" s="43"/>
      <c r="O28" s="43"/>
      <c r="P28" s="43"/>
      <c r="Q28" s="43"/>
      <c r="R28" s="43"/>
      <c r="S28" s="43"/>
      <c r="T28" s="43"/>
      <c r="U28" s="43"/>
      <c r="V28" s="43"/>
      <c r="W28" s="43"/>
      <c r="X28" s="12"/>
    </row>
    <row r="29" spans="1:28" ht="16.5" thickBot="1">
      <c r="A29" s="12"/>
      <c r="B29" s="18"/>
      <c r="C29" s="34" t="s">
        <v>680</v>
      </c>
      <c r="D29" s="67">
        <f>COUNTA('Monitoria Anual - 2'!A11:A84)</f>
        <v>9</v>
      </c>
      <c r="H29" s="18"/>
      <c r="I29" s="18"/>
      <c r="J29" s="18"/>
      <c r="K29" s="18"/>
      <c r="L29" s="18"/>
      <c r="M29" s="18"/>
      <c r="N29" s="18"/>
      <c r="O29" s="18"/>
      <c r="P29" s="18"/>
      <c r="Q29" s="18"/>
      <c r="R29" s="18"/>
      <c r="S29" s="18"/>
      <c r="T29" s="18"/>
      <c r="U29" s="18"/>
      <c r="V29" s="18"/>
      <c r="W29" s="18"/>
      <c r="X29" s="12"/>
    </row>
    <row r="30" spans="1:28" ht="15.75" thickBot="1">
      <c r="A30" s="12"/>
      <c r="X30" s="12"/>
    </row>
    <row r="31" spans="1:28" ht="15.75" thickBot="1">
      <c r="A31" s="12"/>
      <c r="C31" s="77" t="s">
        <v>681</v>
      </c>
      <c r="D31" s="77" t="s">
        <v>682</v>
      </c>
      <c r="E31" s="20"/>
      <c r="F31" s="21"/>
      <c r="G31" s="22"/>
      <c r="H31" s="24"/>
      <c r="I31" s="25"/>
      <c r="J31" s="26"/>
      <c r="W31" s="1"/>
      <c r="X31" s="12"/>
    </row>
    <row r="32" spans="1:28">
      <c r="A32" s="12"/>
      <c r="C32" s="75" t="s">
        <v>683</v>
      </c>
      <c r="D32" s="98">
        <f>SUM(F32:J32)</f>
        <v>7</v>
      </c>
      <c r="E32" s="35">
        <f>COUNTA('Monitoria Anual - 2'!S11:S19)</f>
        <v>0</v>
      </c>
      <c r="F32" s="65">
        <f>COUNTA('Monitoria Anual - 2'!N11:N19)</f>
        <v>0</v>
      </c>
      <c r="G32" s="65">
        <f>COUNTA('Monitoria Anual - 2'!O11:O19)</f>
        <v>3</v>
      </c>
      <c r="H32" s="65">
        <f>COUNTA('Monitoria Anual - 2'!P11:P19)</f>
        <v>1</v>
      </c>
      <c r="I32" s="65">
        <f>COUNTA('Monitoria Anual - 2'!Q11:Q19)</f>
        <v>3</v>
      </c>
      <c r="J32" s="66">
        <f>COUNTA('Monitoria Anual - 2'!R11:R19)</f>
        <v>0</v>
      </c>
      <c r="W32" s="1"/>
      <c r="X32" s="12"/>
    </row>
    <row r="33" spans="1:24">
      <c r="A33" s="12"/>
      <c r="C33" s="76" t="s">
        <v>684</v>
      </c>
      <c r="D33" s="75">
        <f>SUM(F33:J33)</f>
        <v>5</v>
      </c>
      <c r="E33" s="36">
        <f>COUNTA('Monitoria Anual - 2'!S20:S28)</f>
        <v>0</v>
      </c>
      <c r="F33" s="37">
        <f>COUNTA('Monitoria Anual - 2'!N20:N28)</f>
        <v>0</v>
      </c>
      <c r="G33" s="37">
        <f>COUNTA('Monitoria Anual - 2'!O20:O28)</f>
        <v>0</v>
      </c>
      <c r="H33" s="37">
        <f>COUNTA('Monitoria Anual - 2'!P20:P28)</f>
        <v>0</v>
      </c>
      <c r="I33" s="37">
        <f>COUNTA('Monitoria Anual - 2'!Q20:Q28)</f>
        <v>5</v>
      </c>
      <c r="J33" s="38">
        <f>COUNTA('Monitoria Anual - 2'!R20:R28)</f>
        <v>0</v>
      </c>
      <c r="W33" s="1"/>
      <c r="X33" s="12"/>
    </row>
    <row r="34" spans="1:24">
      <c r="A34" s="12"/>
      <c r="C34" s="76" t="s">
        <v>685</v>
      </c>
      <c r="D34" s="75">
        <f t="shared" ref="D34:D40" si="2">SUM(F34:J34)</f>
        <v>8</v>
      </c>
      <c r="E34" s="36">
        <f>COUNTA('Monitoria Anual - 2'!S29:S36)</f>
        <v>0</v>
      </c>
      <c r="F34" s="37">
        <f>COUNTA('Monitoria Anual - 2'!N29:N36)</f>
        <v>0</v>
      </c>
      <c r="G34" s="37">
        <f>COUNTA('Monitoria Anual - 2'!O29:O36)</f>
        <v>2</v>
      </c>
      <c r="H34" s="37">
        <f>COUNTA('Monitoria Anual - 2'!P29:P36)</f>
        <v>3</v>
      </c>
      <c r="I34" s="37">
        <f>COUNTA('Monitoria Anual - 2'!Q29:Q36)</f>
        <v>1</v>
      </c>
      <c r="J34" s="38">
        <f>COUNTA('Monitoria Anual - 2'!R29:R36)</f>
        <v>2</v>
      </c>
      <c r="W34" s="1"/>
      <c r="X34" s="12"/>
    </row>
    <row r="35" spans="1:24">
      <c r="A35" s="12"/>
      <c r="C35" s="76" t="s">
        <v>686</v>
      </c>
      <c r="D35" s="75">
        <f t="shared" si="2"/>
        <v>7</v>
      </c>
      <c r="E35" s="36">
        <f>COUNTA('Monitoria Anual - 2'!S37:S43)</f>
        <v>0</v>
      </c>
      <c r="F35" s="37">
        <f>COUNTA('Monitoria Anual - 2'!N37:N43)</f>
        <v>0</v>
      </c>
      <c r="G35" s="37">
        <f>COUNTA('Monitoria Anual - 2'!O37:O43)</f>
        <v>0</v>
      </c>
      <c r="H35" s="37">
        <f>COUNTA('Monitoria Anual - 2'!P37:P43)</f>
        <v>1</v>
      </c>
      <c r="I35" s="37">
        <f>COUNTA('Monitoria Anual - 2'!Q37:Q43)</f>
        <v>5</v>
      </c>
      <c r="J35" s="38">
        <f>COUNTA('Monitoria Anual - 2'!R37:R43)</f>
        <v>1</v>
      </c>
      <c r="W35" s="1"/>
      <c r="X35" s="12"/>
    </row>
    <row r="36" spans="1:24">
      <c r="A36" s="12"/>
      <c r="C36" s="76" t="s">
        <v>687</v>
      </c>
      <c r="D36" s="75">
        <f t="shared" si="2"/>
        <v>3</v>
      </c>
      <c r="E36" s="36">
        <f>COUNTA('Monitoria Anual - 2'!S44:S46)</f>
        <v>0</v>
      </c>
      <c r="F36" s="37">
        <f>COUNTA('Monitoria Anual - 2'!N44:N46)</f>
        <v>0</v>
      </c>
      <c r="G36" s="37">
        <f>COUNTA('Monitoria Anual - 2'!O44:O46)</f>
        <v>0</v>
      </c>
      <c r="H36" s="37">
        <f>COUNTA('Monitoria Anual - 2'!P44:P46)</f>
        <v>2</v>
      </c>
      <c r="I36" s="37">
        <f>COUNTA('Monitoria Anual - 2'!Q44:Q46)</f>
        <v>1</v>
      </c>
      <c r="J36" s="38">
        <f>COUNTA('Monitoria Anual - 2'!R44:R46)</f>
        <v>0</v>
      </c>
      <c r="W36" s="1"/>
      <c r="X36" s="12"/>
    </row>
    <row r="37" spans="1:24">
      <c r="A37" s="12"/>
      <c r="C37" s="76" t="s">
        <v>688</v>
      </c>
      <c r="D37" s="75">
        <f t="shared" si="2"/>
        <v>10</v>
      </c>
      <c r="E37" s="36">
        <f>COUNTA('Monitoria Anual - 2'!S47:S58)</f>
        <v>0</v>
      </c>
      <c r="F37" s="37">
        <f>COUNTA('Monitoria Anual - 2'!N47:N58)</f>
        <v>0</v>
      </c>
      <c r="G37" s="37">
        <f>COUNTA('Monitoria Anual - 2'!O47:O58)</f>
        <v>2</v>
      </c>
      <c r="H37" s="37">
        <f>COUNTA('Monitoria Anual - 2'!P47:P58)</f>
        <v>2</v>
      </c>
      <c r="I37" s="37">
        <f>COUNTA('Monitoria Anual - 2'!Q47:Q58)</f>
        <v>6</v>
      </c>
      <c r="J37" s="38">
        <f>COUNTA('Monitoria Anual - 2'!R47:R58)</f>
        <v>0</v>
      </c>
      <c r="W37" s="1"/>
      <c r="X37" s="12"/>
    </row>
    <row r="38" spans="1:24">
      <c r="A38" s="12"/>
      <c r="C38" s="76" t="s">
        <v>689</v>
      </c>
      <c r="D38" s="75">
        <f t="shared" si="2"/>
        <v>11</v>
      </c>
      <c r="E38" s="36">
        <f>COUNTA('Monitoria Anual - 2'!S59:S71)</f>
        <v>0</v>
      </c>
      <c r="F38" s="37">
        <f>COUNTA('Monitoria Anual - 2'!N59:N71)</f>
        <v>0</v>
      </c>
      <c r="G38" s="37">
        <f>COUNTA('Monitoria Anual - 2'!O59:O71)</f>
        <v>1</v>
      </c>
      <c r="H38" s="37">
        <f>COUNTA('Monitoria Anual - 2'!P59:P71)</f>
        <v>2</v>
      </c>
      <c r="I38" s="37">
        <f>COUNTA('Monitoria Anual - 2'!Q59:Q71)</f>
        <v>7</v>
      </c>
      <c r="J38" s="38">
        <f>COUNTA('Monitoria Anual - 2'!R59:R71)</f>
        <v>1</v>
      </c>
      <c r="W38" s="1"/>
      <c r="X38" s="12"/>
    </row>
    <row r="39" spans="1:24">
      <c r="A39" s="12"/>
      <c r="C39" s="76" t="s">
        <v>690</v>
      </c>
      <c r="D39" s="75">
        <f t="shared" si="2"/>
        <v>5</v>
      </c>
      <c r="E39" s="36">
        <f>COUNTA('Monitoria Anual - 2'!S72:S77)</f>
        <v>0</v>
      </c>
      <c r="F39" s="37">
        <f>COUNTA('Monitoria Anual - 2'!N72:N77)</f>
        <v>0</v>
      </c>
      <c r="G39" s="37">
        <f>COUNTA('Monitoria Anual - 2'!O72:O77)</f>
        <v>3</v>
      </c>
      <c r="H39" s="37">
        <f>COUNTA('Monitoria Anual - 2'!P72:P77)</f>
        <v>1</v>
      </c>
      <c r="I39" s="37">
        <f>COUNTA('Monitoria Anual - 2'!Q72:Q77)</f>
        <v>1</v>
      </c>
      <c r="J39" s="38">
        <f>COUNTA('Monitoria Anual - 2'!R72:R77)</f>
        <v>0</v>
      </c>
      <c r="W39" s="1"/>
      <c r="X39" s="12"/>
    </row>
    <row r="40" spans="1:24">
      <c r="A40" s="12"/>
      <c r="C40" s="76" t="s">
        <v>691</v>
      </c>
      <c r="D40" s="75">
        <f t="shared" si="2"/>
        <v>7</v>
      </c>
      <c r="E40" s="36">
        <f>COUNTA('Monitoria Anual - 2'!S78:S84)</f>
        <v>0</v>
      </c>
      <c r="F40" s="37">
        <f>COUNTA('Monitoria Anual - 2'!N78:N84)</f>
        <v>0</v>
      </c>
      <c r="G40" s="37">
        <f>COUNTA('Monitoria Anual - 2'!O78:O84)</f>
        <v>0</v>
      </c>
      <c r="H40" s="37">
        <f>COUNTA('Monitoria Anual - 2'!P78:P84)</f>
        <v>2</v>
      </c>
      <c r="I40" s="37">
        <f>COUNTA('Monitoria Anual - 2'!Q78:Q84)</f>
        <v>3</v>
      </c>
      <c r="J40" s="38">
        <f>COUNTA('Monitoria Anual - 2'!R78:R84)</f>
        <v>2</v>
      </c>
      <c r="W40" s="1"/>
      <c r="X40" s="12"/>
    </row>
    <row r="41" spans="1:24">
      <c r="A41" s="12"/>
      <c r="X41" s="12"/>
    </row>
    <row r="42" spans="1:24">
      <c r="A42" s="12"/>
      <c r="B42" s="12"/>
      <c r="C42" s="12"/>
      <c r="D42" s="12"/>
      <c r="E42" s="12"/>
      <c r="F42" s="12"/>
      <c r="G42" s="12"/>
      <c r="H42" s="12"/>
      <c r="I42" s="12"/>
      <c r="J42" s="12"/>
      <c r="K42" s="12"/>
      <c r="L42" s="12"/>
      <c r="M42" s="12"/>
      <c r="N42" s="12"/>
      <c r="O42" s="12"/>
      <c r="P42" s="12"/>
      <c r="Q42" s="12"/>
      <c r="R42" s="12"/>
      <c r="S42" s="12"/>
      <c r="T42" s="12"/>
      <c r="U42" s="12"/>
      <c r="V42" s="12"/>
      <c r="W42" s="12"/>
      <c r="X42" s="12"/>
    </row>
  </sheetData>
  <sheetProtection algorithmName="SHA-512" hashValue="Mglyo6jk2hPHO+BX8pw+J1KQmixUV5xQ4s5dulXKf0VRaIvYoo/iM3o5KUE0zVxdP7828Cd0NBtnhgn6JFiKUg==" saltValue="/pWg3XACuX9f+zmp5q17bQ=="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40 F33:F40">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40"/>
  <sheetViews>
    <sheetView showGridLines="0" zoomScale="80" zoomScaleNormal="80" workbookViewId="0">
      <selection activeCell="B6" sqref="B6:C6"/>
    </sheetView>
  </sheetViews>
  <sheetFormatPr defaultColWidth="8.85546875" defaultRowHeight="15"/>
  <cols>
    <col min="1" max="1" width="35.85546875" style="2" customWidth="1"/>
    <col min="2" max="2" width="7.28515625" style="2" customWidth="1"/>
    <col min="3" max="3" width="61"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59" customWidth="1"/>
    <col min="20" max="20" width="37.85546875" style="2" customWidth="1"/>
    <col min="21" max="21" width="29.855468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25.5" customHeight="1">
      <c r="A1" s="568" t="s">
        <v>0</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19"/>
    </row>
    <row r="2" spans="1:40" ht="27" customHeight="1" thickBot="1">
      <c r="A2" s="189" t="s">
        <v>1</v>
      </c>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
    </row>
    <row r="3" spans="1:40" ht="15.75" thickTop="1">
      <c r="AJ3" s="19"/>
    </row>
    <row r="4" spans="1:40" ht="27" customHeight="1">
      <c r="A4" s="54" t="s">
        <v>2</v>
      </c>
      <c r="B4" s="125" t="s">
        <v>3</v>
      </c>
      <c r="C4" s="125"/>
      <c r="D4" s="125"/>
      <c r="E4" s="125"/>
      <c r="F4" s="125"/>
      <c r="G4" s="126"/>
      <c r="H4" s="14"/>
      <c r="I4" s="14"/>
      <c r="J4" s="14"/>
      <c r="K4" s="14"/>
      <c r="L4" s="14"/>
      <c r="M4" s="14"/>
      <c r="N4" s="14"/>
      <c r="O4" s="14"/>
      <c r="P4" s="14"/>
      <c r="Q4" s="14"/>
      <c r="R4" s="14"/>
      <c r="S4" s="2"/>
      <c r="AJ4" s="19"/>
    </row>
    <row r="5" spans="1:40">
      <c r="AJ5" s="19"/>
    </row>
    <row r="6" spans="1:40" ht="27" customHeight="1">
      <c r="A6" s="54" t="s">
        <v>4</v>
      </c>
      <c r="B6" s="555" t="s">
        <v>1642</v>
      </c>
      <c r="C6" s="556"/>
      <c r="M6" s="59"/>
      <c r="AJ6" s="19"/>
      <c r="AN6" s="2" t="s">
        <v>6</v>
      </c>
    </row>
    <row r="7" spans="1:40" ht="15.75" thickBot="1">
      <c r="AJ7" s="19"/>
      <c r="AN7" s="60" t="s">
        <v>7</v>
      </c>
    </row>
    <row r="8" spans="1:40" ht="27" customHeight="1" thickBot="1">
      <c r="A8" s="560" t="s">
        <v>8</v>
      </c>
      <c r="B8" s="561"/>
      <c r="C8" s="561"/>
      <c r="D8" s="561"/>
      <c r="E8" s="561"/>
      <c r="F8" s="561"/>
      <c r="G8" s="561"/>
      <c r="H8" s="561"/>
      <c r="I8" s="561"/>
      <c r="J8" s="561"/>
      <c r="K8" s="561"/>
      <c r="L8" s="561"/>
      <c r="M8" s="562"/>
      <c r="N8" s="527" t="s">
        <v>9</v>
      </c>
      <c r="O8" s="528"/>
      <c r="P8" s="528"/>
      <c r="Q8" s="528"/>
      <c r="R8" s="528"/>
      <c r="S8" s="528"/>
      <c r="T8" s="528"/>
      <c r="U8" s="528"/>
      <c r="V8" s="528"/>
      <c r="W8" s="528"/>
      <c r="X8" s="529"/>
      <c r="Y8" s="571" t="s">
        <v>10</v>
      </c>
      <c r="Z8" s="572"/>
      <c r="AA8" s="572"/>
      <c r="AB8" s="572"/>
      <c r="AC8" s="572"/>
      <c r="AD8" s="572"/>
      <c r="AE8" s="572"/>
      <c r="AF8" s="572"/>
      <c r="AG8" s="572"/>
      <c r="AH8" s="572"/>
      <c r="AI8" s="573"/>
      <c r="AJ8" s="19"/>
    </row>
    <row r="9" spans="1:40" ht="39.75" customHeight="1">
      <c r="A9" s="602" t="s">
        <v>11</v>
      </c>
      <c r="B9" s="542" t="s">
        <v>12</v>
      </c>
      <c r="C9" s="542" t="s">
        <v>13</v>
      </c>
      <c r="D9" s="542" t="s">
        <v>14</v>
      </c>
      <c r="E9" s="576" t="s">
        <v>15</v>
      </c>
      <c r="F9" s="542" t="s">
        <v>16</v>
      </c>
      <c r="G9" s="542"/>
      <c r="H9" s="542" t="s">
        <v>17</v>
      </c>
      <c r="I9" s="542" t="s">
        <v>18</v>
      </c>
      <c r="J9" s="542" t="s">
        <v>19</v>
      </c>
      <c r="K9" s="544" t="s">
        <v>20</v>
      </c>
      <c r="L9" s="545"/>
      <c r="M9" s="542" t="s">
        <v>21</v>
      </c>
      <c r="N9" s="534" t="s">
        <v>22</v>
      </c>
      <c r="O9" s="536" t="s">
        <v>23</v>
      </c>
      <c r="P9" s="538" t="s">
        <v>24</v>
      </c>
      <c r="Q9" s="540" t="s">
        <v>25</v>
      </c>
      <c r="R9" s="551" t="s">
        <v>26</v>
      </c>
      <c r="S9" s="553" t="s">
        <v>27</v>
      </c>
      <c r="T9" s="549" t="s">
        <v>28</v>
      </c>
      <c r="U9" s="549" t="s">
        <v>29</v>
      </c>
      <c r="V9" s="549" t="s">
        <v>30</v>
      </c>
      <c r="W9" s="549" t="s">
        <v>31</v>
      </c>
      <c r="X9" s="530" t="s">
        <v>32</v>
      </c>
      <c r="Y9" s="532" t="s">
        <v>33</v>
      </c>
      <c r="Z9" s="523" t="s">
        <v>34</v>
      </c>
      <c r="AA9" s="525" t="s">
        <v>35</v>
      </c>
      <c r="AB9" s="523" t="s">
        <v>36</v>
      </c>
      <c r="AC9" s="523" t="s">
        <v>37</v>
      </c>
      <c r="AD9" s="523" t="s">
        <v>38</v>
      </c>
      <c r="AE9" s="523" t="s">
        <v>39</v>
      </c>
      <c r="AF9" s="557" t="s">
        <v>40</v>
      </c>
      <c r="AG9" s="523" t="s">
        <v>41</v>
      </c>
      <c r="AH9" s="523" t="s">
        <v>42</v>
      </c>
      <c r="AI9" s="578" t="s">
        <v>43</v>
      </c>
      <c r="AJ9" s="19"/>
    </row>
    <row r="10" spans="1:40" ht="16.5" thickBot="1">
      <c r="A10" s="603"/>
      <c r="B10" s="543"/>
      <c r="C10" s="543"/>
      <c r="D10" s="543"/>
      <c r="E10" s="577"/>
      <c r="F10" s="53" t="s">
        <v>44</v>
      </c>
      <c r="G10" s="53" t="s">
        <v>45</v>
      </c>
      <c r="H10" s="543"/>
      <c r="I10" s="543"/>
      <c r="J10" s="543"/>
      <c r="K10" s="97" t="s">
        <v>46</v>
      </c>
      <c r="L10" s="97" t="s">
        <v>47</v>
      </c>
      <c r="M10" s="543"/>
      <c r="N10" s="535"/>
      <c r="O10" s="537"/>
      <c r="P10" s="539"/>
      <c r="Q10" s="541"/>
      <c r="R10" s="552"/>
      <c r="S10" s="554"/>
      <c r="T10" s="601"/>
      <c r="U10" s="601"/>
      <c r="V10" s="601"/>
      <c r="W10" s="601"/>
      <c r="X10" s="608"/>
      <c r="Y10" s="609"/>
      <c r="Z10" s="606"/>
      <c r="AA10" s="605"/>
      <c r="AB10" s="606"/>
      <c r="AC10" s="606"/>
      <c r="AD10" s="606"/>
      <c r="AE10" s="606"/>
      <c r="AF10" s="607"/>
      <c r="AG10" s="606"/>
      <c r="AH10" s="606"/>
      <c r="AI10" s="604"/>
      <c r="AJ10" s="19"/>
    </row>
    <row r="11" spans="1:40" ht="69" customHeight="1">
      <c r="A11" s="595" t="s">
        <v>48</v>
      </c>
      <c r="B11" s="288">
        <v>43831</v>
      </c>
      <c r="C11" s="190" t="s">
        <v>50</v>
      </c>
      <c r="D11" s="289" t="s">
        <v>51</v>
      </c>
      <c r="E11" s="290" t="s">
        <v>696</v>
      </c>
      <c r="F11" s="291">
        <v>43160</v>
      </c>
      <c r="G11" s="291">
        <v>44531</v>
      </c>
      <c r="H11" s="289" t="s">
        <v>1097</v>
      </c>
      <c r="I11" s="292" t="s">
        <v>53</v>
      </c>
      <c r="J11" s="191" t="s">
        <v>1098</v>
      </c>
      <c r="K11" s="292" t="s">
        <v>55</v>
      </c>
      <c r="L11" s="293"/>
      <c r="M11" s="215"/>
      <c r="N11" s="213"/>
      <c r="O11" s="213"/>
      <c r="P11" s="213"/>
      <c r="Q11" s="218" t="s">
        <v>56</v>
      </c>
      <c r="R11" s="213"/>
      <c r="S11" s="337"/>
      <c r="T11" s="316" t="s">
        <v>1099</v>
      </c>
      <c r="U11" s="340" t="s">
        <v>1100</v>
      </c>
      <c r="V11" s="340"/>
      <c r="W11" s="324" t="s">
        <v>1101</v>
      </c>
      <c r="X11" s="316" t="s">
        <v>1102</v>
      </c>
      <c r="Y11" s="316" t="s">
        <v>1103</v>
      </c>
      <c r="Z11" s="340"/>
      <c r="AA11" s="341"/>
      <c r="AB11" s="340"/>
      <c r="AC11" s="316" t="s">
        <v>1104</v>
      </c>
      <c r="AD11" s="340"/>
      <c r="AE11" s="340"/>
      <c r="AF11" s="340"/>
      <c r="AG11" s="340"/>
      <c r="AH11" s="340"/>
      <c r="AI11" s="316" t="s">
        <v>1105</v>
      </c>
      <c r="AJ11" s="19"/>
    </row>
    <row r="12" spans="1:40" ht="69" customHeight="1">
      <c r="A12" s="596"/>
      <c r="B12" s="207">
        <v>43862</v>
      </c>
      <c r="C12" s="294" t="s">
        <v>703</v>
      </c>
      <c r="D12" s="208" t="s">
        <v>65</v>
      </c>
      <c r="E12" s="289" t="s">
        <v>704</v>
      </c>
      <c r="F12" s="291">
        <v>43160</v>
      </c>
      <c r="G12" s="291">
        <v>44958</v>
      </c>
      <c r="H12" s="289" t="s">
        <v>1097</v>
      </c>
      <c r="I12" s="295" t="s">
        <v>53</v>
      </c>
      <c r="J12" s="191" t="s">
        <v>1106</v>
      </c>
      <c r="K12" s="295" t="s">
        <v>55</v>
      </c>
      <c r="L12" s="293"/>
      <c r="M12" s="215"/>
      <c r="N12" s="213"/>
      <c r="O12" s="213"/>
      <c r="P12" s="213"/>
      <c r="Q12" s="218" t="s">
        <v>56</v>
      </c>
      <c r="R12" s="213"/>
      <c r="S12" s="337"/>
      <c r="T12" s="316" t="s">
        <v>1107</v>
      </c>
      <c r="U12" s="340"/>
      <c r="V12" s="340"/>
      <c r="W12" s="316" t="s">
        <v>1101</v>
      </c>
      <c r="X12" s="340"/>
      <c r="Y12" s="316" t="s">
        <v>1108</v>
      </c>
      <c r="Z12" s="340"/>
      <c r="AA12" s="340"/>
      <c r="AB12" s="340"/>
      <c r="AC12" s="340"/>
      <c r="AD12" s="340"/>
      <c r="AE12" s="340"/>
      <c r="AF12" s="341"/>
      <c r="AG12" s="340"/>
      <c r="AH12" s="340"/>
      <c r="AI12" s="340"/>
      <c r="AJ12" s="19"/>
    </row>
    <row r="13" spans="1:40" ht="69" customHeight="1">
      <c r="A13" s="596"/>
      <c r="B13" s="187">
        <v>42430</v>
      </c>
      <c r="C13" s="99" t="s">
        <v>705</v>
      </c>
      <c r="D13" s="63"/>
      <c r="E13" s="63"/>
      <c r="F13" s="63"/>
      <c r="G13" s="63"/>
      <c r="H13" s="63"/>
      <c r="I13" s="63"/>
      <c r="J13" s="63"/>
      <c r="K13" s="63"/>
      <c r="L13" s="296"/>
      <c r="M13" s="63"/>
      <c r="N13" s="61"/>
      <c r="O13" s="61"/>
      <c r="P13" s="61"/>
      <c r="Q13" s="61"/>
      <c r="R13" s="61"/>
      <c r="S13" s="338"/>
      <c r="T13" s="342"/>
      <c r="U13" s="340"/>
      <c r="V13" s="340"/>
      <c r="W13" s="340"/>
      <c r="X13" s="340"/>
      <c r="Y13" s="342"/>
      <c r="Z13" s="340"/>
      <c r="AA13" s="340"/>
      <c r="AB13" s="340"/>
      <c r="AC13" s="340"/>
      <c r="AD13" s="340"/>
      <c r="AE13" s="340"/>
      <c r="AF13" s="341"/>
      <c r="AG13" s="340"/>
      <c r="AH13" s="340"/>
      <c r="AI13" s="340"/>
      <c r="AJ13" s="19"/>
    </row>
    <row r="14" spans="1:40" ht="69" customHeight="1">
      <c r="A14" s="596"/>
      <c r="B14" s="195">
        <v>43922</v>
      </c>
      <c r="C14" s="194" t="s">
        <v>83</v>
      </c>
      <c r="D14" s="208" t="s">
        <v>709</v>
      </c>
      <c r="E14" s="208" t="s">
        <v>710</v>
      </c>
      <c r="F14" s="291">
        <v>43160</v>
      </c>
      <c r="G14" s="291">
        <v>44958</v>
      </c>
      <c r="H14" s="208" t="s">
        <v>84</v>
      </c>
      <c r="I14" s="295" t="s">
        <v>53</v>
      </c>
      <c r="J14" s="191" t="s">
        <v>1109</v>
      </c>
      <c r="K14" s="333" t="s">
        <v>55</v>
      </c>
      <c r="L14" s="63"/>
      <c r="M14" s="297" t="s">
        <v>1110</v>
      </c>
      <c r="N14" s="210"/>
      <c r="O14" s="210"/>
      <c r="P14" s="210"/>
      <c r="Q14" s="218" t="s">
        <v>56</v>
      </c>
      <c r="R14" s="210"/>
      <c r="S14" s="339"/>
      <c r="T14" s="316" t="s">
        <v>1111</v>
      </c>
      <c r="U14" s="342"/>
      <c r="V14" s="342"/>
      <c r="W14" s="340"/>
      <c r="X14" s="340"/>
      <c r="Y14" s="342"/>
      <c r="Z14" s="340"/>
      <c r="AA14" s="340"/>
      <c r="AB14" s="342"/>
      <c r="AC14" s="340"/>
      <c r="AD14" s="342"/>
      <c r="AE14" s="342"/>
      <c r="AF14" s="343"/>
      <c r="AG14" s="342"/>
      <c r="AH14" s="342"/>
      <c r="AI14" s="300" t="s">
        <v>1112</v>
      </c>
      <c r="AJ14" s="19"/>
    </row>
    <row r="15" spans="1:40" ht="69" customHeight="1">
      <c r="A15" s="596"/>
      <c r="B15" s="211">
        <v>43952</v>
      </c>
      <c r="C15" s="197" t="s">
        <v>102</v>
      </c>
      <c r="D15" s="208" t="s">
        <v>94</v>
      </c>
      <c r="E15" s="208" t="s">
        <v>713</v>
      </c>
      <c r="F15" s="209">
        <v>43908</v>
      </c>
      <c r="G15" s="291">
        <v>44958</v>
      </c>
      <c r="H15" s="198" t="s">
        <v>1113</v>
      </c>
      <c r="I15" s="208" t="s">
        <v>53</v>
      </c>
      <c r="J15" s="191" t="s">
        <v>1114</v>
      </c>
      <c r="K15" s="191" t="s">
        <v>97</v>
      </c>
      <c r="L15" s="335"/>
      <c r="M15" s="197" t="s">
        <v>103</v>
      </c>
      <c r="N15" s="210"/>
      <c r="O15" s="216" t="s">
        <v>56</v>
      </c>
      <c r="P15" s="210"/>
      <c r="Q15" s="210"/>
      <c r="R15" s="210"/>
      <c r="S15" s="339"/>
      <c r="T15" s="324" t="s">
        <v>1115</v>
      </c>
      <c r="U15" s="324" t="s">
        <v>1116</v>
      </c>
      <c r="V15" s="324" t="s">
        <v>1117</v>
      </c>
      <c r="W15" s="324" t="s">
        <v>1101</v>
      </c>
      <c r="X15" s="344"/>
      <c r="Y15" s="344"/>
      <c r="Z15" s="344"/>
      <c r="AA15" s="344"/>
      <c r="AB15" s="344"/>
      <c r="AC15" s="344"/>
      <c r="AD15" s="344"/>
      <c r="AE15" s="344"/>
      <c r="AF15" s="344"/>
      <c r="AG15" s="344"/>
      <c r="AH15" s="344"/>
      <c r="AI15" s="300" t="s">
        <v>1118</v>
      </c>
      <c r="AJ15" s="19"/>
    </row>
    <row r="16" spans="1:40" ht="69" customHeight="1">
      <c r="A16" s="596"/>
      <c r="B16" s="298">
        <v>43983</v>
      </c>
      <c r="C16" s="294" t="s">
        <v>723</v>
      </c>
      <c r="D16" s="299" t="s">
        <v>1119</v>
      </c>
      <c r="E16" s="300" t="s">
        <v>725</v>
      </c>
      <c r="F16" s="209">
        <v>43908</v>
      </c>
      <c r="G16" s="291">
        <v>44378</v>
      </c>
      <c r="H16" s="208" t="s">
        <v>1120</v>
      </c>
      <c r="I16" s="301">
        <v>72000</v>
      </c>
      <c r="J16" s="191" t="s">
        <v>1121</v>
      </c>
      <c r="K16" s="334" t="s">
        <v>109</v>
      </c>
      <c r="L16" s="63"/>
      <c r="M16" s="302" t="s">
        <v>1122</v>
      </c>
      <c r="N16" s="286"/>
      <c r="O16" s="286"/>
      <c r="P16" s="336" t="s">
        <v>56</v>
      </c>
      <c r="Q16" s="286"/>
      <c r="R16" s="286"/>
      <c r="S16" s="250"/>
      <c r="T16" s="345" t="s">
        <v>1123</v>
      </c>
      <c r="U16" s="324" t="s">
        <v>1124</v>
      </c>
      <c r="V16" s="300" t="s">
        <v>1125</v>
      </c>
      <c r="W16" s="324" t="s">
        <v>721</v>
      </c>
      <c r="X16" s="324" t="s">
        <v>1126</v>
      </c>
      <c r="Y16" s="344"/>
      <c r="Z16" s="344"/>
      <c r="AA16" s="344"/>
      <c r="AB16" s="344"/>
      <c r="AC16" s="346">
        <v>44743</v>
      </c>
      <c r="AD16" s="344"/>
      <c r="AE16" s="344"/>
      <c r="AF16" s="345" t="s">
        <v>1127</v>
      </c>
      <c r="AG16" s="344"/>
      <c r="AH16" s="344"/>
      <c r="AI16" s="344"/>
      <c r="AJ16" s="19"/>
    </row>
    <row r="17" spans="1:36" ht="69" customHeight="1">
      <c r="A17" s="596"/>
      <c r="B17" s="211">
        <v>44013</v>
      </c>
      <c r="C17" s="303" t="s">
        <v>118</v>
      </c>
      <c r="D17" s="208" t="s">
        <v>119</v>
      </c>
      <c r="E17" s="208" t="s">
        <v>119</v>
      </c>
      <c r="F17" s="209">
        <v>43908</v>
      </c>
      <c r="G17" s="291">
        <v>44958</v>
      </c>
      <c r="H17" s="208" t="s">
        <v>1128</v>
      </c>
      <c r="I17" s="295" t="s">
        <v>53</v>
      </c>
      <c r="J17" s="191" t="s">
        <v>1129</v>
      </c>
      <c r="K17" s="208" t="s">
        <v>109</v>
      </c>
      <c r="L17" s="297"/>
      <c r="M17" s="215"/>
      <c r="N17" s="210"/>
      <c r="O17" s="210" t="s">
        <v>56</v>
      </c>
      <c r="P17" s="210"/>
      <c r="Q17" s="210"/>
      <c r="R17" s="210"/>
      <c r="S17" s="339"/>
      <c r="T17" s="324" t="s">
        <v>1115</v>
      </c>
      <c r="U17" s="324" t="s">
        <v>1116</v>
      </c>
      <c r="V17" s="324" t="s">
        <v>1117</v>
      </c>
      <c r="W17" s="324" t="s">
        <v>1101</v>
      </c>
      <c r="X17" s="342"/>
      <c r="Y17" s="342"/>
      <c r="Z17" s="342"/>
      <c r="AA17" s="342"/>
      <c r="AB17" s="342"/>
      <c r="AC17" s="342"/>
      <c r="AD17" s="342"/>
      <c r="AE17" s="342"/>
      <c r="AF17" s="343"/>
      <c r="AG17" s="342"/>
      <c r="AH17" s="342"/>
      <c r="AI17" s="109" t="s">
        <v>1118</v>
      </c>
      <c r="AJ17" s="19"/>
    </row>
    <row r="18" spans="1:36" ht="69" customHeight="1">
      <c r="A18" s="596"/>
      <c r="B18" s="187">
        <v>42583</v>
      </c>
      <c r="C18" s="99" t="s">
        <v>705</v>
      </c>
      <c r="D18" s="63"/>
      <c r="E18" s="63"/>
      <c r="F18" s="63"/>
      <c r="G18" s="63"/>
      <c r="H18" s="63"/>
      <c r="I18" s="63"/>
      <c r="J18" s="63"/>
      <c r="K18" s="63"/>
      <c r="L18" s="296"/>
      <c r="M18" s="63"/>
      <c r="N18" s="61"/>
      <c r="O18" s="61"/>
      <c r="P18" s="61"/>
      <c r="Q18" s="61"/>
      <c r="R18" s="61"/>
      <c r="S18" s="338"/>
      <c r="T18" s="342"/>
      <c r="U18" s="342"/>
      <c r="V18" s="342"/>
      <c r="W18" s="342"/>
      <c r="X18" s="342"/>
      <c r="Y18" s="342"/>
      <c r="Z18" s="342"/>
      <c r="AA18" s="342"/>
      <c r="AB18" s="342"/>
      <c r="AC18" s="342"/>
      <c r="AD18" s="342"/>
      <c r="AE18" s="342"/>
      <c r="AF18" s="343"/>
      <c r="AG18" s="342"/>
      <c r="AH18" s="342"/>
      <c r="AI18" s="342"/>
      <c r="AJ18" s="19"/>
    </row>
    <row r="19" spans="1:36" ht="69" customHeight="1">
      <c r="A19" s="596"/>
      <c r="B19" s="304">
        <v>44075</v>
      </c>
      <c r="C19" s="194" t="s">
        <v>136</v>
      </c>
      <c r="D19" s="101" t="s">
        <v>734</v>
      </c>
      <c r="E19" s="300" t="s">
        <v>735</v>
      </c>
      <c r="F19" s="209">
        <v>43908</v>
      </c>
      <c r="G19" s="291">
        <v>44958</v>
      </c>
      <c r="H19" s="300" t="s">
        <v>1130</v>
      </c>
      <c r="I19" s="208" t="s">
        <v>53</v>
      </c>
      <c r="J19" s="191" t="s">
        <v>1131</v>
      </c>
      <c r="K19" s="198" t="s">
        <v>139</v>
      </c>
      <c r="L19" s="305"/>
      <c r="M19" s="215"/>
      <c r="N19" s="210"/>
      <c r="O19" s="242"/>
      <c r="P19" s="249"/>
      <c r="Q19" s="210" t="s">
        <v>56</v>
      </c>
      <c r="R19" s="210"/>
      <c r="S19" s="339"/>
      <c r="T19" s="348" t="s">
        <v>1132</v>
      </c>
      <c r="U19" s="349"/>
      <c r="V19" s="349"/>
      <c r="W19" s="348" t="s">
        <v>1133</v>
      </c>
      <c r="X19" s="349"/>
      <c r="Y19" s="350"/>
      <c r="Z19" s="350"/>
      <c r="AA19" s="350"/>
      <c r="AB19" s="350"/>
      <c r="AC19" s="350"/>
      <c r="AD19" s="350"/>
      <c r="AE19" s="350"/>
      <c r="AF19" s="351" t="s">
        <v>1134</v>
      </c>
      <c r="AG19" s="351" t="s">
        <v>55</v>
      </c>
      <c r="AH19" s="350"/>
      <c r="AI19" s="350"/>
      <c r="AJ19" s="19"/>
    </row>
    <row r="20" spans="1:36" ht="69" customHeight="1">
      <c r="A20" s="597" t="s">
        <v>145</v>
      </c>
      <c r="B20" s="306">
        <v>42737</v>
      </c>
      <c r="C20" s="112" t="s">
        <v>1135</v>
      </c>
      <c r="D20" s="113" t="s">
        <v>1136</v>
      </c>
      <c r="E20" s="113" t="s">
        <v>1137</v>
      </c>
      <c r="F20" s="103">
        <v>43313</v>
      </c>
      <c r="G20" s="103">
        <v>44866</v>
      </c>
      <c r="H20" s="307" t="s">
        <v>165</v>
      </c>
      <c r="I20" s="308">
        <v>500000</v>
      </c>
      <c r="J20" s="108" t="s">
        <v>1138</v>
      </c>
      <c r="K20" s="101" t="s">
        <v>1139</v>
      </c>
      <c r="L20" s="107"/>
      <c r="M20" s="199" t="s">
        <v>740</v>
      </c>
      <c r="N20" s="210"/>
      <c r="O20" s="210"/>
      <c r="P20" s="210"/>
      <c r="Q20" s="243" t="s">
        <v>56</v>
      </c>
      <c r="R20" s="210"/>
      <c r="S20" s="339"/>
      <c r="T20" s="324" t="s">
        <v>1140</v>
      </c>
      <c r="U20" s="324" t="s">
        <v>1141</v>
      </c>
      <c r="V20" s="344"/>
      <c r="W20" s="324" t="s">
        <v>1142</v>
      </c>
      <c r="X20" s="344"/>
      <c r="Y20" s="344"/>
      <c r="Z20" s="344"/>
      <c r="AA20" s="344"/>
      <c r="AB20" s="344"/>
      <c r="AC20" s="344"/>
      <c r="AD20" s="365" t="s">
        <v>955</v>
      </c>
      <c r="AE20" s="344"/>
      <c r="AF20" s="352"/>
      <c r="AG20" s="344"/>
      <c r="AH20" s="344"/>
      <c r="AI20" s="344"/>
      <c r="AJ20" s="19"/>
    </row>
    <row r="21" spans="1:36" ht="69" customHeight="1">
      <c r="A21" s="596"/>
      <c r="B21" s="306">
        <v>42768</v>
      </c>
      <c r="C21" s="112" t="s">
        <v>1143</v>
      </c>
      <c r="D21" s="113" t="s">
        <v>161</v>
      </c>
      <c r="E21" s="113" t="s">
        <v>1144</v>
      </c>
      <c r="F21" s="103">
        <v>43313</v>
      </c>
      <c r="G21" s="103">
        <v>44866</v>
      </c>
      <c r="H21" s="307" t="s">
        <v>747</v>
      </c>
      <c r="I21" s="308">
        <v>350000</v>
      </c>
      <c r="J21" s="108" t="s">
        <v>1145</v>
      </c>
      <c r="K21" s="101" t="s">
        <v>749</v>
      </c>
      <c r="L21" s="293"/>
      <c r="M21" s="203"/>
      <c r="N21" s="213"/>
      <c r="O21" s="213"/>
      <c r="P21" s="213"/>
      <c r="Q21" s="218" t="s">
        <v>56</v>
      </c>
      <c r="R21" s="213"/>
      <c r="S21" s="337"/>
      <c r="T21" s="324" t="s">
        <v>1146</v>
      </c>
      <c r="U21" s="344"/>
      <c r="V21" s="344"/>
      <c r="W21" s="324" t="s">
        <v>1147</v>
      </c>
      <c r="X21" s="344"/>
      <c r="Y21" s="344"/>
      <c r="Z21" s="344"/>
      <c r="AA21" s="352"/>
      <c r="AB21" s="344"/>
      <c r="AC21" s="344"/>
      <c r="AD21" s="344" t="s">
        <v>955</v>
      </c>
      <c r="AE21" s="344"/>
      <c r="AF21" s="352"/>
      <c r="AG21" s="344"/>
      <c r="AH21" s="344"/>
      <c r="AI21" s="344"/>
      <c r="AJ21" s="19"/>
    </row>
    <row r="22" spans="1:36" ht="69" customHeight="1">
      <c r="A22" s="596"/>
      <c r="B22" s="306">
        <v>42796</v>
      </c>
      <c r="C22" s="114" t="s">
        <v>170</v>
      </c>
      <c r="D22" s="113" t="s">
        <v>171</v>
      </c>
      <c r="E22" s="113" t="s">
        <v>1148</v>
      </c>
      <c r="F22" s="103">
        <v>43160</v>
      </c>
      <c r="G22" s="103">
        <v>44958</v>
      </c>
      <c r="H22" s="309" t="s">
        <v>1149</v>
      </c>
      <c r="I22" s="101" t="s">
        <v>172</v>
      </c>
      <c r="J22" s="108" t="s">
        <v>1150</v>
      </c>
      <c r="K22" s="101" t="s">
        <v>758</v>
      </c>
      <c r="L22" s="293"/>
      <c r="M22" s="198"/>
      <c r="N22" s="210"/>
      <c r="O22" s="210"/>
      <c r="P22" s="210"/>
      <c r="Q22" s="243" t="s">
        <v>56</v>
      </c>
      <c r="R22" s="210"/>
      <c r="S22" s="339"/>
      <c r="T22" s="300" t="s">
        <v>1151</v>
      </c>
      <c r="U22" s="300" t="s">
        <v>1152</v>
      </c>
      <c r="V22" s="344"/>
      <c r="W22" s="300" t="s">
        <v>1153</v>
      </c>
      <c r="X22" s="344"/>
      <c r="Y22" s="300" t="s">
        <v>1154</v>
      </c>
      <c r="Z22" s="344"/>
      <c r="AA22" s="344"/>
      <c r="AB22" s="344"/>
      <c r="AC22" s="344"/>
      <c r="AD22" s="344"/>
      <c r="AE22" s="344"/>
      <c r="AF22" s="353" t="s">
        <v>1155</v>
      </c>
      <c r="AG22" s="300" t="s">
        <v>1156</v>
      </c>
      <c r="AH22" s="344"/>
      <c r="AI22" s="300"/>
      <c r="AJ22" s="19"/>
    </row>
    <row r="23" spans="1:36" ht="69" customHeight="1">
      <c r="A23" s="596"/>
      <c r="B23" s="188">
        <v>42827</v>
      </c>
      <c r="C23" s="114" t="s">
        <v>762</v>
      </c>
      <c r="D23" s="113"/>
      <c r="E23" s="113"/>
      <c r="F23" s="103"/>
      <c r="G23" s="103"/>
      <c r="H23" s="309"/>
      <c r="I23" s="101"/>
      <c r="J23" s="310"/>
      <c r="K23" s="101"/>
      <c r="L23" s="107"/>
      <c r="M23" s="61"/>
      <c r="N23" s="61"/>
      <c r="O23" s="61"/>
      <c r="P23" s="61"/>
      <c r="Q23" s="61"/>
      <c r="R23" s="61"/>
      <c r="S23" s="338"/>
      <c r="T23" s="342"/>
      <c r="U23" s="340"/>
      <c r="V23" s="340"/>
      <c r="W23" s="340"/>
      <c r="X23" s="340"/>
      <c r="Y23" s="342"/>
      <c r="Z23" s="342"/>
      <c r="AA23" s="342"/>
      <c r="AB23" s="342"/>
      <c r="AC23" s="342"/>
      <c r="AD23" s="342"/>
      <c r="AE23" s="342"/>
      <c r="AF23" s="343"/>
      <c r="AG23" s="342"/>
      <c r="AH23" s="342"/>
      <c r="AI23" s="342"/>
      <c r="AJ23" s="19"/>
    </row>
    <row r="24" spans="1:36" ht="69" customHeight="1">
      <c r="A24" s="596"/>
      <c r="B24" s="188">
        <v>42857</v>
      </c>
      <c r="C24" s="114" t="s">
        <v>762</v>
      </c>
      <c r="D24" s="113"/>
      <c r="E24" s="113"/>
      <c r="F24" s="103"/>
      <c r="G24" s="103"/>
      <c r="H24" s="309"/>
      <c r="I24" s="101"/>
      <c r="J24" s="310"/>
      <c r="K24" s="101"/>
      <c r="L24" s="107"/>
      <c r="M24" s="61"/>
      <c r="N24" s="61"/>
      <c r="O24" s="61"/>
      <c r="P24" s="61"/>
      <c r="Q24" s="61"/>
      <c r="R24" s="61"/>
      <c r="S24" s="338"/>
      <c r="T24" s="342"/>
      <c r="U24" s="340"/>
      <c r="V24" s="340"/>
      <c r="W24" s="340"/>
      <c r="X24" s="340"/>
      <c r="Y24" s="342"/>
      <c r="Z24" s="342"/>
      <c r="AA24" s="342"/>
      <c r="AB24" s="342"/>
      <c r="AC24" s="342"/>
      <c r="AD24" s="342"/>
      <c r="AE24" s="342"/>
      <c r="AF24" s="343"/>
      <c r="AG24" s="342"/>
      <c r="AH24" s="342"/>
      <c r="AI24" s="342"/>
      <c r="AJ24" s="19"/>
    </row>
    <row r="25" spans="1:36" ht="69" customHeight="1">
      <c r="A25" s="596"/>
      <c r="B25" s="188">
        <v>42888</v>
      </c>
      <c r="C25" s="114" t="s">
        <v>763</v>
      </c>
      <c r="D25" s="113"/>
      <c r="E25" s="113"/>
      <c r="F25" s="103"/>
      <c r="G25" s="103"/>
      <c r="H25" s="309"/>
      <c r="I25" s="101"/>
      <c r="J25" s="310"/>
      <c r="K25" s="101"/>
      <c r="L25" s="107"/>
      <c r="M25" s="61"/>
      <c r="N25" s="61"/>
      <c r="O25" s="61"/>
      <c r="P25" s="61"/>
      <c r="Q25" s="61"/>
      <c r="R25" s="61"/>
      <c r="S25" s="338"/>
      <c r="T25" s="342"/>
      <c r="U25" s="340"/>
      <c r="V25" s="340"/>
      <c r="W25" s="340"/>
      <c r="X25" s="340"/>
      <c r="Y25" s="342"/>
      <c r="Z25" s="342"/>
      <c r="AA25" s="342"/>
      <c r="AB25" s="342"/>
      <c r="AC25" s="342"/>
      <c r="AD25" s="342"/>
      <c r="AE25" s="342"/>
      <c r="AF25" s="343"/>
      <c r="AG25" s="342"/>
      <c r="AH25" s="342"/>
      <c r="AI25" s="342"/>
      <c r="AJ25" s="19"/>
    </row>
    <row r="26" spans="1:36" ht="69" customHeight="1">
      <c r="A26" s="596"/>
      <c r="B26" s="306">
        <v>42918</v>
      </c>
      <c r="C26" s="112" t="s">
        <v>209</v>
      </c>
      <c r="D26" s="113" t="s">
        <v>770</v>
      </c>
      <c r="E26" s="311" t="s">
        <v>1157</v>
      </c>
      <c r="F26" s="103">
        <v>43313</v>
      </c>
      <c r="G26" s="103">
        <v>44958</v>
      </c>
      <c r="H26" s="101" t="s">
        <v>1158</v>
      </c>
      <c r="I26" s="308">
        <v>350000</v>
      </c>
      <c r="J26" s="309" t="s">
        <v>1159</v>
      </c>
      <c r="K26" s="101" t="s">
        <v>749</v>
      </c>
      <c r="L26" s="293"/>
      <c r="M26" s="203"/>
      <c r="N26" s="213"/>
      <c r="O26" s="213"/>
      <c r="P26" s="213"/>
      <c r="Q26" s="218" t="s">
        <v>56</v>
      </c>
      <c r="R26" s="213"/>
      <c r="S26" s="337"/>
      <c r="T26" s="300" t="s">
        <v>1160</v>
      </c>
      <c r="U26" s="354" t="s">
        <v>1161</v>
      </c>
      <c r="V26" s="344"/>
      <c r="W26" s="300" t="s">
        <v>1162</v>
      </c>
      <c r="X26" s="344"/>
      <c r="Y26" s="344"/>
      <c r="Z26" s="344"/>
      <c r="AA26" s="352"/>
      <c r="AB26" s="344"/>
      <c r="AC26" s="344"/>
      <c r="AD26" s="344"/>
      <c r="AE26" s="344"/>
      <c r="AF26" s="344"/>
      <c r="AG26" s="300" t="s">
        <v>1163</v>
      </c>
      <c r="AH26" s="344"/>
      <c r="AI26" s="300"/>
      <c r="AJ26" s="19"/>
    </row>
    <row r="27" spans="1:36" ht="69" customHeight="1">
      <c r="A27" s="596"/>
      <c r="B27" s="188" t="s">
        <v>772</v>
      </c>
      <c r="C27" s="114" t="s">
        <v>763</v>
      </c>
      <c r="D27" s="113"/>
      <c r="E27" s="113"/>
      <c r="F27" s="103"/>
      <c r="G27" s="103"/>
      <c r="H27" s="101"/>
      <c r="I27" s="308"/>
      <c r="J27" s="309"/>
      <c r="K27" s="101"/>
      <c r="L27" s="293"/>
      <c r="M27" s="61"/>
      <c r="N27" s="61"/>
      <c r="O27" s="61"/>
      <c r="P27" s="61"/>
      <c r="Q27" s="61"/>
      <c r="R27" s="61"/>
      <c r="S27" s="338"/>
      <c r="T27" s="340"/>
      <c r="U27" s="340"/>
      <c r="V27" s="340"/>
      <c r="W27" s="340"/>
      <c r="X27" s="340"/>
      <c r="Y27" s="340"/>
      <c r="Z27" s="340"/>
      <c r="AA27" s="341"/>
      <c r="AB27" s="340"/>
      <c r="AC27" s="340"/>
      <c r="AD27" s="340"/>
      <c r="AE27" s="340"/>
      <c r="AF27" s="340"/>
      <c r="AG27" s="340"/>
      <c r="AH27" s="340"/>
      <c r="AI27" s="340"/>
      <c r="AJ27" s="19"/>
    </row>
    <row r="28" spans="1:36" ht="69" customHeight="1">
      <c r="A28" s="596"/>
      <c r="B28" s="306" t="s">
        <v>1164</v>
      </c>
      <c r="C28" s="114" t="s">
        <v>222</v>
      </c>
      <c r="D28" s="113" t="s">
        <v>223</v>
      </c>
      <c r="E28" s="113" t="s">
        <v>223</v>
      </c>
      <c r="F28" s="103">
        <v>43160</v>
      </c>
      <c r="G28" s="103">
        <v>45231</v>
      </c>
      <c r="H28" s="101" t="s">
        <v>224</v>
      </c>
      <c r="I28" s="308">
        <v>200000</v>
      </c>
      <c r="J28" s="101" t="s">
        <v>225</v>
      </c>
      <c r="K28" s="101" t="s">
        <v>226</v>
      </c>
      <c r="L28" s="293"/>
      <c r="M28" s="205"/>
      <c r="N28" s="210"/>
      <c r="O28" s="210"/>
      <c r="P28" s="210"/>
      <c r="Q28" s="243" t="s">
        <v>56</v>
      </c>
      <c r="R28" s="210"/>
      <c r="S28" s="339"/>
      <c r="T28" s="355" t="s">
        <v>1165</v>
      </c>
      <c r="U28" s="349"/>
      <c r="V28" s="356"/>
      <c r="W28" s="351" t="s">
        <v>1166</v>
      </c>
      <c r="X28" s="350"/>
      <c r="Y28" s="350"/>
      <c r="Z28" s="350"/>
      <c r="AA28" s="349"/>
      <c r="AB28" s="349"/>
      <c r="AC28" s="349"/>
      <c r="AD28" s="349"/>
      <c r="AE28" s="350"/>
      <c r="AF28" s="350"/>
      <c r="AG28" s="350"/>
      <c r="AH28" s="350"/>
      <c r="AI28" s="350"/>
      <c r="AJ28" s="19"/>
    </row>
    <row r="29" spans="1:36" ht="69" customHeight="1">
      <c r="A29" s="597" t="s">
        <v>230</v>
      </c>
      <c r="B29" s="312">
        <v>42738</v>
      </c>
      <c r="C29" s="156" t="s">
        <v>777</v>
      </c>
      <c r="D29" s="101" t="s">
        <v>232</v>
      </c>
      <c r="E29" s="101" t="s">
        <v>780</v>
      </c>
      <c r="F29" s="103">
        <v>43160</v>
      </c>
      <c r="G29" s="103">
        <v>44958</v>
      </c>
      <c r="H29" s="103" t="s">
        <v>1167</v>
      </c>
      <c r="I29" s="101" t="s">
        <v>172</v>
      </c>
      <c r="J29" s="101" t="s">
        <v>1168</v>
      </c>
      <c r="K29" s="108" t="s">
        <v>234</v>
      </c>
      <c r="L29" s="293"/>
      <c r="M29" s="198"/>
      <c r="N29" s="210"/>
      <c r="O29" s="210"/>
      <c r="P29" s="210" t="s">
        <v>56</v>
      </c>
      <c r="Q29" s="210"/>
      <c r="R29" s="210"/>
      <c r="S29" s="339"/>
      <c r="T29" s="324" t="s">
        <v>1169</v>
      </c>
      <c r="U29" s="344"/>
      <c r="V29" s="324" t="s">
        <v>1170</v>
      </c>
      <c r="W29" s="324" t="s">
        <v>1171</v>
      </c>
      <c r="X29" s="324" t="s">
        <v>1172</v>
      </c>
      <c r="Y29" s="300" t="s">
        <v>1173</v>
      </c>
      <c r="Z29" s="344"/>
      <c r="AA29" s="344"/>
      <c r="AB29" s="344"/>
      <c r="AC29" s="344"/>
      <c r="AD29" s="344"/>
      <c r="AE29" s="344"/>
      <c r="AF29" s="344"/>
      <c r="AG29" s="344"/>
      <c r="AH29" s="344"/>
      <c r="AI29" s="300" t="s">
        <v>1174</v>
      </c>
      <c r="AJ29" s="19"/>
    </row>
    <row r="30" spans="1:36" ht="69" customHeight="1">
      <c r="A30" s="596"/>
      <c r="B30" s="313">
        <v>42769</v>
      </c>
      <c r="C30" s="112" t="s">
        <v>238</v>
      </c>
      <c r="D30" s="108" t="s">
        <v>239</v>
      </c>
      <c r="E30" s="108" t="s">
        <v>787</v>
      </c>
      <c r="F30" s="103">
        <v>43101</v>
      </c>
      <c r="G30" s="103">
        <v>44958</v>
      </c>
      <c r="H30" s="101" t="s">
        <v>66</v>
      </c>
      <c r="I30" s="101" t="s">
        <v>172</v>
      </c>
      <c r="J30" s="108" t="s">
        <v>1175</v>
      </c>
      <c r="K30" s="101" t="s">
        <v>241</v>
      </c>
      <c r="L30" s="107"/>
      <c r="M30" s="198"/>
      <c r="N30" s="210"/>
      <c r="O30" s="216" t="s">
        <v>56</v>
      </c>
      <c r="P30" s="210"/>
      <c r="Q30" s="210"/>
      <c r="R30" s="210"/>
      <c r="S30" s="339"/>
      <c r="T30" s="347" t="s">
        <v>1176</v>
      </c>
      <c r="U30" s="342"/>
      <c r="V30" s="324" t="s">
        <v>1177</v>
      </c>
      <c r="W30" s="324" t="s">
        <v>1178</v>
      </c>
      <c r="X30" s="324" t="s">
        <v>1179</v>
      </c>
      <c r="Y30" s="342"/>
      <c r="Z30" s="342"/>
      <c r="AA30" s="340"/>
      <c r="AB30" s="342"/>
      <c r="AC30" s="340"/>
      <c r="AD30" s="324" t="s">
        <v>1180</v>
      </c>
      <c r="AE30" s="342"/>
      <c r="AF30" s="341"/>
      <c r="AG30" s="342"/>
      <c r="AH30" s="342"/>
      <c r="AI30" s="340"/>
      <c r="AJ30" s="19"/>
    </row>
    <row r="31" spans="1:36" ht="69" customHeight="1">
      <c r="A31" s="596"/>
      <c r="B31" s="313">
        <v>42797</v>
      </c>
      <c r="C31" s="112" t="s">
        <v>245</v>
      </c>
      <c r="D31" s="108" t="s">
        <v>246</v>
      </c>
      <c r="E31" s="108" t="s">
        <v>787</v>
      </c>
      <c r="F31" s="103">
        <v>43282</v>
      </c>
      <c r="G31" s="103">
        <v>44958</v>
      </c>
      <c r="H31" s="101" t="s">
        <v>1181</v>
      </c>
      <c r="I31" s="101" t="s">
        <v>172</v>
      </c>
      <c r="J31" s="108" t="s">
        <v>1182</v>
      </c>
      <c r="K31" s="101" t="s">
        <v>248</v>
      </c>
      <c r="L31" s="314"/>
      <c r="M31" s="198"/>
      <c r="N31" s="210"/>
      <c r="O31" s="216" t="s">
        <v>56</v>
      </c>
      <c r="P31" s="210"/>
      <c r="Q31" s="210"/>
      <c r="R31" s="210"/>
      <c r="S31" s="339"/>
      <c r="T31" s="324" t="s">
        <v>1183</v>
      </c>
      <c r="U31" s="342"/>
      <c r="V31" s="324" t="s">
        <v>1184</v>
      </c>
      <c r="W31" s="324" t="s">
        <v>1101</v>
      </c>
      <c r="X31" s="340"/>
      <c r="Y31" s="342"/>
      <c r="Z31" s="342"/>
      <c r="AA31" s="340"/>
      <c r="AB31" s="342"/>
      <c r="AC31" s="340"/>
      <c r="AD31" s="324" t="s">
        <v>1185</v>
      </c>
      <c r="AE31" s="342"/>
      <c r="AF31" s="345" t="s">
        <v>1186</v>
      </c>
      <c r="AG31" s="342"/>
      <c r="AH31" s="342"/>
      <c r="AI31" s="324" t="s">
        <v>1187</v>
      </c>
      <c r="AJ31" s="19"/>
    </row>
    <row r="32" spans="1:36" ht="69" customHeight="1">
      <c r="A32" s="596"/>
      <c r="B32" s="312">
        <v>42828</v>
      </c>
      <c r="C32" s="112" t="s">
        <v>254</v>
      </c>
      <c r="D32" s="101" t="s">
        <v>255</v>
      </c>
      <c r="E32" s="108" t="s">
        <v>787</v>
      </c>
      <c r="F32" s="103">
        <v>43160</v>
      </c>
      <c r="G32" s="103">
        <v>44958</v>
      </c>
      <c r="H32" s="103" t="s">
        <v>1167</v>
      </c>
      <c r="I32" s="101" t="s">
        <v>256</v>
      </c>
      <c r="J32" s="108" t="s">
        <v>1188</v>
      </c>
      <c r="K32" s="109" t="s">
        <v>262</v>
      </c>
      <c r="L32" s="293"/>
      <c r="M32" s="198"/>
      <c r="N32" s="210"/>
      <c r="O32" s="210"/>
      <c r="P32" s="210"/>
      <c r="Q32" s="210" t="s">
        <v>56</v>
      </c>
      <c r="R32" s="210"/>
      <c r="S32" s="339"/>
      <c r="T32" s="324" t="s">
        <v>1189</v>
      </c>
      <c r="U32" s="344"/>
      <c r="V32" s="344"/>
      <c r="W32" s="324" t="s">
        <v>1171</v>
      </c>
      <c r="X32" s="344"/>
      <c r="Y32" s="344"/>
      <c r="Z32" s="344"/>
      <c r="AA32" s="344"/>
      <c r="AB32" s="344"/>
      <c r="AC32" s="344"/>
      <c r="AD32" s="344"/>
      <c r="AE32" s="344"/>
      <c r="AF32" s="324" t="s">
        <v>1190</v>
      </c>
      <c r="AG32" s="344"/>
      <c r="AH32" s="344"/>
      <c r="AI32" s="344"/>
      <c r="AJ32" s="19"/>
    </row>
    <row r="33" spans="1:36" ht="69" customHeight="1">
      <c r="A33" s="596"/>
      <c r="B33" s="312">
        <v>42858</v>
      </c>
      <c r="C33" s="112" t="s">
        <v>263</v>
      </c>
      <c r="D33" s="101" t="s">
        <v>264</v>
      </c>
      <c r="E33" s="108" t="s">
        <v>803</v>
      </c>
      <c r="F33" s="103">
        <v>43282</v>
      </c>
      <c r="G33" s="103">
        <v>44958</v>
      </c>
      <c r="H33" s="101" t="s">
        <v>66</v>
      </c>
      <c r="I33" s="208" t="s">
        <v>172</v>
      </c>
      <c r="J33" s="309" t="s">
        <v>1191</v>
      </c>
      <c r="K33" s="101" t="s">
        <v>800</v>
      </c>
      <c r="L33" s="293"/>
      <c r="M33" s="191"/>
      <c r="N33" s="210"/>
      <c r="O33" s="210"/>
      <c r="P33" s="217"/>
      <c r="Q33" s="210" t="s">
        <v>56</v>
      </c>
      <c r="R33" s="210"/>
      <c r="S33" s="339"/>
      <c r="T33" s="324" t="s">
        <v>1192</v>
      </c>
      <c r="U33" s="344"/>
      <c r="V33" s="344"/>
      <c r="W33" s="324" t="s">
        <v>1193</v>
      </c>
      <c r="X33" s="324" t="s">
        <v>1179</v>
      </c>
      <c r="Y33" s="344"/>
      <c r="Z33" s="344"/>
      <c r="AA33" s="344"/>
      <c r="AB33" s="344"/>
      <c r="AC33" s="344"/>
      <c r="AD33" s="324" t="s">
        <v>1194</v>
      </c>
      <c r="AE33" s="344"/>
      <c r="AF33" s="324" t="s">
        <v>1195</v>
      </c>
      <c r="AG33" s="344"/>
      <c r="AH33" s="344"/>
      <c r="AI33" s="344"/>
      <c r="AJ33" s="19"/>
    </row>
    <row r="34" spans="1:36" ht="69" customHeight="1">
      <c r="A34" s="596"/>
      <c r="B34" s="306">
        <v>42889</v>
      </c>
      <c r="C34" s="112" t="s">
        <v>270</v>
      </c>
      <c r="D34" s="101" t="s">
        <v>271</v>
      </c>
      <c r="E34" s="101" t="s">
        <v>809</v>
      </c>
      <c r="F34" s="103">
        <v>43160</v>
      </c>
      <c r="G34" s="103">
        <v>44958</v>
      </c>
      <c r="H34" s="101" t="s">
        <v>1181</v>
      </c>
      <c r="I34" s="101" t="s">
        <v>172</v>
      </c>
      <c r="J34" s="315" t="s">
        <v>1196</v>
      </c>
      <c r="K34" s="101" t="s">
        <v>226</v>
      </c>
      <c r="L34" s="63"/>
      <c r="M34" s="316" t="s">
        <v>1197</v>
      </c>
      <c r="N34" s="213"/>
      <c r="O34" s="213"/>
      <c r="P34" s="213"/>
      <c r="Q34" s="218" t="s">
        <v>56</v>
      </c>
      <c r="R34" s="213"/>
      <c r="S34" s="337"/>
      <c r="T34" s="324" t="s">
        <v>1198</v>
      </c>
      <c r="U34" s="357" t="s">
        <v>1199</v>
      </c>
      <c r="V34" s="344"/>
      <c r="W34" s="324" t="s">
        <v>1200</v>
      </c>
      <c r="X34" s="344"/>
      <c r="Y34" s="344"/>
      <c r="Z34" s="344"/>
      <c r="AA34" s="344"/>
      <c r="AB34" s="344"/>
      <c r="AC34" s="344"/>
      <c r="AD34" s="344"/>
      <c r="AE34" s="344"/>
      <c r="AF34" s="344"/>
      <c r="AG34" s="344"/>
      <c r="AH34" s="344"/>
      <c r="AI34" s="344"/>
      <c r="AJ34" s="19"/>
    </row>
    <row r="35" spans="1:36" ht="69" customHeight="1">
      <c r="A35" s="596"/>
      <c r="B35" s="317">
        <v>42919</v>
      </c>
      <c r="C35" s="113" t="s">
        <v>277</v>
      </c>
      <c r="D35" s="101" t="s">
        <v>278</v>
      </c>
      <c r="E35" s="101" t="s">
        <v>278</v>
      </c>
      <c r="F35" s="103">
        <v>43160</v>
      </c>
      <c r="G35" s="103">
        <v>43405</v>
      </c>
      <c r="H35" s="101" t="s">
        <v>279</v>
      </c>
      <c r="I35" s="101" t="s">
        <v>172</v>
      </c>
      <c r="J35" s="108" t="s">
        <v>280</v>
      </c>
      <c r="K35" s="101" t="s">
        <v>281</v>
      </c>
      <c r="L35" s="166"/>
      <c r="M35" s="197"/>
      <c r="N35" s="213"/>
      <c r="O35" s="213"/>
      <c r="P35" s="213"/>
      <c r="Q35" s="213"/>
      <c r="R35" s="219" t="s">
        <v>56</v>
      </c>
      <c r="S35" s="337"/>
      <c r="T35" s="342"/>
      <c r="U35" s="340"/>
      <c r="V35" s="340"/>
      <c r="W35" s="340"/>
      <c r="X35" s="340"/>
      <c r="Y35" s="340"/>
      <c r="Z35" s="340"/>
      <c r="AA35" s="340"/>
      <c r="AB35" s="340"/>
      <c r="AC35" s="340"/>
      <c r="AD35" s="340"/>
      <c r="AE35" s="340"/>
      <c r="AF35" s="340"/>
      <c r="AG35" s="340"/>
      <c r="AH35" s="340"/>
      <c r="AI35" s="340"/>
      <c r="AJ35" s="19"/>
    </row>
    <row r="36" spans="1:36" ht="69" customHeight="1">
      <c r="A36" s="596"/>
      <c r="B36" s="317">
        <v>42950</v>
      </c>
      <c r="C36" s="113" t="s">
        <v>285</v>
      </c>
      <c r="D36" s="101" t="s">
        <v>286</v>
      </c>
      <c r="E36" s="101" t="s">
        <v>286</v>
      </c>
      <c r="F36" s="103">
        <v>43252</v>
      </c>
      <c r="G36" s="103">
        <v>43435</v>
      </c>
      <c r="H36" s="101" t="s">
        <v>287</v>
      </c>
      <c r="I36" s="101" t="s">
        <v>53</v>
      </c>
      <c r="J36" s="101" t="s">
        <v>1201</v>
      </c>
      <c r="K36" s="101" t="s">
        <v>289</v>
      </c>
      <c r="L36" s="101"/>
      <c r="M36" s="208"/>
      <c r="N36" s="210"/>
      <c r="O36" s="210"/>
      <c r="P36" s="210"/>
      <c r="Q36" s="210"/>
      <c r="R36" s="220" t="s">
        <v>56</v>
      </c>
      <c r="S36" s="339"/>
      <c r="T36" s="350"/>
      <c r="U36" s="349"/>
      <c r="V36" s="350"/>
      <c r="W36" s="349"/>
      <c r="X36" s="350"/>
      <c r="Y36" s="350"/>
      <c r="Z36" s="350"/>
      <c r="AA36" s="350"/>
      <c r="AB36" s="350"/>
      <c r="AC36" s="350"/>
      <c r="AD36" s="350"/>
      <c r="AE36" s="350"/>
      <c r="AF36" s="350"/>
      <c r="AG36" s="350"/>
      <c r="AH36" s="350"/>
      <c r="AI36" s="350"/>
      <c r="AJ36" s="19"/>
    </row>
    <row r="37" spans="1:36" ht="69" customHeight="1">
      <c r="A37" s="597" t="s">
        <v>293</v>
      </c>
      <c r="B37" s="306">
        <v>42739</v>
      </c>
      <c r="C37" s="112" t="s">
        <v>294</v>
      </c>
      <c r="D37" s="101" t="s">
        <v>295</v>
      </c>
      <c r="E37" s="101" t="s">
        <v>821</v>
      </c>
      <c r="F37" s="103">
        <v>43282</v>
      </c>
      <c r="G37" s="103">
        <v>44958</v>
      </c>
      <c r="H37" s="101" t="s">
        <v>296</v>
      </c>
      <c r="I37" s="318">
        <v>300000</v>
      </c>
      <c r="J37" s="319" t="s">
        <v>1202</v>
      </c>
      <c r="K37" s="109" t="s">
        <v>298</v>
      </c>
      <c r="L37" s="293"/>
      <c r="M37" s="208"/>
      <c r="N37" s="213"/>
      <c r="O37" s="213"/>
      <c r="P37" s="223"/>
      <c r="Q37" s="218" t="s">
        <v>56</v>
      </c>
      <c r="R37" s="213"/>
      <c r="S37" s="337"/>
      <c r="T37" s="316" t="s">
        <v>1203</v>
      </c>
      <c r="U37" s="316" t="s">
        <v>1204</v>
      </c>
      <c r="V37" s="340"/>
      <c r="W37" s="316" t="s">
        <v>1205</v>
      </c>
      <c r="X37" s="340"/>
      <c r="Y37" s="340"/>
      <c r="Z37" s="340"/>
      <c r="AA37" s="340"/>
      <c r="AB37" s="340"/>
      <c r="AC37" s="340"/>
      <c r="AD37" s="340"/>
      <c r="AE37" s="340"/>
      <c r="AF37" s="340"/>
      <c r="AG37" s="340"/>
      <c r="AH37" s="340"/>
      <c r="AI37" s="340"/>
      <c r="AJ37" s="19"/>
    </row>
    <row r="38" spans="1:36" ht="69" customHeight="1">
      <c r="A38" s="596"/>
      <c r="B38" s="312">
        <v>42770</v>
      </c>
      <c r="C38" s="112" t="s">
        <v>302</v>
      </c>
      <c r="D38" s="101" t="s">
        <v>826</v>
      </c>
      <c r="E38" s="101" t="s">
        <v>827</v>
      </c>
      <c r="F38" s="103">
        <v>43282</v>
      </c>
      <c r="G38" s="103">
        <v>44958</v>
      </c>
      <c r="H38" s="101" t="s">
        <v>296</v>
      </c>
      <c r="I38" s="318">
        <v>500000</v>
      </c>
      <c r="J38" s="319" t="s">
        <v>1202</v>
      </c>
      <c r="K38" s="108" t="s">
        <v>1206</v>
      </c>
      <c r="L38" s="293"/>
      <c r="M38" s="208"/>
      <c r="N38" s="213"/>
      <c r="O38" s="213"/>
      <c r="P38" s="232"/>
      <c r="Q38" s="224" t="s">
        <v>56</v>
      </c>
      <c r="R38" s="213"/>
      <c r="S38" s="337"/>
      <c r="T38" s="324" t="s">
        <v>1207</v>
      </c>
      <c r="U38" s="324" t="s">
        <v>1208</v>
      </c>
      <c r="V38" s="344"/>
      <c r="W38" s="324" t="s">
        <v>1209</v>
      </c>
      <c r="X38" s="344"/>
      <c r="Y38" s="344"/>
      <c r="Z38" s="344"/>
      <c r="AA38" s="344"/>
      <c r="AB38" s="344"/>
      <c r="AC38" s="344"/>
      <c r="AD38" s="344"/>
      <c r="AE38" s="344"/>
      <c r="AF38" s="344"/>
      <c r="AG38" s="344"/>
      <c r="AH38" s="344"/>
      <c r="AI38" s="344"/>
      <c r="AJ38" s="19"/>
    </row>
    <row r="39" spans="1:36" ht="69" customHeight="1">
      <c r="A39" s="596"/>
      <c r="B39" s="306">
        <v>42798</v>
      </c>
      <c r="C39" s="112" t="s">
        <v>308</v>
      </c>
      <c r="D39" s="101" t="s">
        <v>826</v>
      </c>
      <c r="E39" s="101" t="s">
        <v>833</v>
      </c>
      <c r="F39" s="103">
        <v>43252</v>
      </c>
      <c r="G39" s="103">
        <v>44958</v>
      </c>
      <c r="H39" s="101" t="s">
        <v>165</v>
      </c>
      <c r="I39" s="308">
        <v>300000</v>
      </c>
      <c r="J39" s="319" t="s">
        <v>1210</v>
      </c>
      <c r="K39" s="108" t="s">
        <v>1211</v>
      </c>
      <c r="L39" s="293"/>
      <c r="M39" s="208" t="s">
        <v>311</v>
      </c>
      <c r="N39" s="213"/>
      <c r="O39" s="213"/>
      <c r="P39" s="213"/>
      <c r="Q39" s="218" t="s">
        <v>56</v>
      </c>
      <c r="R39" s="213"/>
      <c r="S39" s="337"/>
      <c r="T39" s="347" t="s">
        <v>1212</v>
      </c>
      <c r="U39" s="316" t="s">
        <v>1204</v>
      </c>
      <c r="V39" s="340"/>
      <c r="W39" s="316" t="s">
        <v>1213</v>
      </c>
      <c r="X39" s="340"/>
      <c r="Y39" s="340"/>
      <c r="Z39" s="340"/>
      <c r="AA39" s="340"/>
      <c r="AB39" s="340"/>
      <c r="AC39" s="340"/>
      <c r="AD39" s="365" t="s">
        <v>779</v>
      </c>
      <c r="AE39" s="365"/>
      <c r="AF39" s="300" t="s">
        <v>1214</v>
      </c>
      <c r="AG39" s="341"/>
      <c r="AH39" s="340"/>
      <c r="AI39" s="340"/>
      <c r="AJ39" s="19"/>
    </row>
    <row r="40" spans="1:36" ht="69" customHeight="1">
      <c r="A40" s="596"/>
      <c r="B40" s="306">
        <v>42829</v>
      </c>
      <c r="C40" s="112" t="s">
        <v>315</v>
      </c>
      <c r="D40" s="101" t="s">
        <v>840</v>
      </c>
      <c r="E40" s="101" t="s">
        <v>841</v>
      </c>
      <c r="F40" s="103">
        <v>43160</v>
      </c>
      <c r="G40" s="103">
        <v>44958</v>
      </c>
      <c r="H40" s="101" t="s">
        <v>316</v>
      </c>
      <c r="I40" s="308">
        <v>90000</v>
      </c>
      <c r="J40" s="319" t="s">
        <v>1215</v>
      </c>
      <c r="K40" s="101" t="s">
        <v>226</v>
      </c>
      <c r="L40" s="293"/>
      <c r="M40" s="208"/>
      <c r="N40" s="213"/>
      <c r="O40" s="213"/>
      <c r="P40" s="213"/>
      <c r="Q40" s="218" t="s">
        <v>56</v>
      </c>
      <c r="R40" s="213"/>
      <c r="S40" s="337"/>
      <c r="T40" s="324" t="s">
        <v>1216</v>
      </c>
      <c r="U40" s="316" t="s">
        <v>1204</v>
      </c>
      <c r="V40" s="344"/>
      <c r="W40" s="324" t="s">
        <v>165</v>
      </c>
      <c r="X40" s="344"/>
      <c r="Y40" s="344"/>
      <c r="Z40" s="344"/>
      <c r="AA40" s="344"/>
      <c r="AB40" s="344"/>
      <c r="AC40" s="344"/>
      <c r="AD40" s="344"/>
      <c r="AE40" s="344"/>
      <c r="AF40" s="344"/>
      <c r="AG40" s="344"/>
      <c r="AH40" s="344"/>
      <c r="AI40" s="344"/>
      <c r="AJ40" s="19"/>
    </row>
    <row r="41" spans="1:36" ht="69" customHeight="1">
      <c r="A41" s="596"/>
      <c r="B41" s="306">
        <v>42859</v>
      </c>
      <c r="C41" s="112" t="s">
        <v>321</v>
      </c>
      <c r="D41" s="101" t="s">
        <v>846</v>
      </c>
      <c r="E41" s="101" t="s">
        <v>847</v>
      </c>
      <c r="F41" s="103">
        <v>43160</v>
      </c>
      <c r="G41" s="103">
        <v>44958</v>
      </c>
      <c r="H41" s="101" t="s">
        <v>84</v>
      </c>
      <c r="I41" s="308">
        <v>35000</v>
      </c>
      <c r="J41" s="319" t="s">
        <v>1217</v>
      </c>
      <c r="K41" s="108" t="s">
        <v>324</v>
      </c>
      <c r="L41" s="300"/>
      <c r="M41" s="191" t="s">
        <v>849</v>
      </c>
      <c r="N41" s="213"/>
      <c r="O41" s="213"/>
      <c r="P41" s="213"/>
      <c r="Q41" s="218" t="s">
        <v>56</v>
      </c>
      <c r="R41" s="213"/>
      <c r="S41" s="337"/>
      <c r="T41" s="294" t="s">
        <v>1218</v>
      </c>
      <c r="U41" s="316" t="s">
        <v>1204</v>
      </c>
      <c r="V41" s="344"/>
      <c r="W41" s="358" t="s">
        <v>1219</v>
      </c>
      <c r="X41" s="344"/>
      <c r="Y41" s="300" t="s">
        <v>1220</v>
      </c>
      <c r="Z41" s="344"/>
      <c r="AA41" s="344"/>
      <c r="AB41" s="344"/>
      <c r="AC41" s="344"/>
      <c r="AD41" s="344"/>
      <c r="AE41" s="344"/>
      <c r="AF41" s="300" t="s">
        <v>1221</v>
      </c>
      <c r="AG41" s="344"/>
      <c r="AH41" s="344"/>
      <c r="AI41" s="344"/>
      <c r="AJ41" s="19"/>
    </row>
    <row r="42" spans="1:36" ht="69" customHeight="1">
      <c r="A42" s="596"/>
      <c r="B42" s="317">
        <v>42890</v>
      </c>
      <c r="C42" s="112" t="s">
        <v>329</v>
      </c>
      <c r="D42" s="101" t="s">
        <v>330</v>
      </c>
      <c r="E42" s="101" t="s">
        <v>330</v>
      </c>
      <c r="F42" s="103">
        <v>43160</v>
      </c>
      <c r="G42" s="103">
        <v>43435</v>
      </c>
      <c r="H42" s="108" t="s">
        <v>331</v>
      </c>
      <c r="I42" s="308">
        <v>5000</v>
      </c>
      <c r="J42" s="108" t="s">
        <v>1222</v>
      </c>
      <c r="K42" s="101" t="s">
        <v>226</v>
      </c>
      <c r="L42" s="101"/>
      <c r="M42" s="208"/>
      <c r="N42" s="210"/>
      <c r="O42" s="210"/>
      <c r="P42" s="210"/>
      <c r="Q42" s="210"/>
      <c r="R42" s="220" t="s">
        <v>56</v>
      </c>
      <c r="S42" s="339"/>
      <c r="T42" s="340"/>
      <c r="U42" s="316" t="s">
        <v>1223</v>
      </c>
      <c r="V42" s="340"/>
      <c r="W42" s="316" t="s">
        <v>1224</v>
      </c>
      <c r="X42" s="340"/>
      <c r="Y42" s="342"/>
      <c r="Z42" s="342"/>
      <c r="AA42" s="342"/>
      <c r="AB42" s="342"/>
      <c r="AC42" s="342"/>
      <c r="AD42" s="342"/>
      <c r="AE42" s="342"/>
      <c r="AF42" s="342"/>
      <c r="AG42" s="342"/>
      <c r="AH42" s="342"/>
      <c r="AI42" s="342"/>
      <c r="AJ42" s="19"/>
    </row>
    <row r="43" spans="1:36" ht="69" customHeight="1">
      <c r="A43" s="596"/>
      <c r="B43" s="306">
        <v>42920</v>
      </c>
      <c r="C43" s="320" t="s">
        <v>656</v>
      </c>
      <c r="D43" s="321" t="s">
        <v>657</v>
      </c>
      <c r="E43" s="322" t="s">
        <v>855</v>
      </c>
      <c r="F43" s="103">
        <v>43770</v>
      </c>
      <c r="G43" s="103">
        <v>44958</v>
      </c>
      <c r="H43" s="321" t="s">
        <v>658</v>
      </c>
      <c r="I43" s="308">
        <v>120000</v>
      </c>
      <c r="J43" s="108" t="s">
        <v>1225</v>
      </c>
      <c r="K43" s="101" t="s">
        <v>661</v>
      </c>
      <c r="L43" s="323"/>
      <c r="M43" s="229" t="s">
        <v>857</v>
      </c>
      <c r="N43" s="210"/>
      <c r="O43" s="210"/>
      <c r="P43" s="210"/>
      <c r="Q43" s="243" t="s">
        <v>56</v>
      </c>
      <c r="R43" s="210"/>
      <c r="S43" s="339"/>
      <c r="T43" s="348" t="s">
        <v>1226</v>
      </c>
      <c r="U43" s="349"/>
      <c r="V43" s="349"/>
      <c r="W43" s="348" t="s">
        <v>658</v>
      </c>
      <c r="X43" s="349"/>
      <c r="Y43" s="350"/>
      <c r="Z43" s="350"/>
      <c r="AA43" s="350"/>
      <c r="AB43" s="350"/>
      <c r="AC43" s="349"/>
      <c r="AD43" s="350"/>
      <c r="AE43" s="350"/>
      <c r="AF43" s="350"/>
      <c r="AG43" s="350"/>
      <c r="AH43" s="350"/>
      <c r="AI43" s="349"/>
      <c r="AJ43" s="19"/>
    </row>
    <row r="44" spans="1:36" ht="69" customHeight="1">
      <c r="A44" s="597" t="s">
        <v>336</v>
      </c>
      <c r="B44" s="312">
        <v>42740</v>
      </c>
      <c r="C44" s="324" t="s">
        <v>869</v>
      </c>
      <c r="D44" s="300" t="s">
        <v>870</v>
      </c>
      <c r="E44" s="109" t="s">
        <v>864</v>
      </c>
      <c r="F44" s="103">
        <v>43160</v>
      </c>
      <c r="G44" s="103">
        <v>44958</v>
      </c>
      <c r="H44" s="108" t="s">
        <v>867</v>
      </c>
      <c r="I44" s="101" t="s">
        <v>53</v>
      </c>
      <c r="J44" s="101" t="s">
        <v>1227</v>
      </c>
      <c r="K44" s="109" t="s">
        <v>348</v>
      </c>
      <c r="L44" s="293"/>
      <c r="M44" s="215"/>
      <c r="N44" s="210"/>
      <c r="O44" s="210"/>
      <c r="P44" s="248"/>
      <c r="Q44" s="244" t="s">
        <v>56</v>
      </c>
      <c r="R44" s="210"/>
      <c r="S44" s="339"/>
      <c r="T44" s="316" t="s">
        <v>1228</v>
      </c>
      <c r="U44" s="342"/>
      <c r="V44" s="316" t="s">
        <v>1229</v>
      </c>
      <c r="W44" s="316" t="s">
        <v>1230</v>
      </c>
      <c r="X44" s="340"/>
      <c r="Y44" s="340"/>
      <c r="Z44" s="340"/>
      <c r="AA44" s="342"/>
      <c r="AB44" s="342"/>
      <c r="AC44" s="340"/>
      <c r="AD44" s="342"/>
      <c r="AE44" s="342"/>
      <c r="AF44" s="340"/>
      <c r="AG44" s="342"/>
      <c r="AH44" s="342"/>
      <c r="AI44" s="342"/>
      <c r="AJ44" s="19"/>
    </row>
    <row r="45" spans="1:36" ht="69" customHeight="1">
      <c r="A45" s="596"/>
      <c r="B45" s="312">
        <v>42771</v>
      </c>
      <c r="C45" s="112" t="s">
        <v>349</v>
      </c>
      <c r="D45" s="101" t="s">
        <v>350</v>
      </c>
      <c r="E45" s="101" t="s">
        <v>877</v>
      </c>
      <c r="F45" s="103">
        <v>43160</v>
      </c>
      <c r="G45" s="103">
        <v>44501</v>
      </c>
      <c r="H45" s="101" t="s">
        <v>351</v>
      </c>
      <c r="I45" s="318">
        <v>20000</v>
      </c>
      <c r="J45" s="108" t="s">
        <v>1231</v>
      </c>
      <c r="K45" s="101" t="s">
        <v>226</v>
      </c>
      <c r="L45" s="293"/>
      <c r="M45" s="215"/>
      <c r="N45" s="210"/>
      <c r="O45" s="210"/>
      <c r="P45" s="217"/>
      <c r="Q45" s="244" t="s">
        <v>56</v>
      </c>
      <c r="R45" s="210"/>
      <c r="S45" s="339"/>
      <c r="T45" s="316" t="s">
        <v>1232</v>
      </c>
      <c r="U45" s="316" t="s">
        <v>1233</v>
      </c>
      <c r="V45" s="316" t="s">
        <v>1234</v>
      </c>
      <c r="W45" s="316" t="s">
        <v>1235</v>
      </c>
      <c r="X45" s="316"/>
      <c r="Y45" s="342"/>
      <c r="Z45" s="342"/>
      <c r="AA45" s="340"/>
      <c r="AB45" s="342"/>
      <c r="AC45" s="316" t="s">
        <v>1104</v>
      </c>
      <c r="AD45" s="340"/>
      <c r="AE45" s="340"/>
      <c r="AF45" s="316" t="s">
        <v>1236</v>
      </c>
      <c r="AG45" s="342"/>
      <c r="AH45" s="342"/>
      <c r="AI45" s="359" t="s">
        <v>1237</v>
      </c>
      <c r="AJ45" s="19"/>
    </row>
    <row r="46" spans="1:36" ht="69" customHeight="1">
      <c r="A46" s="596"/>
      <c r="B46" s="306">
        <v>42799</v>
      </c>
      <c r="C46" s="112" t="s">
        <v>356</v>
      </c>
      <c r="D46" s="101" t="s">
        <v>357</v>
      </c>
      <c r="E46" s="101" t="s">
        <v>864</v>
      </c>
      <c r="F46" s="103">
        <v>43160</v>
      </c>
      <c r="G46" s="103">
        <v>44958</v>
      </c>
      <c r="H46" s="101" t="s">
        <v>1238</v>
      </c>
      <c r="I46" s="101" t="s">
        <v>53</v>
      </c>
      <c r="J46" s="109" t="s">
        <v>1239</v>
      </c>
      <c r="K46" s="109" t="s">
        <v>359</v>
      </c>
      <c r="L46" s="293"/>
      <c r="M46" s="215"/>
      <c r="N46" s="210"/>
      <c r="O46" s="210"/>
      <c r="P46" s="210"/>
      <c r="Q46" s="243" t="s">
        <v>56</v>
      </c>
      <c r="R46" s="210"/>
      <c r="S46" s="339"/>
      <c r="T46" s="348" t="s">
        <v>1240</v>
      </c>
      <c r="U46" s="348" t="s">
        <v>1241</v>
      </c>
      <c r="V46" s="349"/>
      <c r="W46" s="348" t="s">
        <v>1242</v>
      </c>
      <c r="X46" s="348" t="s">
        <v>1179</v>
      </c>
      <c r="Y46" s="349"/>
      <c r="Z46" s="349"/>
      <c r="AA46" s="349"/>
      <c r="AB46" s="349"/>
      <c r="AC46" s="349"/>
      <c r="AD46" s="348" t="s">
        <v>889</v>
      </c>
      <c r="AE46" s="349"/>
      <c r="AF46" s="348" t="s">
        <v>1243</v>
      </c>
      <c r="AG46" s="349"/>
      <c r="AH46" s="349"/>
      <c r="AI46" s="349"/>
      <c r="AJ46" s="19"/>
    </row>
    <row r="47" spans="1:36" ht="69" customHeight="1">
      <c r="A47" s="597" t="s">
        <v>363</v>
      </c>
      <c r="B47" s="312">
        <v>42741</v>
      </c>
      <c r="C47" s="112" t="s">
        <v>364</v>
      </c>
      <c r="D47" s="319" t="s">
        <v>372</v>
      </c>
      <c r="E47" s="319" t="s">
        <v>888</v>
      </c>
      <c r="F47" s="103">
        <v>43160</v>
      </c>
      <c r="G47" s="103">
        <v>44958</v>
      </c>
      <c r="H47" s="101" t="s">
        <v>1045</v>
      </c>
      <c r="I47" s="308">
        <v>90000</v>
      </c>
      <c r="J47" s="108" t="s">
        <v>1244</v>
      </c>
      <c r="K47" s="101" t="s">
        <v>368</v>
      </c>
      <c r="L47" s="293"/>
      <c r="M47" s="208"/>
      <c r="N47" s="210"/>
      <c r="O47" s="210"/>
      <c r="P47" s="248"/>
      <c r="Q47" s="210" t="s">
        <v>56</v>
      </c>
      <c r="R47" s="210"/>
      <c r="S47" s="339"/>
      <c r="T47" s="316" t="s">
        <v>1245</v>
      </c>
      <c r="U47" s="342"/>
      <c r="V47" s="316" t="s">
        <v>1246</v>
      </c>
      <c r="W47" s="316" t="s">
        <v>1247</v>
      </c>
      <c r="X47" s="340"/>
      <c r="Y47" s="342"/>
      <c r="Z47" s="342"/>
      <c r="AA47" s="340"/>
      <c r="AB47" s="342"/>
      <c r="AC47" s="340"/>
      <c r="AD47" s="340"/>
      <c r="AE47" s="342"/>
      <c r="AF47" s="341"/>
      <c r="AG47" s="342"/>
      <c r="AH47" s="342"/>
      <c r="AI47" s="342"/>
      <c r="AJ47" s="19"/>
    </row>
    <row r="48" spans="1:36" ht="69" customHeight="1">
      <c r="A48" s="596"/>
      <c r="B48" s="306">
        <v>42772</v>
      </c>
      <c r="C48" s="113" t="s">
        <v>894</v>
      </c>
      <c r="D48" s="101" t="s">
        <v>895</v>
      </c>
      <c r="E48" s="101" t="s">
        <v>896</v>
      </c>
      <c r="F48" s="103">
        <v>43160</v>
      </c>
      <c r="G48" s="103">
        <v>44958</v>
      </c>
      <c r="H48" s="101" t="s">
        <v>1248</v>
      </c>
      <c r="I48" s="101" t="s">
        <v>172</v>
      </c>
      <c r="J48" s="108" t="s">
        <v>1249</v>
      </c>
      <c r="K48" s="101" t="s">
        <v>381</v>
      </c>
      <c r="L48" s="293"/>
      <c r="M48" s="208"/>
      <c r="N48" s="213"/>
      <c r="O48" s="213"/>
      <c r="P48" s="213"/>
      <c r="Q48" s="218" t="s">
        <v>56</v>
      </c>
      <c r="R48" s="213"/>
      <c r="S48" s="337"/>
      <c r="T48" s="324" t="s">
        <v>1250</v>
      </c>
      <c r="U48" s="340"/>
      <c r="V48" s="340"/>
      <c r="W48" s="316" t="s">
        <v>1251</v>
      </c>
      <c r="X48" s="340"/>
      <c r="Y48" s="340"/>
      <c r="Z48" s="340"/>
      <c r="AA48" s="340"/>
      <c r="AB48" s="340"/>
      <c r="AC48" s="340"/>
      <c r="AD48" s="340"/>
      <c r="AE48" s="340"/>
      <c r="AF48" s="340"/>
      <c r="AG48" s="340"/>
      <c r="AH48" s="340"/>
      <c r="AI48" s="340"/>
      <c r="AJ48" s="19"/>
    </row>
    <row r="49" spans="1:36" ht="69" customHeight="1">
      <c r="A49" s="596"/>
      <c r="B49" s="188" t="s">
        <v>899</v>
      </c>
      <c r="C49" s="113" t="s">
        <v>900</v>
      </c>
      <c r="D49" s="101"/>
      <c r="E49" s="101"/>
      <c r="F49" s="103"/>
      <c r="G49" s="103"/>
      <c r="H49" s="101"/>
      <c r="I49" s="101"/>
      <c r="J49" s="108"/>
      <c r="K49" s="101"/>
      <c r="L49" s="101"/>
      <c r="M49" s="63"/>
      <c r="N49" s="61"/>
      <c r="O49" s="61"/>
      <c r="P49" s="61"/>
      <c r="Q49" s="61"/>
      <c r="R49" s="61"/>
      <c r="S49" s="338"/>
      <c r="T49" s="342"/>
      <c r="U49" s="340"/>
      <c r="V49" s="340"/>
      <c r="W49" s="340"/>
      <c r="X49" s="340"/>
      <c r="Y49" s="342"/>
      <c r="Z49" s="342"/>
      <c r="AA49" s="342"/>
      <c r="AB49" s="340"/>
      <c r="AC49" s="340"/>
      <c r="AD49" s="340"/>
      <c r="AE49" s="340"/>
      <c r="AF49" s="340"/>
      <c r="AG49" s="340"/>
      <c r="AH49" s="340"/>
      <c r="AI49" s="340"/>
      <c r="AJ49" s="19"/>
    </row>
    <row r="50" spans="1:36" ht="69" customHeight="1">
      <c r="A50" s="596"/>
      <c r="B50" s="306" t="s">
        <v>1252</v>
      </c>
      <c r="C50" s="112" t="s">
        <v>395</v>
      </c>
      <c r="D50" s="101" t="s">
        <v>396</v>
      </c>
      <c r="E50" s="101" t="s">
        <v>904</v>
      </c>
      <c r="F50" s="103">
        <v>43160</v>
      </c>
      <c r="G50" s="103">
        <v>44896</v>
      </c>
      <c r="H50" s="101" t="s">
        <v>1181</v>
      </c>
      <c r="I50" s="101" t="s">
        <v>172</v>
      </c>
      <c r="J50" s="102" t="s">
        <v>1253</v>
      </c>
      <c r="K50" s="108" t="s">
        <v>402</v>
      </c>
      <c r="L50" s="293"/>
      <c r="M50" s="208"/>
      <c r="N50" s="210"/>
      <c r="O50" s="244"/>
      <c r="P50" s="210"/>
      <c r="Q50" s="243" t="s">
        <v>56</v>
      </c>
      <c r="R50" s="210"/>
      <c r="S50" s="339"/>
      <c r="T50" s="324" t="s">
        <v>1254</v>
      </c>
      <c r="U50" s="316" t="s">
        <v>1255</v>
      </c>
      <c r="V50" s="342"/>
      <c r="W50" s="294" t="s">
        <v>1101</v>
      </c>
      <c r="X50" s="340"/>
      <c r="Y50" s="342"/>
      <c r="Z50" s="342"/>
      <c r="AA50" s="340"/>
      <c r="AB50" s="342"/>
      <c r="AC50" s="340"/>
      <c r="AD50" s="340"/>
      <c r="AE50" s="342"/>
      <c r="AF50" s="316" t="s">
        <v>1256</v>
      </c>
      <c r="AG50" s="343"/>
      <c r="AH50" s="342"/>
      <c r="AI50" s="342"/>
      <c r="AJ50" s="19"/>
    </row>
    <row r="51" spans="1:36" ht="69" customHeight="1">
      <c r="A51" s="596"/>
      <c r="B51" s="306" t="s">
        <v>1257</v>
      </c>
      <c r="C51" s="112" t="s">
        <v>412</v>
      </c>
      <c r="D51" s="319" t="s">
        <v>1258</v>
      </c>
      <c r="E51" s="319" t="s">
        <v>910</v>
      </c>
      <c r="F51" s="103">
        <v>43466</v>
      </c>
      <c r="G51" s="103">
        <v>44896</v>
      </c>
      <c r="H51" s="101" t="s">
        <v>1045</v>
      </c>
      <c r="I51" s="318">
        <v>20000</v>
      </c>
      <c r="J51" s="108" t="s">
        <v>1259</v>
      </c>
      <c r="K51" s="108" t="s">
        <v>1260</v>
      </c>
      <c r="L51" s="293"/>
      <c r="M51" s="208"/>
      <c r="N51" s="210"/>
      <c r="O51" s="210"/>
      <c r="P51" s="210"/>
      <c r="Q51" s="243" t="s">
        <v>56</v>
      </c>
      <c r="R51" s="210"/>
      <c r="S51" s="339"/>
      <c r="T51" s="316" t="s">
        <v>1261</v>
      </c>
      <c r="U51" s="316" t="s">
        <v>1262</v>
      </c>
      <c r="V51" s="316"/>
      <c r="W51" s="316" t="s">
        <v>1263</v>
      </c>
      <c r="X51" s="316" t="s">
        <v>1264</v>
      </c>
      <c r="Y51" s="342"/>
      <c r="Z51" s="342"/>
      <c r="AA51" s="340"/>
      <c r="AB51" s="342"/>
      <c r="AC51" s="340"/>
      <c r="AD51" s="342"/>
      <c r="AE51" s="342"/>
      <c r="AF51" s="316" t="s">
        <v>1265</v>
      </c>
      <c r="AG51" s="340"/>
      <c r="AH51" s="342"/>
      <c r="AI51" s="342"/>
      <c r="AJ51" s="19"/>
    </row>
    <row r="52" spans="1:36" ht="69" customHeight="1">
      <c r="A52" s="596"/>
      <c r="B52" s="188" t="s">
        <v>913</v>
      </c>
      <c r="C52" s="113" t="s">
        <v>900</v>
      </c>
      <c r="D52" s="319"/>
      <c r="E52" s="319"/>
      <c r="F52" s="103"/>
      <c r="G52" s="103"/>
      <c r="H52" s="101"/>
      <c r="I52" s="318"/>
      <c r="J52" s="108"/>
      <c r="K52" s="108"/>
      <c r="L52" s="101"/>
      <c r="M52" s="63"/>
      <c r="N52" s="61"/>
      <c r="O52" s="61"/>
      <c r="P52" s="61"/>
      <c r="Q52" s="61"/>
      <c r="R52" s="61"/>
      <c r="S52" s="338"/>
      <c r="T52" s="342"/>
      <c r="U52" s="342"/>
      <c r="V52" s="342"/>
      <c r="W52" s="342"/>
      <c r="X52" s="342"/>
      <c r="Y52" s="342"/>
      <c r="Z52" s="342"/>
      <c r="AA52" s="340"/>
      <c r="AB52" s="342"/>
      <c r="AC52" s="340"/>
      <c r="AD52" s="342"/>
      <c r="AE52" s="342"/>
      <c r="AF52" s="340"/>
      <c r="AG52" s="340"/>
      <c r="AH52" s="342"/>
      <c r="AI52" s="342"/>
      <c r="AJ52" s="19"/>
    </row>
    <row r="53" spans="1:36" ht="69" customHeight="1">
      <c r="A53" s="596"/>
      <c r="B53" s="313" t="s">
        <v>1266</v>
      </c>
      <c r="C53" s="112" t="s">
        <v>423</v>
      </c>
      <c r="D53" s="108" t="s">
        <v>424</v>
      </c>
      <c r="E53" s="108" t="s">
        <v>918</v>
      </c>
      <c r="F53" s="103">
        <v>43160</v>
      </c>
      <c r="G53" s="103">
        <v>44958</v>
      </c>
      <c r="H53" s="101" t="s">
        <v>84</v>
      </c>
      <c r="I53" s="308">
        <v>10000</v>
      </c>
      <c r="J53" s="108" t="s">
        <v>1267</v>
      </c>
      <c r="K53" s="319" t="s">
        <v>432</v>
      </c>
      <c r="L53" s="293"/>
      <c r="M53" s="208"/>
      <c r="N53" s="210"/>
      <c r="O53" s="210"/>
      <c r="P53" s="217"/>
      <c r="Q53" s="360" t="s">
        <v>56</v>
      </c>
      <c r="R53" s="210"/>
      <c r="S53" s="339"/>
      <c r="T53" s="300" t="s">
        <v>1268</v>
      </c>
      <c r="U53" s="344"/>
      <c r="V53" s="344"/>
      <c r="W53" s="300" t="s">
        <v>84</v>
      </c>
      <c r="X53" s="344"/>
      <c r="Y53" s="344"/>
      <c r="Z53" s="344"/>
      <c r="AA53" s="352"/>
      <c r="AB53" s="344"/>
      <c r="AC53" s="344"/>
      <c r="AD53" s="344"/>
      <c r="AE53" s="344"/>
      <c r="AF53" s="344"/>
      <c r="AG53" s="300" t="s">
        <v>1269</v>
      </c>
      <c r="AH53" s="344"/>
      <c r="AI53" s="344"/>
      <c r="AJ53" s="19"/>
    </row>
    <row r="54" spans="1:36" ht="69" customHeight="1">
      <c r="A54" s="596"/>
      <c r="B54" s="312" t="s">
        <v>1270</v>
      </c>
      <c r="C54" s="112" t="s">
        <v>433</v>
      </c>
      <c r="D54" s="101" t="s">
        <v>434</v>
      </c>
      <c r="E54" s="101" t="s">
        <v>926</v>
      </c>
      <c r="F54" s="103">
        <v>43160</v>
      </c>
      <c r="G54" s="103">
        <v>44531</v>
      </c>
      <c r="H54" s="101" t="s">
        <v>84</v>
      </c>
      <c r="I54" s="308">
        <v>10000</v>
      </c>
      <c r="J54" s="108" t="s">
        <v>1271</v>
      </c>
      <c r="K54" s="101" t="s">
        <v>436</v>
      </c>
      <c r="L54" s="300"/>
      <c r="M54" s="197" t="s">
        <v>1272</v>
      </c>
      <c r="N54" s="210"/>
      <c r="O54" s="242"/>
      <c r="P54" s="361" t="s">
        <v>56</v>
      </c>
      <c r="Q54" s="235"/>
      <c r="R54" s="242"/>
      <c r="S54" s="363"/>
      <c r="T54" s="324" t="s">
        <v>1273</v>
      </c>
      <c r="U54" s="344"/>
      <c r="V54" s="324" t="s">
        <v>1274</v>
      </c>
      <c r="W54" s="324" t="s">
        <v>1275</v>
      </c>
      <c r="X54" s="324" t="s">
        <v>1276</v>
      </c>
      <c r="Y54" s="344"/>
      <c r="Z54" s="344"/>
      <c r="AA54" s="344"/>
      <c r="AB54" s="344"/>
      <c r="AC54" s="324" t="s">
        <v>1104</v>
      </c>
      <c r="AD54" s="344"/>
      <c r="AE54" s="344"/>
      <c r="AF54" s="344"/>
      <c r="AG54" s="344"/>
      <c r="AH54" s="344"/>
      <c r="AI54" s="344"/>
      <c r="AJ54" s="19"/>
    </row>
    <row r="55" spans="1:36" ht="69" customHeight="1">
      <c r="A55" s="596"/>
      <c r="B55" s="313" t="s">
        <v>1277</v>
      </c>
      <c r="C55" s="114" t="s">
        <v>440</v>
      </c>
      <c r="D55" s="101" t="s">
        <v>441</v>
      </c>
      <c r="E55" s="109" t="s">
        <v>446</v>
      </c>
      <c r="F55" s="103">
        <v>43160</v>
      </c>
      <c r="G55" s="103">
        <v>44958</v>
      </c>
      <c r="H55" s="101" t="s">
        <v>84</v>
      </c>
      <c r="I55" s="308">
        <v>10000</v>
      </c>
      <c r="J55" s="102" t="s">
        <v>1278</v>
      </c>
      <c r="K55" s="101" t="s">
        <v>109</v>
      </c>
      <c r="L55" s="101"/>
      <c r="M55" s="208" t="s">
        <v>443</v>
      </c>
      <c r="N55" s="210"/>
      <c r="O55" s="216"/>
      <c r="P55" s="362" t="s">
        <v>56</v>
      </c>
      <c r="Q55" s="503"/>
      <c r="R55" s="242"/>
      <c r="S55" s="363"/>
      <c r="T55" s="344"/>
      <c r="U55" s="344"/>
      <c r="V55" s="324" t="s">
        <v>1279</v>
      </c>
      <c r="W55" s="324" t="s">
        <v>1280</v>
      </c>
      <c r="X55" s="344"/>
      <c r="Y55" s="352"/>
      <c r="Z55" s="344"/>
      <c r="AA55" s="344"/>
      <c r="AB55" s="344"/>
      <c r="AC55" s="344"/>
      <c r="AD55" s="344"/>
      <c r="AE55" s="344"/>
      <c r="AF55" s="344"/>
      <c r="AG55" s="344"/>
      <c r="AH55" s="344"/>
      <c r="AI55" s="344"/>
      <c r="AJ55" s="19"/>
    </row>
    <row r="56" spans="1:36" ht="69" customHeight="1">
      <c r="A56" s="596"/>
      <c r="B56" s="306" t="s">
        <v>1281</v>
      </c>
      <c r="C56" s="112" t="s">
        <v>447</v>
      </c>
      <c r="D56" s="191" t="s">
        <v>357</v>
      </c>
      <c r="E56" s="191" t="s">
        <v>936</v>
      </c>
      <c r="F56" s="103">
        <v>43160</v>
      </c>
      <c r="G56" s="103">
        <v>44958</v>
      </c>
      <c r="H56" s="101" t="s">
        <v>1045</v>
      </c>
      <c r="I56" s="318">
        <v>5000</v>
      </c>
      <c r="J56" s="102" t="s">
        <v>1282</v>
      </c>
      <c r="K56" s="101" t="s">
        <v>109</v>
      </c>
      <c r="L56" s="101"/>
      <c r="M56" s="208" t="s">
        <v>450</v>
      </c>
      <c r="N56" s="210"/>
      <c r="O56" s="210"/>
      <c r="P56" s="210"/>
      <c r="Q56" s="243" t="s">
        <v>56</v>
      </c>
      <c r="R56" s="210"/>
      <c r="S56" s="339"/>
      <c r="T56" s="324" t="s">
        <v>1283</v>
      </c>
      <c r="U56" s="344"/>
      <c r="V56" s="344"/>
      <c r="W56" s="324" t="s">
        <v>1284</v>
      </c>
      <c r="X56" s="344"/>
      <c r="Y56" s="344"/>
      <c r="Z56" s="324" t="s">
        <v>1285</v>
      </c>
      <c r="AA56" s="344"/>
      <c r="AB56" s="344"/>
      <c r="AC56" s="344"/>
      <c r="AD56" s="344"/>
      <c r="AE56" s="344"/>
      <c r="AF56" s="324" t="s">
        <v>1286</v>
      </c>
      <c r="AG56" s="324" t="s">
        <v>76</v>
      </c>
      <c r="AH56" s="344"/>
      <c r="AI56" s="344"/>
      <c r="AJ56" s="19"/>
    </row>
    <row r="57" spans="1:36" ht="69" customHeight="1">
      <c r="A57" s="596"/>
      <c r="B57" s="306" t="s">
        <v>1287</v>
      </c>
      <c r="C57" s="114" t="s">
        <v>453</v>
      </c>
      <c r="D57" s="101" t="s">
        <v>454</v>
      </c>
      <c r="E57" s="101" t="s">
        <v>941</v>
      </c>
      <c r="F57" s="103">
        <v>43160</v>
      </c>
      <c r="G57" s="103">
        <v>44501</v>
      </c>
      <c r="H57" s="101" t="s">
        <v>1045</v>
      </c>
      <c r="I57" s="318">
        <v>5000</v>
      </c>
      <c r="J57" s="102" t="s">
        <v>1288</v>
      </c>
      <c r="K57" s="101" t="s">
        <v>456</v>
      </c>
      <c r="L57" s="293"/>
      <c r="M57" s="208"/>
      <c r="N57" s="210"/>
      <c r="O57" s="210"/>
      <c r="P57" s="210" t="s">
        <v>56</v>
      </c>
      <c r="Q57" s="243"/>
      <c r="R57" s="210"/>
      <c r="S57" s="339"/>
      <c r="T57" s="347" t="s">
        <v>1289</v>
      </c>
      <c r="U57" s="316" t="s">
        <v>1290</v>
      </c>
      <c r="V57" s="316" t="s">
        <v>1291</v>
      </c>
      <c r="W57" s="316" t="s">
        <v>1292</v>
      </c>
      <c r="X57" s="316" t="s">
        <v>1293</v>
      </c>
      <c r="Y57" s="342"/>
      <c r="Z57" s="324" t="s">
        <v>1294</v>
      </c>
      <c r="AA57" s="340"/>
      <c r="AB57" s="342"/>
      <c r="AC57" s="316" t="s">
        <v>1295</v>
      </c>
      <c r="AD57" s="340"/>
      <c r="AE57" s="342"/>
      <c r="AF57" s="342"/>
      <c r="AG57" s="342"/>
      <c r="AH57" s="342"/>
      <c r="AI57" s="342"/>
      <c r="AJ57" s="19"/>
    </row>
    <row r="58" spans="1:36" ht="69" customHeight="1">
      <c r="A58" s="596"/>
      <c r="B58" s="306" t="s">
        <v>1296</v>
      </c>
      <c r="C58" s="324" t="s">
        <v>945</v>
      </c>
      <c r="D58" s="319" t="s">
        <v>942</v>
      </c>
      <c r="E58" s="319" t="s">
        <v>641</v>
      </c>
      <c r="F58" s="103">
        <v>43770</v>
      </c>
      <c r="G58" s="103">
        <v>44958</v>
      </c>
      <c r="H58" s="319" t="s">
        <v>1297</v>
      </c>
      <c r="I58" s="319" t="s">
        <v>53</v>
      </c>
      <c r="J58" s="319" t="s">
        <v>1298</v>
      </c>
      <c r="K58" s="319" t="s">
        <v>644</v>
      </c>
      <c r="L58" s="319"/>
      <c r="M58" s="191" t="s">
        <v>645</v>
      </c>
      <c r="N58" s="210"/>
      <c r="O58" s="210"/>
      <c r="P58" s="210"/>
      <c r="Q58" s="243" t="s">
        <v>56</v>
      </c>
      <c r="R58" s="504"/>
      <c r="S58" s="339"/>
      <c r="T58" s="348" t="s">
        <v>1299</v>
      </c>
      <c r="U58" s="350"/>
      <c r="V58" s="350"/>
      <c r="W58" s="348" t="s">
        <v>1300</v>
      </c>
      <c r="X58" s="349"/>
      <c r="Y58" s="350"/>
      <c r="Z58" s="350"/>
      <c r="AA58" s="350"/>
      <c r="AB58" s="350"/>
      <c r="AC58" s="349"/>
      <c r="AD58" s="349"/>
      <c r="AE58" s="350"/>
      <c r="AF58" s="348" t="s">
        <v>1301</v>
      </c>
      <c r="AG58" s="350"/>
      <c r="AH58" s="350"/>
      <c r="AI58" s="350"/>
      <c r="AJ58" s="19"/>
    </row>
    <row r="59" spans="1:36" ht="69" customHeight="1">
      <c r="A59" s="597" t="s">
        <v>461</v>
      </c>
      <c r="B59" s="306">
        <v>42742</v>
      </c>
      <c r="C59" s="113" t="s">
        <v>462</v>
      </c>
      <c r="D59" s="113" t="s">
        <v>463</v>
      </c>
      <c r="E59" s="113" t="s">
        <v>950</v>
      </c>
      <c r="F59" s="103">
        <v>43160</v>
      </c>
      <c r="G59" s="103">
        <v>44896</v>
      </c>
      <c r="H59" s="319" t="s">
        <v>467</v>
      </c>
      <c r="I59" s="116">
        <v>60000</v>
      </c>
      <c r="J59" s="114" t="s">
        <v>1302</v>
      </c>
      <c r="K59" s="101" t="s">
        <v>465</v>
      </c>
      <c r="L59" s="293"/>
      <c r="M59" s="215"/>
      <c r="N59" s="210"/>
      <c r="O59" s="210"/>
      <c r="P59" s="210"/>
      <c r="Q59" s="243" t="s">
        <v>56</v>
      </c>
      <c r="R59" s="210"/>
      <c r="S59" s="339"/>
      <c r="T59" s="316" t="s">
        <v>1303</v>
      </c>
      <c r="U59" s="316" t="s">
        <v>1304</v>
      </c>
      <c r="V59" s="316" t="s">
        <v>1305</v>
      </c>
      <c r="W59" s="316" t="s">
        <v>1306</v>
      </c>
      <c r="X59" s="316" t="s">
        <v>1307</v>
      </c>
      <c r="Y59" s="342"/>
      <c r="Z59" s="342"/>
      <c r="AA59" s="340"/>
      <c r="AB59" s="342"/>
      <c r="AC59" s="316" t="s">
        <v>1295</v>
      </c>
      <c r="AD59" s="316" t="s">
        <v>1308</v>
      </c>
      <c r="AE59" s="342"/>
      <c r="AF59" s="340"/>
      <c r="AG59" s="342"/>
      <c r="AH59" s="342"/>
      <c r="AI59" s="342"/>
      <c r="AJ59" s="19"/>
    </row>
    <row r="60" spans="1:36" ht="69" customHeight="1">
      <c r="A60" s="596"/>
      <c r="B60" s="317">
        <v>42773</v>
      </c>
      <c r="C60" s="112" t="s">
        <v>469</v>
      </c>
      <c r="D60" s="113" t="s">
        <v>470</v>
      </c>
      <c r="E60" s="113" t="s">
        <v>470</v>
      </c>
      <c r="F60" s="103">
        <v>43160</v>
      </c>
      <c r="G60" s="103">
        <v>43435</v>
      </c>
      <c r="H60" s="101" t="s">
        <v>66</v>
      </c>
      <c r="I60" s="122">
        <v>700000</v>
      </c>
      <c r="J60" s="114" t="s">
        <v>471</v>
      </c>
      <c r="K60" s="101" t="s">
        <v>472</v>
      </c>
      <c r="L60" s="113"/>
      <c r="M60" s="215"/>
      <c r="N60" s="210"/>
      <c r="O60" s="210"/>
      <c r="P60" s="210" t="s">
        <v>56</v>
      </c>
      <c r="Q60" s="210"/>
      <c r="R60" s="220"/>
      <c r="S60" s="339"/>
      <c r="T60" s="342"/>
      <c r="U60" s="342"/>
      <c r="V60" s="342"/>
      <c r="W60" s="316" t="s">
        <v>1309</v>
      </c>
      <c r="X60" s="342"/>
      <c r="Y60" s="342"/>
      <c r="Z60" s="342"/>
      <c r="AA60" s="342"/>
      <c r="AB60" s="342"/>
      <c r="AC60" s="316" t="s">
        <v>1310</v>
      </c>
      <c r="AD60" s="316" t="s">
        <v>779</v>
      </c>
      <c r="AE60" s="342"/>
      <c r="AF60" s="316" t="s">
        <v>1311</v>
      </c>
      <c r="AG60" s="342"/>
      <c r="AH60" s="342"/>
      <c r="AI60" s="347" t="s">
        <v>1312</v>
      </c>
      <c r="AJ60" s="19"/>
    </row>
    <row r="61" spans="1:36" ht="69" customHeight="1">
      <c r="A61" s="596"/>
      <c r="B61" s="306">
        <v>42801</v>
      </c>
      <c r="C61" s="112" t="s">
        <v>475</v>
      </c>
      <c r="D61" s="114" t="s">
        <v>476</v>
      </c>
      <c r="E61" s="114" t="s">
        <v>476</v>
      </c>
      <c r="F61" s="103">
        <v>43160</v>
      </c>
      <c r="G61" s="103">
        <v>44958</v>
      </c>
      <c r="H61" s="101" t="s">
        <v>84</v>
      </c>
      <c r="I61" s="116">
        <v>2000000</v>
      </c>
      <c r="J61" s="114" t="s">
        <v>1313</v>
      </c>
      <c r="K61" s="101" t="s">
        <v>962</v>
      </c>
      <c r="L61" s="293"/>
      <c r="M61" s="246"/>
      <c r="N61" s="210"/>
      <c r="O61" s="210"/>
      <c r="P61" s="210"/>
      <c r="Q61" s="243" t="s">
        <v>56</v>
      </c>
      <c r="R61" s="210"/>
      <c r="S61" s="339"/>
      <c r="T61" s="324" t="s">
        <v>1314</v>
      </c>
      <c r="U61" s="344"/>
      <c r="V61" s="324" t="s">
        <v>1315</v>
      </c>
      <c r="W61" s="324" t="s">
        <v>1316</v>
      </c>
      <c r="X61" s="344"/>
      <c r="Y61" s="344"/>
      <c r="Z61" s="344"/>
      <c r="AA61" s="344"/>
      <c r="AB61" s="344"/>
      <c r="AC61" s="344"/>
      <c r="AD61" s="344"/>
      <c r="AE61" s="344"/>
      <c r="AF61" s="344"/>
      <c r="AG61" s="345" t="s">
        <v>109</v>
      </c>
      <c r="AH61" s="344"/>
      <c r="AI61" s="324" t="s">
        <v>1317</v>
      </c>
      <c r="AJ61" s="19"/>
    </row>
    <row r="62" spans="1:36" ht="69" customHeight="1">
      <c r="A62" s="596"/>
      <c r="B62" s="312">
        <v>42832</v>
      </c>
      <c r="C62" s="112" t="s">
        <v>488</v>
      </c>
      <c r="D62" s="113" t="s">
        <v>481</v>
      </c>
      <c r="E62" s="113" t="s">
        <v>968</v>
      </c>
      <c r="F62" s="103">
        <v>43160</v>
      </c>
      <c r="G62" s="103">
        <v>44958</v>
      </c>
      <c r="H62" s="101" t="s">
        <v>84</v>
      </c>
      <c r="I62" s="116">
        <v>2000000</v>
      </c>
      <c r="J62" s="114" t="s">
        <v>1318</v>
      </c>
      <c r="K62" s="101" t="s">
        <v>483</v>
      </c>
      <c r="L62" s="293"/>
      <c r="M62" s="215"/>
      <c r="N62" s="213"/>
      <c r="O62" s="213"/>
      <c r="P62" s="239"/>
      <c r="Q62" s="223" t="s">
        <v>56</v>
      </c>
      <c r="R62" s="213"/>
      <c r="S62" s="337"/>
      <c r="T62" s="316" t="s">
        <v>1319</v>
      </c>
      <c r="U62" s="340"/>
      <c r="V62" s="340"/>
      <c r="W62" s="316" t="s">
        <v>1320</v>
      </c>
      <c r="X62" s="340"/>
      <c r="Y62" s="340"/>
      <c r="Z62" s="340"/>
      <c r="AA62" s="340"/>
      <c r="AB62" s="340"/>
      <c r="AC62" s="340"/>
      <c r="AD62" s="340"/>
      <c r="AE62" s="340"/>
      <c r="AF62" s="340"/>
      <c r="AG62" s="340"/>
      <c r="AH62" s="340"/>
      <c r="AI62" s="340"/>
      <c r="AJ62" s="19"/>
    </row>
    <row r="63" spans="1:36" ht="69" customHeight="1">
      <c r="A63" s="596"/>
      <c r="B63" s="306">
        <v>42862</v>
      </c>
      <c r="C63" s="112" t="s">
        <v>497</v>
      </c>
      <c r="D63" s="113" t="s">
        <v>490</v>
      </c>
      <c r="E63" s="113" t="s">
        <v>977</v>
      </c>
      <c r="F63" s="103">
        <v>43160</v>
      </c>
      <c r="G63" s="103">
        <v>44958</v>
      </c>
      <c r="H63" s="101" t="s">
        <v>779</v>
      </c>
      <c r="I63" s="122">
        <v>8600000</v>
      </c>
      <c r="J63" s="114" t="s">
        <v>1321</v>
      </c>
      <c r="K63" s="319" t="s">
        <v>1322</v>
      </c>
      <c r="L63" s="293"/>
      <c r="M63" s="246"/>
      <c r="N63" s="213"/>
      <c r="O63" s="213"/>
      <c r="P63" s="213"/>
      <c r="Q63" s="218" t="s">
        <v>56</v>
      </c>
      <c r="R63" s="213"/>
      <c r="S63" s="337"/>
      <c r="T63" s="316" t="s">
        <v>1323</v>
      </c>
      <c r="U63" s="316" t="s">
        <v>1324</v>
      </c>
      <c r="V63" s="340"/>
      <c r="W63" s="316" t="s">
        <v>1325</v>
      </c>
      <c r="X63" s="359" t="s">
        <v>1326</v>
      </c>
      <c r="Y63" s="340"/>
      <c r="Z63" s="340"/>
      <c r="AA63" s="340"/>
      <c r="AB63" s="340"/>
      <c r="AC63" s="340"/>
      <c r="AD63" s="340"/>
      <c r="AE63" s="340"/>
      <c r="AF63" s="340"/>
      <c r="AG63" s="340"/>
      <c r="AH63" s="340"/>
      <c r="AI63" s="340"/>
      <c r="AJ63" s="19"/>
    </row>
    <row r="64" spans="1:36" ht="69" customHeight="1">
      <c r="A64" s="596"/>
      <c r="B64" s="306">
        <v>42893</v>
      </c>
      <c r="C64" s="112" t="s">
        <v>499</v>
      </c>
      <c r="D64" s="113" t="s">
        <v>985</v>
      </c>
      <c r="E64" s="112" t="s">
        <v>986</v>
      </c>
      <c r="F64" s="103">
        <v>43160</v>
      </c>
      <c r="G64" s="103">
        <v>44958</v>
      </c>
      <c r="H64" s="101" t="s">
        <v>1045</v>
      </c>
      <c r="I64" s="122">
        <v>1500000</v>
      </c>
      <c r="J64" s="156" t="s">
        <v>1327</v>
      </c>
      <c r="K64" s="319" t="s">
        <v>502</v>
      </c>
      <c r="L64" s="293"/>
      <c r="M64" s="215"/>
      <c r="N64" s="210"/>
      <c r="O64" s="210"/>
      <c r="P64" s="210"/>
      <c r="Q64" s="243" t="s">
        <v>56</v>
      </c>
      <c r="R64" s="210"/>
      <c r="S64" s="339"/>
      <c r="T64" s="316" t="s">
        <v>1328</v>
      </c>
      <c r="U64" s="316" t="s">
        <v>1329</v>
      </c>
      <c r="V64" s="342"/>
      <c r="W64" s="316" t="s">
        <v>1330</v>
      </c>
      <c r="X64" s="316" t="s">
        <v>1331</v>
      </c>
      <c r="Y64" s="324" t="s">
        <v>1332</v>
      </c>
      <c r="Z64" s="340"/>
      <c r="AA64" s="340"/>
      <c r="AB64" s="342"/>
      <c r="AC64" s="342"/>
      <c r="AD64" s="342"/>
      <c r="AE64" s="342"/>
      <c r="AF64" s="340"/>
      <c r="AG64" s="342"/>
      <c r="AH64" s="342"/>
      <c r="AI64" s="342"/>
      <c r="AJ64" s="19"/>
    </row>
    <row r="65" spans="1:36" ht="69" customHeight="1">
      <c r="A65" s="596"/>
      <c r="B65" s="312">
        <v>42923</v>
      </c>
      <c r="C65" s="112" t="s">
        <v>991</v>
      </c>
      <c r="D65" s="99" t="s">
        <v>992</v>
      </c>
      <c r="E65" s="112" t="s">
        <v>986</v>
      </c>
      <c r="F65" s="103">
        <v>43160</v>
      </c>
      <c r="G65" s="103">
        <v>44958</v>
      </c>
      <c r="H65" s="319" t="s">
        <v>1333</v>
      </c>
      <c r="I65" s="123">
        <v>120000</v>
      </c>
      <c r="J65" s="117" t="s">
        <v>1334</v>
      </c>
      <c r="K65" s="319" t="s">
        <v>109</v>
      </c>
      <c r="L65" s="293"/>
      <c r="M65" s="215"/>
      <c r="N65" s="210"/>
      <c r="O65" s="210"/>
      <c r="P65" s="210" t="s">
        <v>56</v>
      </c>
      <c r="Q65" s="210"/>
      <c r="R65" s="210"/>
      <c r="S65" s="339"/>
      <c r="T65" s="316" t="s">
        <v>1335</v>
      </c>
      <c r="U65" s="340"/>
      <c r="V65" s="316" t="s">
        <v>1336</v>
      </c>
      <c r="W65" s="316" t="s">
        <v>1337</v>
      </c>
      <c r="X65" s="316" t="s">
        <v>1338</v>
      </c>
      <c r="Y65" s="340"/>
      <c r="Z65" s="340"/>
      <c r="AA65" s="340"/>
      <c r="AB65" s="342"/>
      <c r="AC65" s="340"/>
      <c r="AD65" s="340" t="s">
        <v>1339</v>
      </c>
      <c r="AE65" s="342"/>
      <c r="AF65" s="340"/>
      <c r="AG65" s="342"/>
      <c r="AH65" s="342"/>
      <c r="AI65" s="324"/>
      <c r="AJ65" s="19"/>
    </row>
    <row r="66" spans="1:36" ht="69" customHeight="1">
      <c r="A66" s="596"/>
      <c r="B66" s="188" t="s">
        <v>994</v>
      </c>
      <c r="C66" s="113" t="s">
        <v>995</v>
      </c>
      <c r="D66" s="113"/>
      <c r="E66" s="113"/>
      <c r="F66" s="103"/>
      <c r="G66" s="103"/>
      <c r="H66" s="319"/>
      <c r="I66" s="123"/>
      <c r="J66" s="117"/>
      <c r="K66" s="319"/>
      <c r="L66" s="113"/>
      <c r="M66" s="63"/>
      <c r="N66" s="61"/>
      <c r="O66" s="61"/>
      <c r="P66" s="61"/>
      <c r="Q66" s="61"/>
      <c r="R66" s="61"/>
      <c r="S66" s="338"/>
      <c r="T66" s="342"/>
      <c r="U66" s="342"/>
      <c r="V66" s="342"/>
      <c r="W66" s="342"/>
      <c r="X66" s="342"/>
      <c r="Y66" s="340"/>
      <c r="Z66" s="340"/>
      <c r="AA66" s="340"/>
      <c r="AB66" s="342"/>
      <c r="AC66" s="340"/>
      <c r="AD66" s="342"/>
      <c r="AE66" s="342"/>
      <c r="AF66" s="342"/>
      <c r="AG66" s="342"/>
      <c r="AH66" s="342"/>
      <c r="AI66" s="342"/>
      <c r="AJ66" s="19"/>
    </row>
    <row r="67" spans="1:36" ht="69" customHeight="1">
      <c r="A67" s="596"/>
      <c r="B67" s="306" t="s">
        <v>1340</v>
      </c>
      <c r="C67" s="112" t="s">
        <v>526</v>
      </c>
      <c r="D67" s="112" t="s">
        <v>1000</v>
      </c>
      <c r="E67" s="112" t="s">
        <v>1001</v>
      </c>
      <c r="F67" s="103">
        <v>43160</v>
      </c>
      <c r="G67" s="103">
        <v>44958</v>
      </c>
      <c r="H67" s="101" t="s">
        <v>955</v>
      </c>
      <c r="I67" s="116">
        <v>700000</v>
      </c>
      <c r="J67" s="114" t="s">
        <v>1341</v>
      </c>
      <c r="K67" s="319" t="s">
        <v>530</v>
      </c>
      <c r="L67" s="293"/>
      <c r="M67" s="215"/>
      <c r="N67" s="210"/>
      <c r="O67" s="210"/>
      <c r="P67" s="210"/>
      <c r="Q67" s="243"/>
      <c r="R67" s="210"/>
      <c r="S67" s="339" t="s">
        <v>7</v>
      </c>
      <c r="T67" s="316" t="s">
        <v>1342</v>
      </c>
      <c r="U67" s="316" t="s">
        <v>1343</v>
      </c>
      <c r="V67" s="316" t="s">
        <v>1344</v>
      </c>
      <c r="W67" s="316" t="s">
        <v>1345</v>
      </c>
      <c r="X67" s="316" t="s">
        <v>1346</v>
      </c>
      <c r="Y67" s="342"/>
      <c r="Z67" s="340"/>
      <c r="AA67" s="340"/>
      <c r="AB67" s="342"/>
      <c r="AC67" s="340"/>
      <c r="AD67" s="342"/>
      <c r="AE67" s="342"/>
      <c r="AF67" s="340"/>
      <c r="AG67" s="342"/>
      <c r="AH67" s="342"/>
      <c r="AI67" s="324" t="s">
        <v>1347</v>
      </c>
      <c r="AJ67" s="19"/>
    </row>
    <row r="68" spans="1:36" ht="69" customHeight="1">
      <c r="A68" s="596"/>
      <c r="B68" s="188" t="s">
        <v>1003</v>
      </c>
      <c r="C68" s="113" t="s">
        <v>900</v>
      </c>
      <c r="D68" s="113" t="s">
        <v>541</v>
      </c>
      <c r="E68" s="113" t="s">
        <v>541</v>
      </c>
      <c r="F68" s="103">
        <v>43160</v>
      </c>
      <c r="G68" s="103">
        <v>44166</v>
      </c>
      <c r="H68" s="319" t="s">
        <v>467</v>
      </c>
      <c r="I68" s="101" t="s">
        <v>53</v>
      </c>
      <c r="J68" s="112" t="s">
        <v>1348</v>
      </c>
      <c r="K68" s="319" t="s">
        <v>381</v>
      </c>
      <c r="L68" s="113"/>
      <c r="M68" s="63"/>
      <c r="N68" s="61"/>
      <c r="O68" s="61"/>
      <c r="P68" s="61"/>
      <c r="Q68" s="61"/>
      <c r="R68" s="61"/>
      <c r="S68" s="338"/>
      <c r="T68" s="340"/>
      <c r="U68" s="340"/>
      <c r="V68" s="340"/>
      <c r="W68" s="342"/>
      <c r="X68" s="342"/>
      <c r="Y68" s="342"/>
      <c r="Z68" s="340"/>
      <c r="AA68" s="340"/>
      <c r="AB68" s="342"/>
      <c r="AC68" s="340"/>
      <c r="AD68" s="342"/>
      <c r="AE68" s="342"/>
      <c r="AF68" s="340"/>
      <c r="AG68" s="342"/>
      <c r="AH68" s="342"/>
      <c r="AI68" s="342"/>
      <c r="AJ68" s="19"/>
    </row>
    <row r="69" spans="1:36" ht="69" customHeight="1">
      <c r="A69" s="596"/>
      <c r="B69" s="313" t="s">
        <v>1349</v>
      </c>
      <c r="C69" s="325" t="s">
        <v>540</v>
      </c>
      <c r="D69" s="101" t="s">
        <v>541</v>
      </c>
      <c r="E69" s="101" t="s">
        <v>541</v>
      </c>
      <c r="F69" s="103">
        <v>43160</v>
      </c>
      <c r="G69" s="103">
        <v>44378</v>
      </c>
      <c r="H69" s="101" t="s">
        <v>1350</v>
      </c>
      <c r="I69" s="101" t="s">
        <v>1351</v>
      </c>
      <c r="J69" s="319" t="s">
        <v>1352</v>
      </c>
      <c r="K69" s="101" t="s">
        <v>381</v>
      </c>
      <c r="L69" s="293"/>
      <c r="M69" s="215"/>
      <c r="N69" s="213"/>
      <c r="O69" s="213"/>
      <c r="P69" s="239" t="s">
        <v>56</v>
      </c>
      <c r="Q69" s="223"/>
      <c r="R69" s="213"/>
      <c r="S69" s="337"/>
      <c r="T69" s="316" t="s">
        <v>1353</v>
      </c>
      <c r="U69" s="316" t="s">
        <v>1354</v>
      </c>
      <c r="V69" s="316" t="s">
        <v>1355</v>
      </c>
      <c r="W69" s="316"/>
      <c r="X69" s="316" t="s">
        <v>1356</v>
      </c>
      <c r="Y69" s="340"/>
      <c r="Z69" s="340"/>
      <c r="AA69" s="340"/>
      <c r="AB69" s="340"/>
      <c r="AC69" s="316" t="s">
        <v>1310</v>
      </c>
      <c r="AD69" s="316" t="s">
        <v>955</v>
      </c>
      <c r="AE69" s="340"/>
      <c r="AF69" s="340"/>
      <c r="AG69" s="340"/>
      <c r="AH69" s="340"/>
      <c r="AI69" s="316" t="s">
        <v>1357</v>
      </c>
      <c r="AJ69" s="19"/>
    </row>
    <row r="70" spans="1:36" ht="69" customHeight="1">
      <c r="A70" s="596"/>
      <c r="B70" s="326" t="s">
        <v>1358</v>
      </c>
      <c r="C70" s="325" t="s">
        <v>1014</v>
      </c>
      <c r="D70" s="102" t="s">
        <v>1015</v>
      </c>
      <c r="E70" s="102" t="s">
        <v>1016</v>
      </c>
      <c r="F70" s="103">
        <v>43800</v>
      </c>
      <c r="G70" s="103">
        <v>44958</v>
      </c>
      <c r="H70" s="319" t="s">
        <v>1333</v>
      </c>
      <c r="I70" s="101" t="s">
        <v>53</v>
      </c>
      <c r="J70" s="108" t="s">
        <v>1359</v>
      </c>
      <c r="K70" s="319" t="s">
        <v>109</v>
      </c>
      <c r="L70" s="293"/>
      <c r="M70" s="208"/>
      <c r="N70" s="213"/>
      <c r="O70" s="213"/>
      <c r="P70" s="213" t="s">
        <v>56</v>
      </c>
      <c r="Q70" s="218"/>
      <c r="R70" s="213"/>
      <c r="S70" s="337"/>
      <c r="T70" s="140" t="s">
        <v>1360</v>
      </c>
      <c r="U70" s="316" t="s">
        <v>1361</v>
      </c>
      <c r="V70" s="340"/>
      <c r="W70" s="340"/>
      <c r="X70" s="316" t="s">
        <v>1362</v>
      </c>
      <c r="Y70" s="359" t="s">
        <v>1363</v>
      </c>
      <c r="Z70" s="340"/>
      <c r="AA70" s="340"/>
      <c r="AB70" s="340"/>
      <c r="AC70" s="340"/>
      <c r="AD70" s="316" t="s">
        <v>867</v>
      </c>
      <c r="AE70" s="340"/>
      <c r="AF70" s="342"/>
      <c r="AG70" s="340"/>
      <c r="AH70" s="340"/>
      <c r="AI70" s="316" t="s">
        <v>1364</v>
      </c>
      <c r="AJ70" s="19"/>
    </row>
    <row r="71" spans="1:36" ht="69" customHeight="1">
      <c r="A71" s="596"/>
      <c r="B71" s="306" t="s">
        <v>1018</v>
      </c>
      <c r="C71" s="325" t="s">
        <v>651</v>
      </c>
      <c r="D71" s="102" t="s">
        <v>1022</v>
      </c>
      <c r="E71" s="102" t="s">
        <v>1023</v>
      </c>
      <c r="F71" s="327">
        <v>43770</v>
      </c>
      <c r="G71" s="103">
        <v>44958</v>
      </c>
      <c r="H71" s="319" t="s">
        <v>779</v>
      </c>
      <c r="I71" s="328">
        <v>1000000</v>
      </c>
      <c r="J71" s="329" t="s">
        <v>1365</v>
      </c>
      <c r="K71" s="47" t="s">
        <v>602</v>
      </c>
      <c r="L71" s="293"/>
      <c r="M71" s="208"/>
      <c r="N71" s="213"/>
      <c r="O71" s="213"/>
      <c r="P71" s="213"/>
      <c r="Q71" s="218"/>
      <c r="R71" s="213"/>
      <c r="S71" s="337" t="s">
        <v>7</v>
      </c>
      <c r="T71" s="348" t="s">
        <v>1366</v>
      </c>
      <c r="U71" s="348"/>
      <c r="V71" s="348" t="s">
        <v>1367</v>
      </c>
      <c r="W71" s="348" t="s">
        <v>779</v>
      </c>
      <c r="X71" s="349"/>
      <c r="Y71" s="349"/>
      <c r="Z71" s="349"/>
      <c r="AA71" s="349"/>
      <c r="AB71" s="349"/>
      <c r="AC71" s="349"/>
      <c r="AD71" s="349"/>
      <c r="AE71" s="349"/>
      <c r="AF71" s="349"/>
      <c r="AG71" s="349"/>
      <c r="AH71" s="349"/>
      <c r="AI71" s="348" t="s">
        <v>1368</v>
      </c>
      <c r="AJ71" s="19"/>
    </row>
    <row r="72" spans="1:36" ht="69" customHeight="1">
      <c r="A72" s="597" t="s">
        <v>547</v>
      </c>
      <c r="B72" s="313">
        <v>42743</v>
      </c>
      <c r="C72" s="112" t="s">
        <v>548</v>
      </c>
      <c r="D72" s="101" t="s">
        <v>549</v>
      </c>
      <c r="E72" s="101" t="s">
        <v>1034</v>
      </c>
      <c r="F72" s="103">
        <v>43160</v>
      </c>
      <c r="G72" s="103">
        <v>44958</v>
      </c>
      <c r="H72" s="109" t="s">
        <v>1369</v>
      </c>
      <c r="I72" s="318">
        <v>2000000</v>
      </c>
      <c r="J72" s="108" t="s">
        <v>1370</v>
      </c>
      <c r="K72" s="101"/>
      <c r="L72" s="101"/>
      <c r="M72" s="208"/>
      <c r="N72" s="210"/>
      <c r="O72" s="216"/>
      <c r="P72" s="287" t="s">
        <v>56</v>
      </c>
      <c r="Q72" s="210"/>
      <c r="R72" s="210"/>
      <c r="S72" s="339"/>
      <c r="T72" s="359" t="s">
        <v>1371</v>
      </c>
      <c r="U72" s="340"/>
      <c r="V72" s="359" t="s">
        <v>1372</v>
      </c>
      <c r="W72" s="316" t="s">
        <v>779</v>
      </c>
      <c r="X72" s="316" t="s">
        <v>1373</v>
      </c>
      <c r="Y72" s="342"/>
      <c r="Z72" s="342"/>
      <c r="AA72" s="342"/>
      <c r="AB72" s="342"/>
      <c r="AC72" s="340"/>
      <c r="AD72" s="300" t="s">
        <v>779</v>
      </c>
      <c r="AE72" s="342"/>
      <c r="AF72" s="340"/>
      <c r="AG72" s="342"/>
      <c r="AH72" s="342"/>
      <c r="AI72" s="342"/>
      <c r="AJ72" s="19"/>
    </row>
    <row r="73" spans="1:36" ht="69" customHeight="1">
      <c r="A73" s="596"/>
      <c r="B73" s="313">
        <v>42774</v>
      </c>
      <c r="C73" s="112" t="s">
        <v>554</v>
      </c>
      <c r="D73" s="101" t="s">
        <v>549</v>
      </c>
      <c r="E73" s="112" t="s">
        <v>1374</v>
      </c>
      <c r="F73" s="103">
        <v>44166</v>
      </c>
      <c r="G73" s="103">
        <v>44958</v>
      </c>
      <c r="H73" s="101" t="s">
        <v>555</v>
      </c>
      <c r="I73" s="318">
        <v>200000</v>
      </c>
      <c r="J73" s="108" t="s">
        <v>1375</v>
      </c>
      <c r="K73" s="101" t="s">
        <v>381</v>
      </c>
      <c r="L73" s="101"/>
      <c r="M73" s="208"/>
      <c r="N73" s="210"/>
      <c r="O73" s="216" t="s">
        <v>56</v>
      </c>
      <c r="P73" s="210"/>
      <c r="Q73" s="210"/>
      <c r="R73" s="210"/>
      <c r="S73" s="339"/>
      <c r="T73" s="359" t="s">
        <v>1376</v>
      </c>
      <c r="U73" s="342"/>
      <c r="V73" s="316" t="s">
        <v>1377</v>
      </c>
      <c r="W73" s="340"/>
      <c r="X73" s="340"/>
      <c r="Y73" s="342"/>
      <c r="Z73" s="342"/>
      <c r="AA73" s="340"/>
      <c r="AB73" s="340"/>
      <c r="AC73" s="340"/>
      <c r="AD73" s="364" t="s">
        <v>779</v>
      </c>
      <c r="AE73" s="342"/>
      <c r="AF73" s="342"/>
      <c r="AG73" s="342"/>
      <c r="AH73" s="342"/>
      <c r="AI73" s="316"/>
      <c r="AJ73" s="19"/>
    </row>
    <row r="74" spans="1:36" ht="69" customHeight="1">
      <c r="A74" s="596"/>
      <c r="B74" s="240" t="s">
        <v>1042</v>
      </c>
      <c r="C74" s="113" t="s">
        <v>995</v>
      </c>
      <c r="D74" s="330"/>
      <c r="E74" s="330"/>
      <c r="F74" s="330"/>
      <c r="G74" s="330"/>
      <c r="H74" s="330"/>
      <c r="I74" s="330"/>
      <c r="J74" s="330"/>
      <c r="K74" s="330"/>
      <c r="L74" s="330"/>
      <c r="M74" s="63"/>
      <c r="N74" s="61"/>
      <c r="O74" s="61"/>
      <c r="P74" s="61"/>
      <c r="Q74" s="61"/>
      <c r="R74" s="61"/>
      <c r="S74" s="338"/>
      <c r="T74" s="343"/>
      <c r="U74" s="342"/>
      <c r="V74" s="342"/>
      <c r="W74" s="342"/>
      <c r="X74" s="342"/>
      <c r="Y74" s="342"/>
      <c r="Z74" s="342"/>
      <c r="AA74" s="342"/>
      <c r="AB74" s="342"/>
      <c r="AC74" s="342"/>
      <c r="AD74" s="342"/>
      <c r="AE74" s="342"/>
      <c r="AF74" s="342"/>
      <c r="AG74" s="342"/>
      <c r="AH74" s="342"/>
      <c r="AI74" s="342"/>
      <c r="AJ74" s="19"/>
    </row>
    <row r="75" spans="1:36" ht="69" customHeight="1">
      <c r="A75" s="596"/>
      <c r="B75" s="312" t="s">
        <v>1378</v>
      </c>
      <c r="C75" s="112" t="s">
        <v>564</v>
      </c>
      <c r="D75" s="101" t="s">
        <v>565</v>
      </c>
      <c r="E75" s="101" t="s">
        <v>1046</v>
      </c>
      <c r="F75" s="103">
        <v>43160</v>
      </c>
      <c r="G75" s="103">
        <v>44958</v>
      </c>
      <c r="H75" s="101" t="s">
        <v>1045</v>
      </c>
      <c r="I75" s="101" t="s">
        <v>566</v>
      </c>
      <c r="J75" s="108" t="s">
        <v>1379</v>
      </c>
      <c r="K75" s="331" t="s">
        <v>572</v>
      </c>
      <c r="L75" s="293"/>
      <c r="M75" s="208"/>
      <c r="N75" s="213"/>
      <c r="O75" s="213"/>
      <c r="P75" s="239" t="s">
        <v>56</v>
      </c>
      <c r="Q75" s="213"/>
      <c r="R75" s="213"/>
      <c r="S75" s="337"/>
      <c r="T75" s="359" t="s">
        <v>1380</v>
      </c>
      <c r="U75" s="340"/>
      <c r="V75" s="316" t="s">
        <v>1381</v>
      </c>
      <c r="W75" s="340"/>
      <c r="X75" s="340"/>
      <c r="Y75" s="340"/>
      <c r="Z75" s="340"/>
      <c r="AA75" s="340"/>
      <c r="AB75" s="340"/>
      <c r="AC75" s="340"/>
      <c r="AD75" s="340"/>
      <c r="AE75" s="340"/>
      <c r="AF75" s="316" t="s">
        <v>1382</v>
      </c>
      <c r="AG75" s="340"/>
      <c r="AH75" s="340"/>
      <c r="AI75" s="340"/>
      <c r="AJ75" s="19"/>
    </row>
    <row r="76" spans="1:36" ht="69" customHeight="1">
      <c r="A76" s="596"/>
      <c r="B76" s="306" t="s">
        <v>1383</v>
      </c>
      <c r="C76" s="112" t="s">
        <v>573</v>
      </c>
      <c r="D76" s="101" t="s">
        <v>549</v>
      </c>
      <c r="E76" s="101" t="s">
        <v>1384</v>
      </c>
      <c r="F76" s="103">
        <v>43160</v>
      </c>
      <c r="G76" s="103">
        <v>44958</v>
      </c>
      <c r="H76" s="101" t="s">
        <v>955</v>
      </c>
      <c r="I76" s="308">
        <v>500000</v>
      </c>
      <c r="J76" s="108" t="s">
        <v>1385</v>
      </c>
      <c r="K76" s="101" t="s">
        <v>381</v>
      </c>
      <c r="L76" s="293"/>
      <c r="M76" s="191" t="s">
        <v>1049</v>
      </c>
      <c r="N76" s="210"/>
      <c r="O76" s="210"/>
      <c r="P76" s="210"/>
      <c r="Q76" s="243" t="s">
        <v>56</v>
      </c>
      <c r="R76" s="210"/>
      <c r="S76" s="339"/>
      <c r="T76" s="347" t="s">
        <v>1386</v>
      </c>
      <c r="U76" s="316" t="s">
        <v>1387</v>
      </c>
      <c r="V76" s="316"/>
      <c r="W76" s="316" t="s">
        <v>1388</v>
      </c>
      <c r="X76" s="340" t="s">
        <v>1389</v>
      </c>
      <c r="Y76" s="342"/>
      <c r="Z76" s="342"/>
      <c r="AA76" s="340"/>
      <c r="AB76" s="342"/>
      <c r="AC76" s="340"/>
      <c r="AD76" s="342"/>
      <c r="AE76" s="342"/>
      <c r="AF76" s="340"/>
      <c r="AG76" s="342"/>
      <c r="AH76" s="342"/>
      <c r="AI76" s="316"/>
      <c r="AJ76" s="19"/>
    </row>
    <row r="77" spans="1:36" ht="69" customHeight="1">
      <c r="A77" s="596"/>
      <c r="B77" s="313" t="s">
        <v>1390</v>
      </c>
      <c r="C77" s="113" t="s">
        <v>579</v>
      </c>
      <c r="D77" s="319" t="s">
        <v>587</v>
      </c>
      <c r="E77" s="319" t="s">
        <v>1061</v>
      </c>
      <c r="F77" s="103">
        <v>43160</v>
      </c>
      <c r="G77" s="103">
        <v>44958</v>
      </c>
      <c r="H77" s="319" t="s">
        <v>1181</v>
      </c>
      <c r="I77" s="101" t="s">
        <v>172</v>
      </c>
      <c r="J77" s="108" t="s">
        <v>1391</v>
      </c>
      <c r="K77" s="101" t="s">
        <v>582</v>
      </c>
      <c r="L77" s="101"/>
      <c r="M77" s="208"/>
      <c r="N77" s="210"/>
      <c r="O77" s="216" t="s">
        <v>56</v>
      </c>
      <c r="P77" s="242"/>
      <c r="Q77" s="210"/>
      <c r="R77" s="210"/>
      <c r="S77" s="339"/>
      <c r="T77" s="324" t="s">
        <v>1392</v>
      </c>
      <c r="U77" s="349"/>
      <c r="V77" s="324" t="s">
        <v>1393</v>
      </c>
      <c r="W77" s="316" t="s">
        <v>779</v>
      </c>
      <c r="X77" s="349"/>
      <c r="Y77" s="350"/>
      <c r="Z77" s="350"/>
      <c r="AA77" s="349"/>
      <c r="AB77" s="350"/>
      <c r="AC77" s="349"/>
      <c r="AD77" s="349"/>
      <c r="AE77" s="349"/>
      <c r="AF77" s="349"/>
      <c r="AG77" s="350"/>
      <c r="AH77" s="350"/>
      <c r="AI77" s="348" t="s">
        <v>1394</v>
      </c>
      <c r="AJ77" s="19"/>
    </row>
    <row r="78" spans="1:36" ht="69" customHeight="1">
      <c r="A78" s="594" t="s">
        <v>589</v>
      </c>
      <c r="B78" s="317" t="s">
        <v>590</v>
      </c>
      <c r="C78" s="113" t="s">
        <v>591</v>
      </c>
      <c r="D78" s="101" t="s">
        <v>592</v>
      </c>
      <c r="E78" s="101" t="s">
        <v>592</v>
      </c>
      <c r="F78" s="103">
        <v>43282</v>
      </c>
      <c r="G78" s="103">
        <v>43435</v>
      </c>
      <c r="H78" s="101" t="s">
        <v>66</v>
      </c>
      <c r="I78" s="101" t="s">
        <v>53</v>
      </c>
      <c r="J78" s="110" t="s">
        <v>1395</v>
      </c>
      <c r="K78" s="101" t="s">
        <v>594</v>
      </c>
      <c r="L78" s="101"/>
      <c r="M78" s="208"/>
      <c r="N78" s="210"/>
      <c r="O78" s="210"/>
      <c r="P78" s="210"/>
      <c r="Q78" s="210"/>
      <c r="R78" s="220" t="s">
        <v>56</v>
      </c>
      <c r="S78" s="339"/>
      <c r="T78" s="342"/>
      <c r="U78" s="342"/>
      <c r="V78" s="342"/>
      <c r="W78" s="342"/>
      <c r="X78" s="342"/>
      <c r="Y78" s="342"/>
      <c r="Z78" s="342"/>
      <c r="AA78" s="342"/>
      <c r="AB78" s="342"/>
      <c r="AC78" s="342"/>
      <c r="AD78" s="342"/>
      <c r="AE78" s="342"/>
      <c r="AF78" s="342"/>
      <c r="AG78" s="342"/>
      <c r="AH78" s="342"/>
      <c r="AI78" s="342"/>
      <c r="AJ78" s="19"/>
    </row>
    <row r="79" spans="1:36" ht="69" customHeight="1">
      <c r="A79" s="594"/>
      <c r="B79" s="312" t="s">
        <v>598</v>
      </c>
      <c r="C79" s="113" t="s">
        <v>1070</v>
      </c>
      <c r="D79" s="101" t="s">
        <v>600</v>
      </c>
      <c r="E79" s="101" t="s">
        <v>1071</v>
      </c>
      <c r="F79" s="103">
        <v>43282</v>
      </c>
      <c r="G79" s="103">
        <v>44531</v>
      </c>
      <c r="H79" s="101" t="s">
        <v>1149</v>
      </c>
      <c r="I79" s="101" t="s">
        <v>53</v>
      </c>
      <c r="J79" s="101" t="s">
        <v>1396</v>
      </c>
      <c r="K79" s="101" t="s">
        <v>602</v>
      </c>
      <c r="L79" s="101"/>
      <c r="M79" s="208" t="s">
        <v>603</v>
      </c>
      <c r="N79" s="210"/>
      <c r="O79" s="210"/>
      <c r="P79" s="248" t="s">
        <v>56</v>
      </c>
      <c r="Q79" s="244"/>
      <c r="R79" s="210"/>
      <c r="S79" s="339"/>
      <c r="T79" s="316" t="s">
        <v>1397</v>
      </c>
      <c r="U79" s="342"/>
      <c r="V79" s="316" t="s">
        <v>1398</v>
      </c>
      <c r="W79" s="340"/>
      <c r="X79" s="316" t="s">
        <v>1399</v>
      </c>
      <c r="Y79" s="342"/>
      <c r="Z79" s="342"/>
      <c r="AA79" s="340"/>
      <c r="AB79" s="316" t="s">
        <v>1310</v>
      </c>
      <c r="AC79" s="340"/>
      <c r="AD79" s="342"/>
      <c r="AE79" s="342"/>
      <c r="AF79" s="340"/>
      <c r="AG79" s="342"/>
      <c r="AH79" s="342"/>
      <c r="AI79" s="342"/>
      <c r="AJ79" s="19"/>
    </row>
    <row r="80" spans="1:36" ht="69" customHeight="1">
      <c r="A80" s="594"/>
      <c r="B80" s="306" t="s">
        <v>605</v>
      </c>
      <c r="C80" s="113" t="s">
        <v>606</v>
      </c>
      <c r="D80" s="101" t="s">
        <v>607</v>
      </c>
      <c r="E80" s="101" t="s">
        <v>1077</v>
      </c>
      <c r="F80" s="103">
        <v>43282</v>
      </c>
      <c r="G80" s="103">
        <v>44958</v>
      </c>
      <c r="H80" s="101" t="s">
        <v>955</v>
      </c>
      <c r="I80" s="101" t="s">
        <v>53</v>
      </c>
      <c r="J80" s="108" t="s">
        <v>1400</v>
      </c>
      <c r="K80" s="101" t="s">
        <v>609</v>
      </c>
      <c r="L80" s="108"/>
      <c r="M80" s="247" t="s">
        <v>610</v>
      </c>
      <c r="N80" s="210"/>
      <c r="O80" s="210"/>
      <c r="P80" s="210"/>
      <c r="Q80" s="243" t="s">
        <v>56</v>
      </c>
      <c r="R80" s="210"/>
      <c r="S80" s="339"/>
      <c r="T80" s="316" t="s">
        <v>1401</v>
      </c>
      <c r="U80" s="316" t="s">
        <v>1402</v>
      </c>
      <c r="V80" s="316"/>
      <c r="W80" s="316" t="s">
        <v>1345</v>
      </c>
      <c r="X80" s="316" t="s">
        <v>1403</v>
      </c>
      <c r="Y80" s="342"/>
      <c r="Z80" s="342"/>
      <c r="AA80" s="341"/>
      <c r="AB80" s="340"/>
      <c r="AC80" s="340"/>
      <c r="AD80" s="342"/>
      <c r="AE80" s="342"/>
      <c r="AF80" s="340"/>
      <c r="AG80" s="342"/>
      <c r="AH80" s="342"/>
      <c r="AI80" s="342"/>
      <c r="AJ80" s="19"/>
    </row>
    <row r="81" spans="1:36" ht="69" customHeight="1">
      <c r="A81" s="594"/>
      <c r="B81" s="306" t="s">
        <v>612</v>
      </c>
      <c r="C81" s="113" t="s">
        <v>1404</v>
      </c>
      <c r="D81" s="101" t="s">
        <v>614</v>
      </c>
      <c r="E81" s="101" t="s">
        <v>1083</v>
      </c>
      <c r="F81" s="103">
        <v>43160</v>
      </c>
      <c r="G81" s="103">
        <v>44958</v>
      </c>
      <c r="H81" s="101" t="s">
        <v>1181</v>
      </c>
      <c r="I81" s="332">
        <v>360000</v>
      </c>
      <c r="J81" s="108" t="s">
        <v>1405</v>
      </c>
      <c r="K81" s="101" t="s">
        <v>381</v>
      </c>
      <c r="L81" s="109"/>
      <c r="M81" s="208" t="s">
        <v>1085</v>
      </c>
      <c r="N81" s="210"/>
      <c r="O81" s="210"/>
      <c r="P81" s="210"/>
      <c r="Q81" s="243" t="s">
        <v>56</v>
      </c>
      <c r="R81" s="210"/>
      <c r="S81" s="339"/>
      <c r="T81" s="316" t="s">
        <v>1406</v>
      </c>
      <c r="U81" s="342"/>
      <c r="V81" s="342"/>
      <c r="W81" s="340"/>
      <c r="X81" s="340"/>
      <c r="Y81" s="342"/>
      <c r="Z81" s="340"/>
      <c r="AA81" s="340"/>
      <c r="AB81" s="340"/>
      <c r="AC81" s="340"/>
      <c r="AD81" s="342"/>
      <c r="AE81" s="342"/>
      <c r="AF81" s="340"/>
      <c r="AG81" s="342"/>
      <c r="AH81" s="342"/>
      <c r="AI81" s="340"/>
      <c r="AJ81" s="19"/>
    </row>
    <row r="82" spans="1:36" ht="69" customHeight="1">
      <c r="A82" s="594"/>
      <c r="B82" s="312" t="s">
        <v>617</v>
      </c>
      <c r="C82" s="113" t="s">
        <v>1407</v>
      </c>
      <c r="D82" s="101" t="s">
        <v>619</v>
      </c>
      <c r="E82" s="101" t="s">
        <v>1089</v>
      </c>
      <c r="F82" s="103">
        <v>43161</v>
      </c>
      <c r="G82" s="103">
        <v>44958</v>
      </c>
      <c r="H82" s="101" t="s">
        <v>1181</v>
      </c>
      <c r="I82" s="101" t="s">
        <v>620</v>
      </c>
      <c r="J82" s="108" t="s">
        <v>1408</v>
      </c>
      <c r="K82" s="101" t="s">
        <v>381</v>
      </c>
      <c r="L82" s="293"/>
      <c r="M82" s="208"/>
      <c r="N82" s="210"/>
      <c r="O82" s="210"/>
      <c r="P82" s="248"/>
      <c r="Q82" s="242" t="s">
        <v>56</v>
      </c>
      <c r="R82" s="210"/>
      <c r="S82" s="339"/>
      <c r="T82" s="316" t="s">
        <v>1409</v>
      </c>
      <c r="U82" s="342"/>
      <c r="V82" s="342"/>
      <c r="W82" s="340"/>
      <c r="X82" s="340"/>
      <c r="Y82" s="342"/>
      <c r="Z82" s="340"/>
      <c r="AA82" s="342"/>
      <c r="AB82" s="342"/>
      <c r="AC82" s="340"/>
      <c r="AD82" s="342"/>
      <c r="AE82" s="342"/>
      <c r="AF82" s="340"/>
      <c r="AG82" s="342"/>
      <c r="AH82" s="342"/>
      <c r="AI82" s="342"/>
      <c r="AJ82" s="19"/>
    </row>
    <row r="83" spans="1:36" ht="69" customHeight="1">
      <c r="A83" s="594"/>
      <c r="B83" s="306" t="s">
        <v>624</v>
      </c>
      <c r="C83" s="113" t="s">
        <v>1410</v>
      </c>
      <c r="D83" s="101" t="s">
        <v>1411</v>
      </c>
      <c r="E83" s="101" t="s">
        <v>1412</v>
      </c>
      <c r="F83" s="103">
        <v>43162</v>
      </c>
      <c r="G83" s="103">
        <v>44958</v>
      </c>
      <c r="H83" s="101" t="s">
        <v>1181</v>
      </c>
      <c r="I83" s="101" t="s">
        <v>53</v>
      </c>
      <c r="J83" s="109" t="s">
        <v>1413</v>
      </c>
      <c r="K83" s="101" t="s">
        <v>381</v>
      </c>
      <c r="L83" s="293"/>
      <c r="M83" s="208"/>
      <c r="N83" s="210"/>
      <c r="O83" s="210"/>
      <c r="P83" s="210"/>
      <c r="Q83" s="243" t="s">
        <v>56</v>
      </c>
      <c r="R83" s="210"/>
      <c r="S83" s="339"/>
      <c r="T83" s="316" t="s">
        <v>1414</v>
      </c>
      <c r="U83" s="342"/>
      <c r="V83" s="342"/>
      <c r="W83" s="340"/>
      <c r="X83" s="340"/>
      <c r="Y83" s="342"/>
      <c r="Z83" s="340"/>
      <c r="AA83" s="340"/>
      <c r="AB83" s="342"/>
      <c r="AC83" s="340"/>
      <c r="AD83" s="342"/>
      <c r="AE83" s="342"/>
      <c r="AF83" s="340"/>
      <c r="AG83" s="342"/>
      <c r="AH83" s="342"/>
      <c r="AI83" s="342"/>
      <c r="AJ83" s="19"/>
    </row>
    <row r="84" spans="1:36" ht="69" customHeight="1">
      <c r="A84" s="594"/>
      <c r="B84" s="317" t="s">
        <v>629</v>
      </c>
      <c r="C84" s="113" t="s">
        <v>630</v>
      </c>
      <c r="D84" s="101" t="s">
        <v>631</v>
      </c>
      <c r="E84" s="101" t="s">
        <v>631</v>
      </c>
      <c r="F84" s="103">
        <v>43160</v>
      </c>
      <c r="G84" s="103">
        <v>43435</v>
      </c>
      <c r="H84" s="101" t="s">
        <v>66</v>
      </c>
      <c r="I84" s="101" t="s">
        <v>632</v>
      </c>
      <c r="J84" s="108" t="s">
        <v>1415</v>
      </c>
      <c r="K84" s="101" t="s">
        <v>602</v>
      </c>
      <c r="L84" s="101"/>
      <c r="M84" s="208"/>
      <c r="N84" s="210"/>
      <c r="O84" s="210"/>
      <c r="P84" s="210"/>
      <c r="Q84" s="210"/>
      <c r="R84" s="220" t="s">
        <v>56</v>
      </c>
      <c r="S84" s="339"/>
      <c r="T84" s="316" t="s">
        <v>1416</v>
      </c>
      <c r="U84" s="342"/>
      <c r="V84" s="342"/>
      <c r="W84" s="340"/>
      <c r="X84" s="342"/>
      <c r="Y84" s="342"/>
      <c r="Z84" s="342"/>
      <c r="AA84" s="342"/>
      <c r="AB84" s="342"/>
      <c r="AC84" s="342"/>
      <c r="AD84" s="342"/>
      <c r="AE84" s="342"/>
      <c r="AF84" s="342"/>
      <c r="AG84" s="342"/>
      <c r="AH84" s="342"/>
      <c r="AI84" s="342"/>
      <c r="AJ84" s="19"/>
    </row>
    <row r="85" spans="1:36">
      <c r="AJ85" s="19"/>
    </row>
    <row r="86" spans="1:36">
      <c r="B86" s="64"/>
      <c r="AJ86" s="19"/>
    </row>
    <row r="87" spans="1:36" ht="15.75" thickBot="1">
      <c r="L87" s="72"/>
      <c r="AJ87" s="19"/>
    </row>
    <row r="88" spans="1:36" ht="26.25" customHeight="1" thickBot="1">
      <c r="A88" s="68" t="s">
        <v>635</v>
      </c>
      <c r="B88" s="69"/>
      <c r="C88" s="69"/>
      <c r="D88" s="69"/>
      <c r="E88" s="69"/>
      <c r="F88" s="69"/>
      <c r="G88" s="69"/>
      <c r="H88" s="69"/>
      <c r="I88" s="69"/>
      <c r="J88" s="69"/>
      <c r="K88" s="69"/>
      <c r="L88" s="71"/>
      <c r="M88" s="70"/>
      <c r="AJ88" s="19"/>
    </row>
    <row r="89" spans="1:36" ht="26.25" customHeight="1" thickBot="1">
      <c r="A89" s="49"/>
      <c r="B89" s="50"/>
      <c r="C89" s="50"/>
      <c r="D89" s="51"/>
      <c r="E89" s="51"/>
      <c r="F89" s="51"/>
      <c r="G89" s="51"/>
      <c r="H89" s="51"/>
      <c r="I89" s="51"/>
      <c r="J89" s="51"/>
      <c r="K89" s="51"/>
      <c r="L89" s="51"/>
      <c r="M89" s="51"/>
      <c r="N89" s="51"/>
      <c r="AJ89" s="19"/>
    </row>
    <row r="90" spans="1:36" ht="43.5" customHeight="1" thickBot="1">
      <c r="A90" s="55" t="s">
        <v>636</v>
      </c>
      <c r="B90" s="56"/>
      <c r="C90" s="57">
        <f>COUNTA(C94:C102,C106:C114,C118:C126,C130:C138)</f>
        <v>0</v>
      </c>
      <c r="AJ90" s="19"/>
    </row>
    <row r="91" spans="1:36">
      <c r="AJ91" s="19"/>
    </row>
    <row r="92" spans="1:36" ht="15.75">
      <c r="A92" s="564" t="s">
        <v>637</v>
      </c>
      <c r="B92" s="559" t="s">
        <v>12</v>
      </c>
      <c r="C92" s="559" t="s">
        <v>13</v>
      </c>
      <c r="D92" s="559" t="s">
        <v>14</v>
      </c>
      <c r="E92" s="566" t="s">
        <v>15</v>
      </c>
      <c r="F92" s="559" t="s">
        <v>16</v>
      </c>
      <c r="G92" s="559"/>
      <c r="H92" s="559" t="s">
        <v>17</v>
      </c>
      <c r="I92" s="559" t="s">
        <v>18</v>
      </c>
      <c r="J92" s="563" t="s">
        <v>19</v>
      </c>
      <c r="K92" s="563" t="s">
        <v>20</v>
      </c>
      <c r="L92" s="563"/>
      <c r="M92" s="563" t="s">
        <v>21</v>
      </c>
      <c r="N92" s="48"/>
      <c r="AJ92" s="19"/>
    </row>
    <row r="93" spans="1:36" ht="15.75">
      <c r="A93" s="565"/>
      <c r="B93" s="559"/>
      <c r="C93" s="559"/>
      <c r="D93" s="559"/>
      <c r="E93" s="566"/>
      <c r="F93" s="52" t="s">
        <v>44</v>
      </c>
      <c r="G93" s="52" t="s">
        <v>45</v>
      </c>
      <c r="H93" s="559"/>
      <c r="I93" s="559"/>
      <c r="J93" s="563"/>
      <c r="K93" s="96" t="s">
        <v>46</v>
      </c>
      <c r="L93" s="96" t="s">
        <v>47</v>
      </c>
      <c r="M93" s="563"/>
      <c r="N93" s="2"/>
      <c r="AJ93" s="19"/>
    </row>
    <row r="94" spans="1:36">
      <c r="A94" s="46"/>
      <c r="B94" s="46"/>
      <c r="C94" s="63"/>
      <c r="D94" s="63"/>
      <c r="E94" s="63"/>
      <c r="F94" s="63"/>
      <c r="G94" s="63"/>
      <c r="H94" s="63"/>
      <c r="I94" s="63"/>
      <c r="J94" s="61"/>
      <c r="K94" s="61"/>
      <c r="L94" s="61"/>
      <c r="M94" s="61"/>
      <c r="N94" s="2"/>
      <c r="AJ94" s="19"/>
    </row>
    <row r="95" spans="1:36">
      <c r="A95" s="46"/>
      <c r="B95" s="46"/>
      <c r="C95" s="63"/>
      <c r="D95" s="63"/>
      <c r="E95" s="63"/>
      <c r="F95" s="63"/>
      <c r="G95" s="63"/>
      <c r="H95" s="63"/>
      <c r="I95" s="63"/>
      <c r="J95" s="63"/>
      <c r="K95" s="63"/>
      <c r="L95" s="63"/>
      <c r="M95" s="63"/>
      <c r="N95" s="2"/>
      <c r="AJ95" s="19"/>
    </row>
    <row r="96" spans="1:36">
      <c r="A96" s="46"/>
      <c r="B96" s="46"/>
      <c r="C96" s="63"/>
      <c r="D96" s="63"/>
      <c r="E96" s="63"/>
      <c r="F96" s="63"/>
      <c r="G96" s="63"/>
      <c r="H96" s="63"/>
      <c r="I96" s="63"/>
      <c r="J96" s="63"/>
      <c r="K96" s="63"/>
      <c r="L96" s="63"/>
      <c r="M96" s="63"/>
      <c r="N96" s="2"/>
      <c r="AJ96" s="19"/>
    </row>
    <row r="97" spans="1:36">
      <c r="A97" s="46"/>
      <c r="B97" s="46"/>
      <c r="C97" s="63"/>
      <c r="D97" s="63"/>
      <c r="E97" s="63"/>
      <c r="F97" s="63"/>
      <c r="G97" s="63"/>
      <c r="H97" s="63"/>
      <c r="I97" s="63"/>
      <c r="J97" s="63"/>
      <c r="K97" s="63"/>
      <c r="L97" s="63"/>
      <c r="M97" s="63"/>
      <c r="N97" s="2"/>
      <c r="AJ97" s="19"/>
    </row>
    <row r="98" spans="1:36">
      <c r="A98" s="46"/>
      <c r="B98" s="46"/>
      <c r="C98" s="63"/>
      <c r="D98" s="63"/>
      <c r="E98" s="63"/>
      <c r="F98" s="63"/>
      <c r="G98" s="63"/>
      <c r="H98" s="63"/>
      <c r="I98" s="63"/>
      <c r="J98" s="63"/>
      <c r="K98" s="63"/>
      <c r="L98" s="63"/>
      <c r="M98" s="63"/>
      <c r="N98" s="2"/>
      <c r="AJ98" s="19"/>
    </row>
    <row r="99" spans="1:36">
      <c r="A99" s="46"/>
      <c r="B99" s="46"/>
      <c r="C99" s="63"/>
      <c r="D99" s="63"/>
      <c r="E99" s="63"/>
      <c r="F99" s="63"/>
      <c r="G99" s="63"/>
      <c r="H99" s="63"/>
      <c r="I99" s="63"/>
      <c r="J99" s="63"/>
      <c r="K99" s="63"/>
      <c r="L99" s="63"/>
      <c r="M99" s="63"/>
      <c r="N99" s="2"/>
      <c r="AJ99" s="19"/>
    </row>
    <row r="100" spans="1:36">
      <c r="A100" s="46"/>
      <c r="B100" s="46"/>
      <c r="C100" s="63"/>
      <c r="D100" s="63"/>
      <c r="E100" s="63"/>
      <c r="F100" s="63"/>
      <c r="G100" s="63"/>
      <c r="H100" s="63"/>
      <c r="I100" s="63"/>
      <c r="J100" s="63"/>
      <c r="K100" s="63"/>
      <c r="L100" s="63"/>
      <c r="M100" s="63"/>
      <c r="N100" s="2"/>
      <c r="AJ100" s="19"/>
    </row>
    <row r="101" spans="1:36">
      <c r="A101" s="46"/>
      <c r="B101" s="46"/>
      <c r="C101" s="63"/>
      <c r="D101" s="63"/>
      <c r="E101" s="63"/>
      <c r="F101" s="63"/>
      <c r="G101" s="63"/>
      <c r="H101" s="63"/>
      <c r="I101" s="63"/>
      <c r="J101" s="63"/>
      <c r="K101" s="63"/>
      <c r="L101" s="63"/>
      <c r="M101" s="63"/>
      <c r="N101" s="2"/>
      <c r="AJ101" s="19"/>
    </row>
    <row r="102" spans="1:36">
      <c r="A102" s="46"/>
      <c r="B102" s="46"/>
      <c r="C102" s="63"/>
      <c r="D102" s="63"/>
      <c r="E102" s="63"/>
      <c r="F102" s="63"/>
      <c r="G102" s="63"/>
      <c r="H102" s="63"/>
      <c r="I102" s="63"/>
      <c r="J102" s="63"/>
      <c r="K102" s="63"/>
      <c r="L102" s="63"/>
      <c r="M102" s="63"/>
      <c r="N102" s="2"/>
      <c r="AJ102" s="19"/>
    </row>
    <row r="103" spans="1:36">
      <c r="AJ103" s="19"/>
    </row>
    <row r="104" spans="1:36" ht="15.75">
      <c r="A104" s="564" t="s">
        <v>637</v>
      </c>
      <c r="B104" s="559" t="s">
        <v>12</v>
      </c>
      <c r="C104" s="559" t="s">
        <v>13</v>
      </c>
      <c r="D104" s="559" t="s">
        <v>14</v>
      </c>
      <c r="E104" s="566" t="s">
        <v>15</v>
      </c>
      <c r="F104" s="559" t="s">
        <v>16</v>
      </c>
      <c r="G104" s="559"/>
      <c r="H104" s="559" t="s">
        <v>17</v>
      </c>
      <c r="I104" s="559" t="s">
        <v>18</v>
      </c>
      <c r="J104" s="559" t="s">
        <v>19</v>
      </c>
      <c r="K104" s="563" t="s">
        <v>20</v>
      </c>
      <c r="L104" s="563"/>
      <c r="M104" s="559" t="s">
        <v>21</v>
      </c>
      <c r="N104" s="48"/>
      <c r="AJ104" s="19"/>
    </row>
    <row r="105" spans="1:36" ht="15" customHeight="1">
      <c r="A105" s="565"/>
      <c r="B105" s="559"/>
      <c r="C105" s="559"/>
      <c r="D105" s="559"/>
      <c r="E105" s="566"/>
      <c r="F105" s="52" t="s">
        <v>44</v>
      </c>
      <c r="G105" s="52" t="s">
        <v>45</v>
      </c>
      <c r="H105" s="559"/>
      <c r="I105" s="559"/>
      <c r="J105" s="559"/>
      <c r="K105" s="96" t="s">
        <v>46</v>
      </c>
      <c r="L105" s="96" t="s">
        <v>47</v>
      </c>
      <c r="M105" s="559"/>
      <c r="N105" s="2"/>
      <c r="AJ105" s="19"/>
    </row>
    <row r="106" spans="1:36">
      <c r="A106" s="46"/>
      <c r="B106" s="46"/>
      <c r="C106" s="63"/>
      <c r="D106" s="63"/>
      <c r="E106" s="63"/>
      <c r="F106" s="63"/>
      <c r="G106" s="63"/>
      <c r="H106" s="63"/>
      <c r="I106" s="63"/>
      <c r="J106" s="61"/>
      <c r="K106" s="61"/>
      <c r="L106" s="61"/>
      <c r="M106" s="61"/>
      <c r="N106" s="2"/>
      <c r="AJ106" s="19"/>
    </row>
    <row r="107" spans="1:36">
      <c r="A107" s="46"/>
      <c r="B107" s="46"/>
      <c r="C107" s="63"/>
      <c r="D107" s="63"/>
      <c r="E107" s="63"/>
      <c r="F107" s="63"/>
      <c r="G107" s="63"/>
      <c r="H107" s="63"/>
      <c r="I107" s="63"/>
      <c r="J107" s="63"/>
      <c r="K107" s="63"/>
      <c r="L107" s="63"/>
      <c r="M107" s="63"/>
      <c r="N107" s="2"/>
      <c r="AJ107" s="19"/>
    </row>
    <row r="108" spans="1:36">
      <c r="A108" s="46"/>
      <c r="B108" s="46"/>
      <c r="C108" s="63"/>
      <c r="D108" s="63"/>
      <c r="E108" s="63"/>
      <c r="F108" s="63"/>
      <c r="G108" s="63"/>
      <c r="H108" s="63"/>
      <c r="I108" s="63"/>
      <c r="J108" s="63"/>
      <c r="K108" s="63"/>
      <c r="L108" s="63"/>
      <c r="M108" s="63"/>
      <c r="N108" s="2"/>
      <c r="AJ108" s="19"/>
    </row>
    <row r="109" spans="1:36">
      <c r="A109" s="46"/>
      <c r="B109" s="46"/>
      <c r="C109" s="63"/>
      <c r="D109" s="63"/>
      <c r="E109" s="63"/>
      <c r="F109" s="63"/>
      <c r="G109" s="63"/>
      <c r="H109" s="63"/>
      <c r="I109" s="63"/>
      <c r="J109" s="63"/>
      <c r="K109" s="63"/>
      <c r="L109" s="63"/>
      <c r="M109" s="63"/>
      <c r="N109" s="2"/>
      <c r="AJ109" s="19"/>
    </row>
    <row r="110" spans="1:36">
      <c r="A110" s="46"/>
      <c r="B110" s="46"/>
      <c r="C110" s="63"/>
      <c r="D110" s="63"/>
      <c r="E110" s="63"/>
      <c r="F110" s="63"/>
      <c r="G110" s="63"/>
      <c r="H110" s="63"/>
      <c r="I110" s="63"/>
      <c r="J110" s="63"/>
      <c r="K110" s="63"/>
      <c r="L110" s="63"/>
      <c r="M110" s="63"/>
      <c r="N110" s="2"/>
      <c r="AJ110" s="19"/>
    </row>
    <row r="111" spans="1:36">
      <c r="A111" s="46"/>
      <c r="B111" s="46"/>
      <c r="C111" s="63"/>
      <c r="D111" s="63"/>
      <c r="E111" s="63"/>
      <c r="F111" s="63"/>
      <c r="G111" s="63"/>
      <c r="H111" s="63"/>
      <c r="I111" s="63"/>
      <c r="J111" s="63"/>
      <c r="K111" s="63"/>
      <c r="L111" s="63"/>
      <c r="M111" s="63"/>
      <c r="N111" s="2"/>
      <c r="AJ111" s="19"/>
    </row>
    <row r="112" spans="1:36">
      <c r="A112" s="46"/>
      <c r="B112" s="46"/>
      <c r="C112" s="63"/>
      <c r="D112" s="63"/>
      <c r="E112" s="63"/>
      <c r="F112" s="63"/>
      <c r="G112" s="63"/>
      <c r="H112" s="63"/>
      <c r="I112" s="63"/>
      <c r="J112" s="63"/>
      <c r="K112" s="63"/>
      <c r="L112" s="63"/>
      <c r="M112" s="63"/>
      <c r="N112" s="2"/>
      <c r="AJ112" s="19"/>
    </row>
    <row r="113" spans="1:36">
      <c r="A113" s="46"/>
      <c r="B113" s="46"/>
      <c r="C113" s="63"/>
      <c r="D113" s="63"/>
      <c r="E113" s="63"/>
      <c r="F113" s="63"/>
      <c r="G113" s="63"/>
      <c r="H113" s="63"/>
      <c r="I113" s="63"/>
      <c r="J113" s="63"/>
      <c r="K113" s="63"/>
      <c r="L113" s="63"/>
      <c r="M113" s="63"/>
      <c r="N113" s="2"/>
      <c r="AJ113" s="19"/>
    </row>
    <row r="114" spans="1:36">
      <c r="A114" s="46"/>
      <c r="B114" s="46"/>
      <c r="C114" s="63"/>
      <c r="D114" s="63"/>
      <c r="E114" s="63"/>
      <c r="F114" s="63"/>
      <c r="G114" s="63"/>
      <c r="H114" s="63"/>
      <c r="I114" s="63"/>
      <c r="J114" s="63"/>
      <c r="K114" s="63"/>
      <c r="L114" s="63"/>
      <c r="M114" s="63"/>
      <c r="N114" s="2"/>
      <c r="AJ114" s="19"/>
    </row>
    <row r="115" spans="1:36">
      <c r="AJ115" s="19"/>
    </row>
    <row r="116" spans="1:36" ht="15.75">
      <c r="A116" s="564" t="s">
        <v>637</v>
      </c>
      <c r="B116" s="559" t="s">
        <v>12</v>
      </c>
      <c r="C116" s="559" t="s">
        <v>13</v>
      </c>
      <c r="D116" s="559" t="s">
        <v>14</v>
      </c>
      <c r="E116" s="566" t="s">
        <v>15</v>
      </c>
      <c r="F116" s="559" t="s">
        <v>16</v>
      </c>
      <c r="G116" s="559"/>
      <c r="H116" s="559" t="s">
        <v>17</v>
      </c>
      <c r="I116" s="559" t="s">
        <v>18</v>
      </c>
      <c r="J116" s="559" t="s">
        <v>19</v>
      </c>
      <c r="K116" s="563" t="s">
        <v>20</v>
      </c>
      <c r="L116" s="563"/>
      <c r="M116" s="559" t="s">
        <v>21</v>
      </c>
      <c r="N116" s="48"/>
      <c r="AJ116" s="19"/>
    </row>
    <row r="117" spans="1:36" ht="15" customHeight="1">
      <c r="A117" s="565"/>
      <c r="B117" s="559"/>
      <c r="C117" s="559"/>
      <c r="D117" s="559"/>
      <c r="E117" s="566"/>
      <c r="F117" s="52" t="s">
        <v>44</v>
      </c>
      <c r="G117" s="52" t="s">
        <v>45</v>
      </c>
      <c r="H117" s="559"/>
      <c r="I117" s="559"/>
      <c r="J117" s="559"/>
      <c r="K117" s="96" t="s">
        <v>46</v>
      </c>
      <c r="L117" s="96" t="s">
        <v>47</v>
      </c>
      <c r="M117" s="559"/>
      <c r="N117" s="2"/>
      <c r="AJ117" s="19"/>
    </row>
    <row r="118" spans="1:36">
      <c r="A118" s="46"/>
      <c r="B118" s="46"/>
      <c r="C118" s="63"/>
      <c r="D118" s="63"/>
      <c r="E118" s="63"/>
      <c r="F118" s="63"/>
      <c r="G118" s="63"/>
      <c r="H118" s="63"/>
      <c r="I118" s="63"/>
      <c r="J118" s="61"/>
      <c r="K118" s="61"/>
      <c r="L118" s="61"/>
      <c r="M118" s="61"/>
      <c r="N118" s="2"/>
      <c r="AJ118" s="19"/>
    </row>
    <row r="119" spans="1:36">
      <c r="A119" s="46"/>
      <c r="B119" s="46"/>
      <c r="C119" s="63"/>
      <c r="D119" s="63"/>
      <c r="E119" s="63"/>
      <c r="F119" s="63"/>
      <c r="G119" s="63"/>
      <c r="H119" s="63"/>
      <c r="I119" s="63"/>
      <c r="J119" s="63"/>
      <c r="K119" s="63"/>
      <c r="L119" s="63"/>
      <c r="M119" s="63"/>
      <c r="N119" s="2"/>
      <c r="AJ119" s="19"/>
    </row>
    <row r="120" spans="1:36">
      <c r="A120" s="46"/>
      <c r="B120" s="46"/>
      <c r="C120" s="63"/>
      <c r="D120" s="63"/>
      <c r="E120" s="63"/>
      <c r="F120" s="63"/>
      <c r="G120" s="63"/>
      <c r="H120" s="63"/>
      <c r="I120" s="63"/>
      <c r="J120" s="63"/>
      <c r="K120" s="63"/>
      <c r="L120" s="63"/>
      <c r="M120" s="63"/>
      <c r="N120" s="2"/>
      <c r="AJ120" s="19"/>
    </row>
    <row r="121" spans="1:36">
      <c r="A121" s="46"/>
      <c r="B121" s="46"/>
      <c r="C121" s="63"/>
      <c r="D121" s="63"/>
      <c r="E121" s="63"/>
      <c r="F121" s="63"/>
      <c r="G121" s="63"/>
      <c r="H121" s="63"/>
      <c r="I121" s="63"/>
      <c r="J121" s="63"/>
      <c r="K121" s="63"/>
      <c r="L121" s="63"/>
      <c r="M121" s="63"/>
      <c r="N121" s="2"/>
      <c r="AJ121" s="19"/>
    </row>
    <row r="122" spans="1:36">
      <c r="A122" s="46"/>
      <c r="B122" s="46"/>
      <c r="C122" s="63"/>
      <c r="D122" s="63"/>
      <c r="E122" s="63"/>
      <c r="F122" s="63"/>
      <c r="G122" s="63"/>
      <c r="H122" s="63"/>
      <c r="I122" s="63"/>
      <c r="J122" s="63"/>
      <c r="K122" s="63"/>
      <c r="L122" s="63"/>
      <c r="M122" s="63"/>
      <c r="N122" s="2"/>
      <c r="AJ122" s="19"/>
    </row>
    <row r="123" spans="1:36">
      <c r="A123" s="46"/>
      <c r="B123" s="46"/>
      <c r="C123" s="63"/>
      <c r="D123" s="63"/>
      <c r="E123" s="63"/>
      <c r="F123" s="63"/>
      <c r="G123" s="63"/>
      <c r="H123" s="63"/>
      <c r="I123" s="63"/>
      <c r="J123" s="63"/>
      <c r="K123" s="63"/>
      <c r="L123" s="63"/>
      <c r="M123" s="63"/>
      <c r="N123" s="2"/>
      <c r="AJ123" s="19"/>
    </row>
    <row r="124" spans="1:36">
      <c r="A124" s="46"/>
      <c r="B124" s="46"/>
      <c r="C124" s="63"/>
      <c r="D124" s="63"/>
      <c r="E124" s="63"/>
      <c r="F124" s="63"/>
      <c r="G124" s="63"/>
      <c r="H124" s="63"/>
      <c r="I124" s="63"/>
      <c r="J124" s="63"/>
      <c r="K124" s="63"/>
      <c r="L124" s="63"/>
      <c r="M124" s="63"/>
      <c r="N124" s="2"/>
      <c r="AJ124" s="19"/>
    </row>
    <row r="125" spans="1:36">
      <c r="A125" s="46"/>
      <c r="B125" s="46"/>
      <c r="C125" s="63"/>
      <c r="D125" s="63"/>
      <c r="E125" s="63"/>
      <c r="F125" s="63"/>
      <c r="G125" s="63"/>
      <c r="H125" s="63"/>
      <c r="I125" s="63"/>
      <c r="J125" s="63"/>
      <c r="K125" s="63"/>
      <c r="L125" s="63"/>
      <c r="M125" s="63"/>
      <c r="N125" s="2"/>
      <c r="AJ125" s="19"/>
    </row>
    <row r="126" spans="1:36">
      <c r="A126" s="46"/>
      <c r="B126" s="46"/>
      <c r="C126" s="63"/>
      <c r="D126" s="63"/>
      <c r="E126" s="63"/>
      <c r="F126" s="63"/>
      <c r="G126" s="63"/>
      <c r="H126" s="63"/>
      <c r="I126" s="63"/>
      <c r="J126" s="63"/>
      <c r="K126" s="63"/>
      <c r="L126" s="63"/>
      <c r="M126" s="63"/>
      <c r="N126" s="2"/>
      <c r="AJ126" s="19"/>
    </row>
    <row r="127" spans="1:36">
      <c r="AJ127" s="19"/>
    </row>
    <row r="128" spans="1:36" ht="15.75">
      <c r="A128" s="600" t="s">
        <v>1096</v>
      </c>
      <c r="B128" s="559" t="s">
        <v>12</v>
      </c>
      <c r="C128" s="559" t="s">
        <v>13</v>
      </c>
      <c r="D128" s="559" t="s">
        <v>14</v>
      </c>
      <c r="E128" s="566" t="s">
        <v>15</v>
      </c>
      <c r="F128" s="559" t="s">
        <v>16</v>
      </c>
      <c r="G128" s="559"/>
      <c r="H128" s="559" t="s">
        <v>17</v>
      </c>
      <c r="I128" s="559" t="s">
        <v>18</v>
      </c>
      <c r="J128" s="559" t="s">
        <v>19</v>
      </c>
      <c r="K128" s="563" t="s">
        <v>20</v>
      </c>
      <c r="L128" s="563"/>
      <c r="M128" s="559" t="s">
        <v>21</v>
      </c>
      <c r="N128" s="48"/>
      <c r="AJ128" s="19"/>
    </row>
    <row r="129" spans="1:36" ht="15.75">
      <c r="A129" s="600"/>
      <c r="B129" s="559"/>
      <c r="C129" s="559"/>
      <c r="D129" s="559"/>
      <c r="E129" s="566"/>
      <c r="F129" s="52" t="s">
        <v>44</v>
      </c>
      <c r="G129" s="52" t="s">
        <v>45</v>
      </c>
      <c r="H129" s="559"/>
      <c r="I129" s="559"/>
      <c r="J129" s="559"/>
      <c r="K129" s="96" t="s">
        <v>46</v>
      </c>
      <c r="L129" s="96" t="s">
        <v>47</v>
      </c>
      <c r="M129" s="559"/>
      <c r="N129" s="2"/>
      <c r="AJ129" s="19"/>
    </row>
    <row r="130" spans="1:36">
      <c r="A130" s="46"/>
      <c r="B130" s="46"/>
      <c r="C130" s="63"/>
      <c r="D130" s="63"/>
      <c r="E130" s="63"/>
      <c r="F130" s="63"/>
      <c r="G130" s="63"/>
      <c r="H130" s="63"/>
      <c r="I130" s="63"/>
      <c r="J130" s="61"/>
      <c r="K130" s="61"/>
      <c r="L130" s="61"/>
      <c r="M130" s="61"/>
      <c r="N130" s="2"/>
      <c r="AJ130" s="19"/>
    </row>
    <row r="131" spans="1:36">
      <c r="A131" s="46"/>
      <c r="B131" s="46"/>
      <c r="C131" s="63"/>
      <c r="D131" s="63"/>
      <c r="E131" s="63"/>
      <c r="F131" s="63"/>
      <c r="G131" s="63"/>
      <c r="H131" s="63"/>
      <c r="I131" s="63"/>
      <c r="J131" s="63"/>
      <c r="K131" s="63"/>
      <c r="L131" s="63"/>
      <c r="M131" s="63"/>
      <c r="N131" s="2"/>
      <c r="AJ131" s="19"/>
    </row>
    <row r="132" spans="1:36">
      <c r="A132" s="46"/>
      <c r="B132" s="46"/>
      <c r="C132" s="63"/>
      <c r="D132" s="63"/>
      <c r="E132" s="63"/>
      <c r="F132" s="63"/>
      <c r="G132" s="63"/>
      <c r="H132" s="63"/>
      <c r="I132" s="63"/>
      <c r="J132" s="63"/>
      <c r="K132" s="63"/>
      <c r="L132" s="63"/>
      <c r="M132" s="63"/>
      <c r="N132" s="2"/>
      <c r="AJ132" s="19"/>
    </row>
    <row r="133" spans="1:36">
      <c r="A133" s="46"/>
      <c r="B133" s="46"/>
      <c r="C133" s="63"/>
      <c r="D133" s="63"/>
      <c r="E133" s="63"/>
      <c r="F133" s="63"/>
      <c r="G133" s="63"/>
      <c r="H133" s="63"/>
      <c r="I133" s="63"/>
      <c r="J133" s="63"/>
      <c r="K133" s="63"/>
      <c r="L133" s="63"/>
      <c r="M133" s="63"/>
      <c r="N133" s="2"/>
      <c r="AJ133" s="19"/>
    </row>
    <row r="134" spans="1:36">
      <c r="A134" s="46"/>
      <c r="B134" s="46"/>
      <c r="C134" s="63"/>
      <c r="D134" s="63"/>
      <c r="E134" s="63"/>
      <c r="F134" s="63"/>
      <c r="G134" s="63"/>
      <c r="H134" s="63"/>
      <c r="I134" s="63"/>
      <c r="J134" s="63"/>
      <c r="K134" s="63"/>
      <c r="L134" s="63"/>
      <c r="M134" s="63"/>
      <c r="N134" s="2"/>
      <c r="AJ134" s="19"/>
    </row>
    <row r="135" spans="1:36">
      <c r="A135" s="46"/>
      <c r="B135" s="46"/>
      <c r="C135" s="63"/>
      <c r="D135" s="63"/>
      <c r="E135" s="63"/>
      <c r="F135" s="63"/>
      <c r="G135" s="63"/>
      <c r="H135" s="63"/>
      <c r="I135" s="63"/>
      <c r="J135" s="63"/>
      <c r="K135" s="63"/>
      <c r="L135" s="63"/>
      <c r="M135" s="63"/>
      <c r="N135" s="2"/>
      <c r="AJ135" s="19"/>
    </row>
    <row r="136" spans="1:36">
      <c r="A136" s="46"/>
      <c r="B136" s="46"/>
      <c r="C136" s="63"/>
      <c r="D136" s="63"/>
      <c r="E136" s="63"/>
      <c r="F136" s="63"/>
      <c r="G136" s="63"/>
      <c r="H136" s="63"/>
      <c r="I136" s="63"/>
      <c r="J136" s="63"/>
      <c r="K136" s="63"/>
      <c r="L136" s="63"/>
      <c r="M136" s="63"/>
      <c r="N136" s="2"/>
      <c r="AJ136" s="19"/>
    </row>
    <row r="137" spans="1:36">
      <c r="A137" s="46"/>
      <c r="B137" s="46"/>
      <c r="C137" s="63"/>
      <c r="D137" s="63"/>
      <c r="E137" s="63"/>
      <c r="F137" s="63"/>
      <c r="G137" s="63"/>
      <c r="H137" s="63"/>
      <c r="I137" s="63"/>
      <c r="J137" s="63"/>
      <c r="K137" s="63"/>
      <c r="L137" s="63"/>
      <c r="M137" s="63"/>
      <c r="N137" s="2"/>
      <c r="AJ137" s="19"/>
    </row>
    <row r="138" spans="1:36">
      <c r="A138" s="46"/>
      <c r="B138" s="46"/>
      <c r="C138" s="63"/>
      <c r="D138" s="63"/>
      <c r="E138" s="63"/>
      <c r="F138" s="63"/>
      <c r="G138" s="63"/>
      <c r="H138" s="63"/>
      <c r="I138" s="63"/>
      <c r="J138" s="63"/>
      <c r="K138" s="63"/>
      <c r="L138" s="63"/>
      <c r="M138" s="63"/>
      <c r="N138" s="2"/>
      <c r="AJ138" s="19"/>
    </row>
    <row r="139" spans="1:36">
      <c r="A139" s="19"/>
      <c r="B139" s="19"/>
      <c r="C139" s="19"/>
      <c r="D139" s="19"/>
      <c r="E139" s="19"/>
      <c r="F139" s="19"/>
      <c r="G139" s="19"/>
      <c r="H139" s="19"/>
      <c r="I139" s="19"/>
      <c r="J139" s="19"/>
      <c r="K139" s="19"/>
      <c r="L139" s="19"/>
      <c r="M139" s="19"/>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19"/>
    </row>
    <row r="140" spans="1:36">
      <c r="A140" s="19"/>
      <c r="B140" s="19"/>
      <c r="C140" s="19"/>
      <c r="D140" s="19"/>
      <c r="E140" s="19"/>
      <c r="F140" s="19"/>
      <c r="G140" s="19"/>
      <c r="H140" s="19"/>
      <c r="I140" s="19"/>
      <c r="J140" s="19"/>
      <c r="K140" s="19"/>
      <c r="L140" s="19"/>
      <c r="M140" s="19"/>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19"/>
    </row>
  </sheetData>
  <sheetProtection algorithmName="SHA-512" hashValue="qFNtW8PD8N/lUyM1qszUdyZB8GHky7yDA1/G851PO3O4FIwlEC0GEXJGzRofda2ebnC1u2OV3I7r5ayjA7sjMA==" saltValue="P+tnlGFhnLNxumH6Evijfw==" spinCount="100000" sheet="1" objects="1" scenarios="1"/>
  <mergeCells count="91">
    <mergeCell ref="H128:H129"/>
    <mergeCell ref="I128:I129"/>
    <mergeCell ref="J128:J129"/>
    <mergeCell ref="K128:L128"/>
    <mergeCell ref="M128:M129"/>
    <mergeCell ref="B128:B129"/>
    <mergeCell ref="C128:C129"/>
    <mergeCell ref="D128:D129"/>
    <mergeCell ref="E128:E129"/>
    <mergeCell ref="F128:G128"/>
    <mergeCell ref="H116:H117"/>
    <mergeCell ref="I116:I117"/>
    <mergeCell ref="J116:J117"/>
    <mergeCell ref="K116:L116"/>
    <mergeCell ref="M116:M117"/>
    <mergeCell ref="B116:B117"/>
    <mergeCell ref="C116:C117"/>
    <mergeCell ref="D116:D117"/>
    <mergeCell ref="E116:E117"/>
    <mergeCell ref="F116:G116"/>
    <mergeCell ref="H104:H105"/>
    <mergeCell ref="I104:I105"/>
    <mergeCell ref="J104:J105"/>
    <mergeCell ref="K104:L104"/>
    <mergeCell ref="M104:M105"/>
    <mergeCell ref="B104:B105"/>
    <mergeCell ref="C104:C105"/>
    <mergeCell ref="D104:D105"/>
    <mergeCell ref="E104:E105"/>
    <mergeCell ref="F104:G104"/>
    <mergeCell ref="H92:H93"/>
    <mergeCell ref="I92:I93"/>
    <mergeCell ref="J92:J93"/>
    <mergeCell ref="K92:L92"/>
    <mergeCell ref="M92:M93"/>
    <mergeCell ref="B92:B93"/>
    <mergeCell ref="C92:C93"/>
    <mergeCell ref="D92:D93"/>
    <mergeCell ref="E92:E93"/>
    <mergeCell ref="F92:G92"/>
    <mergeCell ref="A11:A19"/>
    <mergeCell ref="A20:A28"/>
    <mergeCell ref="A29:A36"/>
    <mergeCell ref="A37:A43"/>
    <mergeCell ref="A44:A46"/>
    <mergeCell ref="A47:A58"/>
    <mergeCell ref="A59:A71"/>
    <mergeCell ref="A72:A77"/>
    <mergeCell ref="A78:A84"/>
    <mergeCell ref="A92:A93"/>
    <mergeCell ref="A104:A105"/>
    <mergeCell ref="A116:A117"/>
    <mergeCell ref="A128:A129"/>
    <mergeCell ref="AG9:AG10"/>
    <mergeCell ref="AH9:AH10"/>
    <mergeCell ref="U9:U10"/>
    <mergeCell ref="V9:V10"/>
    <mergeCell ref="W9:W10"/>
    <mergeCell ref="X9:X10"/>
    <mergeCell ref="Y9:Y10"/>
    <mergeCell ref="Z9:Z10"/>
    <mergeCell ref="O9:O10"/>
    <mergeCell ref="P9:P10"/>
    <mergeCell ref="Q9:Q10"/>
    <mergeCell ref="R9:R10"/>
    <mergeCell ref="S9:S10"/>
    <mergeCell ref="AI9:AI10"/>
    <mergeCell ref="AA9:AA10"/>
    <mergeCell ref="AB9:AB10"/>
    <mergeCell ref="AC9:AC10"/>
    <mergeCell ref="AD9:AD10"/>
    <mergeCell ref="AE9:AE10"/>
    <mergeCell ref="AF9:AF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B6:C6"/>
    <mergeCell ref="A8:M8"/>
    <mergeCell ref="N8:X8"/>
    <mergeCell ref="Y8:AI8"/>
  </mergeCells>
  <conditionalFormatting sqref="N11:N84">
    <cfRule type="cellIs" dxfId="13" priority="7" stopIfTrue="1" operator="equal">
      <formula>"x"</formula>
    </cfRule>
  </conditionalFormatting>
  <conditionalFormatting sqref="O11:O84">
    <cfRule type="cellIs" dxfId="12" priority="6" operator="equal">
      <formula>"x"</formula>
    </cfRule>
  </conditionalFormatting>
  <conditionalFormatting sqref="P11:P84">
    <cfRule type="cellIs" dxfId="11" priority="5" operator="equal">
      <formula>"x"</formula>
    </cfRule>
  </conditionalFormatting>
  <conditionalFormatting sqref="Q11:Q84">
    <cfRule type="cellIs" dxfId="10" priority="4" stopIfTrue="1" operator="equal">
      <formula>"x"</formula>
    </cfRule>
  </conditionalFormatting>
  <conditionalFormatting sqref="R11:R84">
    <cfRule type="cellIs" dxfId="9" priority="3" operator="equal">
      <formula>"x"</formula>
    </cfRule>
  </conditionalFormatting>
  <conditionalFormatting sqref="S11:S84">
    <cfRule type="cellIs" dxfId="8" priority="1" stopIfTrue="1" operator="equal">
      <formula>$AN$7</formula>
    </cfRule>
    <cfRule type="cellIs" dxfId="7" priority="2" stopIfTrue="1" operator="equal">
      <formula>$AN$6</formula>
    </cfRule>
  </conditionalFormatting>
  <conditionalFormatting sqref="AN6:AN7">
    <cfRule type="cellIs" dxfId="6" priority="8" stopIfTrue="1" operator="equal">
      <formula>$AN$6</formula>
    </cfRule>
  </conditionalFormatting>
  <dataValidations count="1">
    <dataValidation type="list" allowBlank="1" showInputMessage="1" showErrorMessage="1" sqref="S11:S84"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2"/>
  <sheetViews>
    <sheetView showGridLines="0" zoomScale="80" zoomScaleNormal="80" zoomScalePageLayoutView="70" workbookViewId="0">
      <selection activeCell="C13" sqref="C13:G13"/>
    </sheetView>
  </sheetViews>
  <sheetFormatPr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c r="A1" s="12"/>
      <c r="B1" s="580" t="s">
        <v>0</v>
      </c>
      <c r="C1" s="580"/>
      <c r="D1" s="580"/>
      <c r="E1" s="580"/>
      <c r="F1" s="580"/>
      <c r="G1" s="580"/>
      <c r="H1" s="580"/>
      <c r="I1" s="580"/>
      <c r="J1" s="580"/>
      <c r="K1" s="580"/>
      <c r="L1" s="580"/>
      <c r="M1" s="580"/>
      <c r="N1" s="580"/>
      <c r="O1" s="580"/>
      <c r="P1" s="580"/>
      <c r="Q1" s="580"/>
      <c r="R1" s="580"/>
      <c r="S1" s="580"/>
      <c r="T1" s="580"/>
      <c r="U1" s="580"/>
      <c r="V1" s="580"/>
      <c r="W1" s="580"/>
      <c r="X1" s="12"/>
    </row>
    <row r="2" spans="1:28" s="16" customFormat="1" ht="21" customHeight="1">
      <c r="A2" s="17"/>
      <c r="B2" s="580"/>
      <c r="C2" s="580"/>
      <c r="D2" s="580"/>
      <c r="E2" s="580"/>
      <c r="F2" s="580"/>
      <c r="G2" s="580"/>
      <c r="H2" s="580"/>
      <c r="I2" s="580"/>
      <c r="J2" s="580"/>
      <c r="K2" s="580"/>
      <c r="L2" s="580"/>
      <c r="M2" s="580"/>
      <c r="N2" s="580"/>
      <c r="O2" s="580"/>
      <c r="P2" s="580"/>
      <c r="Q2" s="580"/>
      <c r="R2" s="580"/>
      <c r="S2" s="580"/>
      <c r="T2" s="580"/>
      <c r="U2" s="580"/>
      <c r="V2" s="580"/>
      <c r="W2" s="580"/>
      <c r="X2" s="17"/>
    </row>
    <row r="3" spans="1:28" ht="33.75" customHeight="1">
      <c r="A3" s="12"/>
      <c r="B3" s="586" t="str">
        <f>'Monitoria Anual - 3'!A2</f>
        <v>Plano de Ação Nacional para Conservação dos Peixes-bois Marinhos
PAN Peixe-boi marinho</v>
      </c>
      <c r="C3" s="586"/>
      <c r="D3" s="586"/>
      <c r="E3" s="586"/>
      <c r="F3" s="586"/>
      <c r="G3" s="586"/>
      <c r="H3" s="586"/>
      <c r="I3" s="586"/>
      <c r="J3" s="586"/>
      <c r="K3" s="586"/>
      <c r="L3" s="586"/>
      <c r="M3" s="586"/>
      <c r="N3" s="586"/>
      <c r="O3" s="586"/>
      <c r="P3" s="586"/>
      <c r="Q3" s="586"/>
      <c r="R3" s="586"/>
      <c r="S3" s="586"/>
      <c r="T3" s="586"/>
      <c r="U3" s="586"/>
      <c r="V3" s="586"/>
      <c r="W3" s="586"/>
      <c r="X3" s="12"/>
    </row>
    <row r="4" spans="1:28">
      <c r="A4" s="12"/>
      <c r="J4" s="13"/>
      <c r="K4" s="13"/>
      <c r="L4" s="13"/>
      <c r="M4" s="13"/>
      <c r="N4" s="13"/>
      <c r="O4" s="13"/>
      <c r="X4" s="12"/>
    </row>
    <row r="5" spans="1:28" s="2" customFormat="1" ht="45" customHeight="1">
      <c r="A5" s="19"/>
      <c r="B5" s="591" t="s">
        <v>662</v>
      </c>
      <c r="C5" s="591"/>
      <c r="D5" s="592" t="str">
        <f>'Monitoria Anual - 3'!B4</f>
        <v>Reduzir os efeitos das atividades antrópicas sobre as populações naturais de peixe-boi marinho, ampliar o conhecimento aplicado a sua conservação e aperfeiçoar as ações de conservação ex situ</v>
      </c>
      <c r="E5" s="592"/>
      <c r="F5" s="592"/>
      <c r="G5" s="592"/>
      <c r="H5" s="592"/>
      <c r="I5" s="592"/>
      <c r="J5" s="592"/>
      <c r="K5" s="592"/>
      <c r="L5" s="592"/>
      <c r="M5" s="593"/>
      <c r="N5" s="14"/>
      <c r="O5" s="14"/>
      <c r="P5" s="14"/>
      <c r="Q5" s="14"/>
      <c r="R5" s="14"/>
      <c r="X5" s="19"/>
    </row>
    <row r="6" spans="1:28">
      <c r="A6" s="12"/>
      <c r="J6" s="13"/>
      <c r="K6" s="13"/>
      <c r="L6" s="13"/>
      <c r="M6" s="13"/>
      <c r="N6" s="13"/>
      <c r="O6" s="13"/>
      <c r="X6" s="12"/>
    </row>
    <row r="7" spans="1:28" ht="26.25" customHeight="1">
      <c r="A7" s="12"/>
      <c r="B7" s="591" t="s">
        <v>4</v>
      </c>
      <c r="C7" s="591"/>
      <c r="D7" s="581" t="str">
        <f>'Monitoria Anual - 3'!B6</f>
        <v>16 e 17 de novembro de 2021 / 14 de junho de 2022 (virtual)</v>
      </c>
      <c r="E7" s="581"/>
      <c r="F7" s="581"/>
      <c r="G7" s="581"/>
      <c r="H7" s="581"/>
      <c r="I7" s="581"/>
      <c r="J7" s="582"/>
      <c r="K7" s="618"/>
      <c r="L7" s="13"/>
      <c r="M7" s="13"/>
      <c r="N7" s="13"/>
      <c r="O7" s="13"/>
      <c r="X7" s="12"/>
    </row>
    <row r="8" spans="1:28">
      <c r="A8" s="12"/>
      <c r="X8" s="12"/>
    </row>
    <row r="9" spans="1:28" ht="31.5" customHeight="1">
      <c r="A9" s="12"/>
      <c r="B9" s="580" t="s">
        <v>663</v>
      </c>
      <c r="C9" s="580"/>
      <c r="D9" s="580"/>
      <c r="E9" s="580"/>
      <c r="F9" s="580"/>
      <c r="G9" s="580"/>
      <c r="H9" s="580"/>
      <c r="I9" s="580"/>
      <c r="J9" s="580"/>
      <c r="K9" s="580"/>
      <c r="L9" s="580"/>
      <c r="M9" s="580"/>
      <c r="N9" s="580"/>
      <c r="O9" s="580"/>
      <c r="P9" s="580"/>
      <c r="Q9" s="580"/>
      <c r="R9" s="580"/>
      <c r="S9" s="580"/>
      <c r="T9" s="580"/>
      <c r="U9" s="580"/>
      <c r="V9" s="580"/>
      <c r="W9" s="580"/>
      <c r="X9" s="12"/>
    </row>
    <row r="10" spans="1:28">
      <c r="A10" s="12"/>
      <c r="G10" s="11"/>
      <c r="H10" s="11"/>
      <c r="I10" s="11"/>
      <c r="X10" s="12"/>
    </row>
    <row r="11" spans="1:28" ht="15.75">
      <c r="A11" s="12"/>
      <c r="B11" s="581" t="s">
        <v>664</v>
      </c>
      <c r="C11" s="582"/>
      <c r="D11" s="43"/>
      <c r="E11" s="43"/>
      <c r="F11" s="43"/>
      <c r="G11" s="43"/>
      <c r="H11" s="43"/>
      <c r="I11" s="43"/>
      <c r="J11" s="43"/>
      <c r="K11" s="43"/>
      <c r="L11" s="43"/>
      <c r="M11" s="43"/>
      <c r="N11" s="43"/>
      <c r="O11" s="43"/>
      <c r="P11" s="43"/>
      <c r="Q11" s="43"/>
      <c r="R11" s="43"/>
      <c r="S11" s="43"/>
      <c r="T11" s="43"/>
      <c r="U11" s="43"/>
      <c r="V11" s="43"/>
      <c r="W11" s="43"/>
      <c r="X11" s="12"/>
    </row>
    <row r="12" spans="1:28" ht="15.75" thickBot="1">
      <c r="A12" s="12"/>
      <c r="F12" s="587"/>
      <c r="G12" s="587"/>
      <c r="H12" s="3"/>
      <c r="X12" s="12"/>
    </row>
    <row r="13" spans="1:28" ht="33.75" customHeight="1" thickBot="1">
      <c r="A13" s="12"/>
      <c r="C13" s="588" t="s">
        <v>1643</v>
      </c>
      <c r="D13" s="589"/>
      <c r="E13" s="589"/>
      <c r="F13" s="589"/>
      <c r="G13" s="590"/>
      <c r="H13" s="4"/>
      <c r="X13" s="12"/>
    </row>
    <row r="14" spans="1:28" s="2" customFormat="1" ht="34.5" customHeight="1" thickBot="1">
      <c r="A14" s="19"/>
      <c r="C14" s="27" t="s">
        <v>665</v>
      </c>
      <c r="D14" s="8" t="s">
        <v>666</v>
      </c>
      <c r="E14" s="9" t="s">
        <v>667</v>
      </c>
      <c r="F14" s="8" t="s">
        <v>668</v>
      </c>
      <c r="G14" s="10" t="s">
        <v>667</v>
      </c>
      <c r="H14" s="7"/>
      <c r="X14" s="19"/>
    </row>
    <row r="15" spans="1:28" ht="15.75">
      <c r="A15" s="12"/>
      <c r="C15" s="78" t="s">
        <v>669</v>
      </c>
      <c r="D15" s="88"/>
      <c r="E15" s="89"/>
      <c r="F15" s="85">
        <f>COUNTA('Monitoria Anual - 3'!S11:S999)</f>
        <v>2</v>
      </c>
      <c r="G15" s="28">
        <f t="shared" ref="G15:G21" si="0">F15/$F$22</f>
        <v>3.2786885245901641E-2</v>
      </c>
      <c r="H15" s="5"/>
      <c r="X15" s="12"/>
    </row>
    <row r="16" spans="1:28" ht="15.75">
      <c r="A16" s="12"/>
      <c r="C16" s="79" t="s">
        <v>670</v>
      </c>
      <c r="D16" s="90">
        <f>COUNTA('Monitoria Anual - 3'!N11:N999)</f>
        <v>0</v>
      </c>
      <c r="E16" s="30">
        <f>D16/$D$22</f>
        <v>0</v>
      </c>
      <c r="F16" s="86">
        <f>D16-AB16</f>
        <v>0</v>
      </c>
      <c r="G16" s="30">
        <f t="shared" si="0"/>
        <v>0</v>
      </c>
      <c r="H16" s="5"/>
      <c r="X16" s="12"/>
      <c r="Z16">
        <f>COUNTIFS('Monitoria Anual - 3'!N:N,"x",'Monitoria Anual - 3'!S:S,"Excluída")</f>
        <v>0</v>
      </c>
      <c r="AA16">
        <f>COUNTIFS('Monitoria Anual - 3'!N:N,"x",'Monitoria Anual - 3'!S:S,"Agrupada")</f>
        <v>0</v>
      </c>
      <c r="AB16">
        <f>Z16+AA16</f>
        <v>0</v>
      </c>
    </row>
    <row r="17" spans="1:28" ht="15.75">
      <c r="A17" s="12"/>
      <c r="C17" s="80" t="s">
        <v>671</v>
      </c>
      <c r="D17" s="90">
        <f>COUNTA('Monitoria Anual - 3'!O11:O999)</f>
        <v>6</v>
      </c>
      <c r="E17" s="30">
        <f>D17/$D$22</f>
        <v>9.8360655737704916E-2</v>
      </c>
      <c r="F17" s="86">
        <f>D17-AB17</f>
        <v>6</v>
      </c>
      <c r="G17" s="30">
        <f t="shared" si="0"/>
        <v>9.8360655737704916E-2</v>
      </c>
      <c r="H17" s="5"/>
      <c r="X17" s="12"/>
      <c r="Z17">
        <f t="array" ref="Z17">COUNTIFS('Monitoria Anual - 3'!O:O,"x",'Monitoria Anual - 3'!S:S,"Excluída")</f>
        <v>0</v>
      </c>
      <c r="AA17">
        <f t="array" ref="AA17">COUNTIFS('Monitoria Anual - 3'!O:O,"x",'Monitoria Anual - 3'!S:S,"Agrupada")</f>
        <v>0</v>
      </c>
      <c r="AB17">
        <f>Z17+AA17</f>
        <v>0</v>
      </c>
    </row>
    <row r="18" spans="1:28" ht="15.75">
      <c r="A18" s="12"/>
      <c r="C18" s="81" t="s">
        <v>672</v>
      </c>
      <c r="D18" s="90">
        <f>COUNTA('Monitoria Anual - 3'!P11:P999)</f>
        <v>12</v>
      </c>
      <c r="E18" s="30">
        <f>D18/$D$22</f>
        <v>0.19672131147540983</v>
      </c>
      <c r="F18" s="86">
        <f>D18-AB18</f>
        <v>12</v>
      </c>
      <c r="G18" s="30">
        <f t="shared" si="0"/>
        <v>0.19672131147540983</v>
      </c>
      <c r="H18" s="5"/>
      <c r="X18" s="12"/>
      <c r="Z18">
        <f t="array" ref="Z18">COUNTIFS('Monitoria Anual - 3'!P:P,"x",'Monitoria Anual - 3'!S:S,"Excluída")</f>
        <v>0</v>
      </c>
      <c r="AA18">
        <f t="array" ref="AA18">COUNTIFS('Monitoria Anual - 3'!P:P,"x",'Monitoria Anual - 3'!S:S,"Agrupada")</f>
        <v>0</v>
      </c>
      <c r="AB18">
        <f>Z18+AA18</f>
        <v>0</v>
      </c>
    </row>
    <row r="19" spans="1:28" ht="15.75">
      <c r="A19" s="12"/>
      <c r="C19" s="82" t="s">
        <v>673</v>
      </c>
      <c r="D19" s="90">
        <f>COUNTA('Monitoria Anual - 3'!Q11:Q999)</f>
        <v>38</v>
      </c>
      <c r="E19" s="30">
        <f>D19/$D$22</f>
        <v>0.62295081967213117</v>
      </c>
      <c r="F19" s="86">
        <f t="shared" ref="F19:F20" si="1">D19-AB19</f>
        <v>38</v>
      </c>
      <c r="G19" s="30">
        <f t="shared" si="0"/>
        <v>0.62295081967213117</v>
      </c>
      <c r="H19" s="5"/>
      <c r="X19" s="12"/>
      <c r="Z19">
        <f t="array" ref="Z19">COUNTIFS('Monitoria Anual - 3'!Q:Q,"x",'Monitoria Anual - 3'!S:S,"Excluída")</f>
        <v>0</v>
      </c>
      <c r="AA19">
        <f t="array" ref="AA19">COUNTIFS('Monitoria Anual - 3'!Q:Q,"x",'Monitoria Anual - 3'!S:S,"Agrupada")</f>
        <v>0</v>
      </c>
      <c r="AB19">
        <f>Z19+AA19</f>
        <v>0</v>
      </c>
    </row>
    <row r="20" spans="1:28" ht="15.75">
      <c r="A20" s="12"/>
      <c r="C20" s="83" t="s">
        <v>674</v>
      </c>
      <c r="D20" s="90">
        <f>COUNTA('Monitoria Anual - 3'!R11:R999)</f>
        <v>5</v>
      </c>
      <c r="E20" s="30">
        <f>D20/$D$22</f>
        <v>8.1967213114754092E-2</v>
      </c>
      <c r="F20" s="86">
        <f t="shared" si="1"/>
        <v>5</v>
      </c>
      <c r="G20" s="30">
        <f t="shared" si="0"/>
        <v>8.1967213114754092E-2</v>
      </c>
      <c r="H20" s="5"/>
      <c r="X20" s="12"/>
      <c r="Z20">
        <f t="array" ref="Z20">COUNTIFS('Monitoria Anual - 3'!R:R,"x",'Monitoria Anual - 3'!S:S,"Excluída")</f>
        <v>0</v>
      </c>
      <c r="AA20">
        <f t="array" ref="AA20">COUNTIFS('Monitoria Anual - 3'!R:R,"x",'Monitoria Anual - 3'!S:S,"Agrupada")</f>
        <v>0</v>
      </c>
      <c r="AB20">
        <f>Z20+AA20</f>
        <v>0</v>
      </c>
    </row>
    <row r="21" spans="1:28" ht="16.5" thickBot="1">
      <c r="A21" s="12"/>
      <c r="C21" s="84" t="s">
        <v>675</v>
      </c>
      <c r="D21" s="91"/>
      <c r="E21" s="92"/>
      <c r="F21" s="87">
        <f>'Monitoria Anual - 3'!C166</f>
        <v>0</v>
      </c>
      <c r="G21" s="31">
        <f t="shared" si="0"/>
        <v>0</v>
      </c>
      <c r="H21" s="5"/>
      <c r="X21" s="12"/>
    </row>
    <row r="22" spans="1:28" ht="16.5" thickBot="1">
      <c r="A22" s="12"/>
      <c r="C22" s="93" t="s">
        <v>676</v>
      </c>
      <c r="D22" s="95">
        <f>SUM(D16:D20)</f>
        <v>61</v>
      </c>
      <c r="E22" s="33">
        <f>SUM(E15:E21)</f>
        <v>1</v>
      </c>
      <c r="F22" s="94">
        <f>SUM(F16:F21)</f>
        <v>61</v>
      </c>
      <c r="G22" s="33">
        <f>SUM(G16:G21)</f>
        <v>1</v>
      </c>
      <c r="H22" s="5"/>
      <c r="X22" s="12"/>
    </row>
    <row r="23" spans="1:28" ht="15.75" thickBot="1">
      <c r="A23" s="12"/>
      <c r="C23" s="74" t="s">
        <v>677</v>
      </c>
      <c r="D23" s="583">
        <f>COUNTIF('Monitoria Anual - 3'!S11:S999,"Agrupada")</f>
        <v>0</v>
      </c>
      <c r="E23" s="584"/>
      <c r="F23" s="584"/>
      <c r="G23" s="585"/>
      <c r="H23" s="6"/>
      <c r="X23" s="12"/>
    </row>
    <row r="24" spans="1:28" ht="15.75" thickBot="1">
      <c r="A24" s="12"/>
      <c r="C24" s="73" t="s">
        <v>678</v>
      </c>
      <c r="D24" s="583">
        <f>COUNTIF('Monitoria Anual - 3'!S11:S161,"Excluída")</f>
        <v>2</v>
      </c>
      <c r="E24" s="584"/>
      <c r="F24" s="584"/>
      <c r="G24" s="585"/>
      <c r="X24" s="12"/>
    </row>
    <row r="25" spans="1:28">
      <c r="A25" s="12"/>
      <c r="X25" s="12"/>
    </row>
    <row r="26" spans="1:28">
      <c r="A26" s="12"/>
      <c r="X26" s="12"/>
    </row>
    <row r="27" spans="1:28" ht="15.75">
      <c r="A27" s="12"/>
      <c r="B27" s="581" t="s">
        <v>679</v>
      </c>
      <c r="C27" s="582"/>
      <c r="D27" s="43"/>
      <c r="E27" s="43"/>
      <c r="F27" s="43"/>
      <c r="G27" s="43"/>
      <c r="X27" s="12"/>
    </row>
    <row r="28" spans="1:28" ht="16.5" thickBot="1">
      <c r="A28" s="12"/>
      <c r="B28" s="43"/>
      <c r="C28" s="18"/>
      <c r="D28" s="18"/>
      <c r="E28" s="18"/>
      <c r="F28" s="18"/>
      <c r="G28" s="18"/>
      <c r="H28" s="43"/>
      <c r="I28" s="43"/>
      <c r="J28" s="43"/>
      <c r="K28" s="43"/>
      <c r="L28" s="43"/>
      <c r="M28" s="43"/>
      <c r="N28" s="43"/>
      <c r="O28" s="43"/>
      <c r="P28" s="43"/>
      <c r="Q28" s="43"/>
      <c r="R28" s="43"/>
      <c r="S28" s="43"/>
      <c r="T28" s="43"/>
      <c r="U28" s="43"/>
      <c r="V28" s="43"/>
      <c r="W28" s="43"/>
      <c r="X28" s="12"/>
    </row>
    <row r="29" spans="1:28" ht="16.5" thickBot="1">
      <c r="A29" s="12"/>
      <c r="B29" s="18"/>
      <c r="C29" s="34" t="s">
        <v>680</v>
      </c>
      <c r="D29" s="67">
        <f>COUNTA('Monitoria Anual - 3'!A11:A84)</f>
        <v>9</v>
      </c>
      <c r="H29" s="18"/>
      <c r="I29" s="18"/>
      <c r="J29" s="18"/>
      <c r="K29" s="18"/>
      <c r="L29" s="18"/>
      <c r="M29" s="18"/>
      <c r="N29" s="18"/>
      <c r="O29" s="18"/>
      <c r="P29" s="18"/>
      <c r="Q29" s="18"/>
      <c r="R29" s="18"/>
      <c r="S29" s="18"/>
      <c r="T29" s="18"/>
      <c r="U29" s="18"/>
      <c r="V29" s="18"/>
      <c r="W29" s="18"/>
      <c r="X29" s="12"/>
    </row>
    <row r="30" spans="1:28" ht="15.75" thickBot="1">
      <c r="A30" s="12"/>
      <c r="X30" s="12"/>
    </row>
    <row r="31" spans="1:28" ht="15.75" thickBot="1">
      <c r="A31" s="12"/>
      <c r="C31" s="77" t="s">
        <v>681</v>
      </c>
      <c r="D31" s="77" t="s">
        <v>682</v>
      </c>
      <c r="E31" s="20"/>
      <c r="F31" s="21"/>
      <c r="G31" s="22"/>
      <c r="H31" s="24"/>
      <c r="I31" s="25"/>
      <c r="J31" s="26"/>
      <c r="W31" s="1"/>
      <c r="X31" s="12"/>
    </row>
    <row r="32" spans="1:28">
      <c r="A32" s="12"/>
      <c r="C32" s="75" t="s">
        <v>683</v>
      </c>
      <c r="D32" s="98">
        <f>SUM(F32:J32)</f>
        <v>7</v>
      </c>
      <c r="E32" s="36">
        <f>COUNTA('Monitoria Anual - 3'!S11:S19)</f>
        <v>0</v>
      </c>
      <c r="F32" s="65">
        <f>COUNTA('Monitoria Anual - 3'!N11:N19)</f>
        <v>0</v>
      </c>
      <c r="G32" s="65">
        <f>COUNTA('Monitoria Anual - 3'!O11:O19)</f>
        <v>2</v>
      </c>
      <c r="H32" s="65">
        <f>COUNTA('Monitoria Anual - 3'!P11:P19)</f>
        <v>1</v>
      </c>
      <c r="I32" s="65">
        <f>COUNTA('Monitoria Anual - 3'!Q11:Q19)</f>
        <v>4</v>
      </c>
      <c r="J32" s="66">
        <f>COUNTA('Monitoria Anual - 3'!R11:R19)</f>
        <v>0</v>
      </c>
      <c r="W32" s="1"/>
      <c r="X32" s="12"/>
    </row>
    <row r="33" spans="1:24">
      <c r="A33" s="12"/>
      <c r="C33" s="76" t="s">
        <v>684</v>
      </c>
      <c r="D33" s="75">
        <f>SUM(F33:J33)</f>
        <v>5</v>
      </c>
      <c r="E33" s="36">
        <f>COUNTA('Monitoria Anual - 3'!S20:S28)</f>
        <v>0</v>
      </c>
      <c r="F33" s="37">
        <f>COUNTA('Monitoria Anual - 3'!N20:N28)</f>
        <v>0</v>
      </c>
      <c r="G33" s="37">
        <f>COUNTA('Monitoria Anual - 3'!O20:O28)</f>
        <v>0</v>
      </c>
      <c r="H33" s="37">
        <f>COUNTA('Monitoria Anual - 3'!P20:P28)</f>
        <v>0</v>
      </c>
      <c r="I33" s="37">
        <f>COUNTA('Monitoria Anual - 3'!Q20:Q28)</f>
        <v>5</v>
      </c>
      <c r="J33" s="38">
        <f>COUNTA('Monitoria Anual - 3'!R20:R28)</f>
        <v>0</v>
      </c>
      <c r="W33" s="1"/>
      <c r="X33" s="12"/>
    </row>
    <row r="34" spans="1:24">
      <c r="A34" s="12"/>
      <c r="C34" s="76" t="s">
        <v>685</v>
      </c>
      <c r="D34" s="75">
        <f>SUM(F34:J34)</f>
        <v>8</v>
      </c>
      <c r="E34" s="36">
        <f>COUNTA('Monitoria Anual - 3'!S29:S36)</f>
        <v>0</v>
      </c>
      <c r="F34" s="37">
        <f>COUNTA('Monitoria Anual - 3'!N29:N36)</f>
        <v>0</v>
      </c>
      <c r="G34" s="37">
        <f>COUNTA('Monitoria Anual - 3'!O29:O36)</f>
        <v>2</v>
      </c>
      <c r="H34" s="37">
        <f>COUNTA('Monitoria Anual - 3'!P29:P36)</f>
        <v>1</v>
      </c>
      <c r="I34" s="37">
        <f>COUNTA('Monitoria Anual - 3'!Q29:Q36)</f>
        <v>3</v>
      </c>
      <c r="J34" s="38">
        <f>COUNTA('Monitoria Anual - 3'!R29:R36)</f>
        <v>2</v>
      </c>
      <c r="W34" s="1"/>
      <c r="X34" s="12"/>
    </row>
    <row r="35" spans="1:24">
      <c r="A35" s="12"/>
      <c r="C35" s="76" t="s">
        <v>686</v>
      </c>
      <c r="D35" s="75">
        <f t="shared" ref="D35:D40" si="2">SUM(F35:J35)</f>
        <v>7</v>
      </c>
      <c r="E35" s="36">
        <f>COUNTA('Monitoria Anual - 3'!S37:S43)</f>
        <v>0</v>
      </c>
      <c r="F35" s="37">
        <f>COUNTA('Monitoria Anual - 3'!N37:N43)</f>
        <v>0</v>
      </c>
      <c r="G35" s="37">
        <f>COUNTA('Monitoria Anual - 3'!O37:O43)</f>
        <v>0</v>
      </c>
      <c r="H35" s="37">
        <f>COUNTA('Monitoria Anual - 3'!P37:P43)</f>
        <v>0</v>
      </c>
      <c r="I35" s="37">
        <f>COUNTA('Monitoria Anual - 3'!Q37:Q43)</f>
        <v>6</v>
      </c>
      <c r="J35" s="38">
        <f>COUNTA('Monitoria Anual - 3'!R37:R43)</f>
        <v>1</v>
      </c>
      <c r="W35" s="1"/>
      <c r="X35" s="12"/>
    </row>
    <row r="36" spans="1:24">
      <c r="A36" s="12"/>
      <c r="C36" s="76" t="s">
        <v>687</v>
      </c>
      <c r="D36" s="75">
        <f t="shared" si="2"/>
        <v>3</v>
      </c>
      <c r="E36" s="36">
        <f>COUNTA('Monitoria Anual - 3'!S44:S46)</f>
        <v>0</v>
      </c>
      <c r="F36" s="37">
        <f>COUNTA('Monitoria Anual - 3'!N44:N46)</f>
        <v>0</v>
      </c>
      <c r="G36" s="37">
        <f>COUNTA('Monitoria Anual - 3'!O44:O46)</f>
        <v>0</v>
      </c>
      <c r="H36" s="37">
        <f>COUNTA('Monitoria Anual - 3'!P44:P46)</f>
        <v>0</v>
      </c>
      <c r="I36" s="37">
        <f>COUNTA('Monitoria Anual - 3'!Q44:Q46)</f>
        <v>3</v>
      </c>
      <c r="J36" s="38">
        <f>COUNTA('Monitoria Anual - 3'!R44:R46)</f>
        <v>0</v>
      </c>
      <c r="W36" s="1"/>
      <c r="X36" s="12"/>
    </row>
    <row r="37" spans="1:24">
      <c r="A37" s="12"/>
      <c r="C37" s="76" t="s">
        <v>688</v>
      </c>
      <c r="D37" s="75">
        <f t="shared" si="2"/>
        <v>10</v>
      </c>
      <c r="E37" s="36">
        <f>COUNTA('Monitoria Anual - 3'!S47:S58)</f>
        <v>0</v>
      </c>
      <c r="F37" s="37">
        <f>COUNTA('Monitoria Anual - 3'!N47:N58)</f>
        <v>0</v>
      </c>
      <c r="G37" s="37">
        <f>COUNTA('Monitoria Anual - 3'!O47:O58)</f>
        <v>0</v>
      </c>
      <c r="H37" s="37">
        <f>COUNTA('Monitoria Anual - 3'!P47:P58)</f>
        <v>3</v>
      </c>
      <c r="I37" s="37">
        <f>COUNTA('Monitoria Anual - 3'!Q47:Q58)</f>
        <v>7</v>
      </c>
      <c r="J37" s="38">
        <f>COUNTA('Monitoria Anual - 3'!R47:R58)</f>
        <v>0</v>
      </c>
      <c r="W37" s="1"/>
      <c r="X37" s="12"/>
    </row>
    <row r="38" spans="1:24">
      <c r="A38" s="12"/>
      <c r="C38" s="76" t="s">
        <v>689</v>
      </c>
      <c r="D38" s="75">
        <f t="shared" si="2"/>
        <v>9</v>
      </c>
      <c r="E38" s="36">
        <f>COUNTA('Monitoria Anual - 3'!S59:S71)</f>
        <v>2</v>
      </c>
      <c r="F38" s="37">
        <f>COUNTA('Monitoria Anual - 3'!N59:N71)</f>
        <v>0</v>
      </c>
      <c r="G38" s="37">
        <f>COUNTA('Monitoria Anual - 3'!O59:O71)</f>
        <v>0</v>
      </c>
      <c r="H38" s="37">
        <f>COUNTA('Monitoria Anual - 3'!P59:P71)</f>
        <v>4</v>
      </c>
      <c r="I38" s="37">
        <f>COUNTA('Monitoria Anual - 3'!Q59:Q71)</f>
        <v>5</v>
      </c>
      <c r="J38" s="38">
        <f>COUNTA('Monitoria Anual - 3'!R59:R71)</f>
        <v>0</v>
      </c>
      <c r="W38" s="1"/>
      <c r="X38" s="12"/>
    </row>
    <row r="39" spans="1:24">
      <c r="A39" s="12"/>
      <c r="C39" s="76" t="s">
        <v>690</v>
      </c>
      <c r="D39" s="75">
        <f t="shared" si="2"/>
        <v>5</v>
      </c>
      <c r="E39" s="36">
        <f>COUNTA('Monitoria Anual - 3'!S72:S77)</f>
        <v>0</v>
      </c>
      <c r="F39" s="37">
        <f>COUNTA('Monitoria Anual - 3'!N72:N77)</f>
        <v>0</v>
      </c>
      <c r="G39" s="37">
        <f>COUNTA('Monitoria Anual - 3'!O72:O77)</f>
        <v>2</v>
      </c>
      <c r="H39" s="37">
        <f>COUNTA('Monitoria Anual - 3'!P72:P77)</f>
        <v>2</v>
      </c>
      <c r="I39" s="37">
        <f>COUNTA('Monitoria Anual - 3'!Q72:Q77)</f>
        <v>1</v>
      </c>
      <c r="J39" s="38">
        <f>COUNTA('Monitoria Anual - 3'!R72:R77)</f>
        <v>0</v>
      </c>
      <c r="W39" s="1"/>
      <c r="X39" s="12"/>
    </row>
    <row r="40" spans="1:24">
      <c r="A40" s="12"/>
      <c r="C40" s="76" t="s">
        <v>691</v>
      </c>
      <c r="D40" s="75">
        <f t="shared" si="2"/>
        <v>7</v>
      </c>
      <c r="E40" s="36">
        <f>COUNTA('Monitoria Anual - 3'!S78:S84)</f>
        <v>0</v>
      </c>
      <c r="F40" s="37">
        <f>COUNTA('Monitoria Anual - 3'!N78:N84)</f>
        <v>0</v>
      </c>
      <c r="G40" s="37">
        <f>COUNTA('Monitoria Anual - 3'!O78:O84)</f>
        <v>0</v>
      </c>
      <c r="H40" s="37">
        <f>COUNTA('Monitoria Anual - 3'!P78:P84)</f>
        <v>1</v>
      </c>
      <c r="I40" s="37">
        <f>COUNTA('Monitoria Anual - 3'!Q78:Q84)</f>
        <v>4</v>
      </c>
      <c r="J40" s="38">
        <f>COUNTA('Monitoria Anual - 3'!R78:R84)</f>
        <v>2</v>
      </c>
      <c r="W40" s="1"/>
      <c r="X40" s="12"/>
    </row>
    <row r="41" spans="1:24">
      <c r="A41" s="12"/>
      <c r="X41" s="12"/>
    </row>
    <row r="42" spans="1:24">
      <c r="A42" s="12"/>
      <c r="B42" s="12"/>
      <c r="C42" s="12"/>
      <c r="D42" s="12"/>
      <c r="E42" s="12"/>
      <c r="F42" s="12"/>
      <c r="G42" s="12"/>
      <c r="H42" s="12"/>
      <c r="I42" s="12"/>
      <c r="J42" s="12"/>
      <c r="K42" s="12"/>
      <c r="L42" s="12"/>
      <c r="M42" s="12"/>
      <c r="N42" s="12"/>
      <c r="O42" s="12"/>
      <c r="P42" s="12"/>
      <c r="Q42" s="12"/>
      <c r="R42" s="12"/>
      <c r="S42" s="12"/>
      <c r="T42" s="12"/>
      <c r="U42" s="12"/>
      <c r="V42" s="12"/>
      <c r="W42" s="12"/>
      <c r="X42" s="12"/>
    </row>
  </sheetData>
  <sheetProtection algorithmName="SHA-512" hashValue="NoKiNLTzq1z3mP5KDWHkQbUa+hlRS8OLDF9YhZG5HYIili8jnirLD8rYyTsWNi5fnWliIHtCUQhBabamd1CnHg==" saltValue="szljHAYSV4GUcgdxPu9fVw=="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J7"/>
  </mergeCells>
  <conditionalFormatting sqref="F32:J40">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248"/>
  <sheetViews>
    <sheetView showGridLines="0" tabSelected="1" zoomScale="80" zoomScaleNormal="80" workbookViewId="0">
      <selection activeCell="B6" sqref="B6"/>
    </sheetView>
  </sheetViews>
  <sheetFormatPr defaultColWidth="8.85546875" defaultRowHeight="15"/>
  <cols>
    <col min="1" max="1" width="28.7109375" style="2" customWidth="1"/>
    <col min="2" max="2" width="7.28515625" style="2" customWidth="1"/>
    <col min="3" max="3" width="58.5703125" style="2" customWidth="1"/>
    <col min="4" max="4" width="28.7109375" style="2" customWidth="1"/>
    <col min="5" max="5" width="26" style="2" customWidth="1"/>
    <col min="6" max="6" width="7.85546875" style="2" bestFit="1" customWidth="1"/>
    <col min="7" max="7" width="7.42578125" style="2" bestFit="1" customWidth="1"/>
    <col min="8" max="9" width="25.140625" style="2" customWidth="1"/>
    <col min="10" max="10" width="34" style="2" customWidth="1"/>
    <col min="11" max="12" width="25.140625" style="2" customWidth="1"/>
    <col min="13" max="13" width="27.7109375" style="2" bestFit="1" customWidth="1"/>
    <col min="14" max="16" width="26.7109375" style="59" customWidth="1"/>
    <col min="17" max="17" width="37.85546875" style="2" customWidth="1"/>
    <col min="18" max="18" width="28.7109375" style="2" customWidth="1"/>
    <col min="19" max="19" width="40" style="2" customWidth="1"/>
    <col min="20" max="21" width="26.7109375" style="2" customWidth="1"/>
    <col min="22" max="22" width="2.7109375" style="2" customWidth="1"/>
    <col min="23" max="25" width="8.85546875" style="2"/>
    <col min="26" max="26" width="8.85546875" style="2" hidden="1" customWidth="1"/>
    <col min="27" max="16384" width="8.85546875" style="2"/>
  </cols>
  <sheetData>
    <row r="1" spans="1:35" ht="33.75" customHeight="1">
      <c r="A1" s="568" t="s">
        <v>0</v>
      </c>
      <c r="B1" s="568"/>
      <c r="C1" s="568"/>
      <c r="D1" s="568"/>
      <c r="E1" s="568"/>
      <c r="F1" s="568"/>
      <c r="G1" s="568"/>
      <c r="H1" s="568"/>
      <c r="I1" s="568"/>
      <c r="J1" s="568"/>
      <c r="K1" s="568"/>
      <c r="L1" s="568"/>
      <c r="M1" s="568"/>
      <c r="N1" s="58"/>
      <c r="O1" s="58"/>
      <c r="P1" s="58"/>
      <c r="Q1" s="19"/>
      <c r="R1" s="19"/>
      <c r="S1" s="19"/>
      <c r="T1" s="19"/>
      <c r="U1" s="19"/>
      <c r="V1" s="19"/>
      <c r="W1" s="19"/>
    </row>
    <row r="2" spans="1:35" ht="33.75" customHeight="1" thickBot="1">
      <c r="A2" s="570" t="s">
        <v>1</v>
      </c>
      <c r="B2" s="570"/>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row>
    <row r="3" spans="1:35" ht="15.75" thickTop="1">
      <c r="W3" s="19"/>
    </row>
    <row r="4" spans="1:35" ht="45" customHeight="1">
      <c r="A4" s="485" t="s">
        <v>2</v>
      </c>
      <c r="B4" s="125" t="s">
        <v>3</v>
      </c>
      <c r="C4" s="125"/>
      <c r="D4" s="125"/>
      <c r="E4" s="125"/>
      <c r="F4" s="125"/>
      <c r="G4" s="126"/>
      <c r="H4" s="14"/>
      <c r="I4" s="14"/>
      <c r="J4" s="14"/>
      <c r="K4" s="14"/>
      <c r="L4" s="14"/>
      <c r="M4" s="14"/>
      <c r="N4" s="14"/>
      <c r="O4" s="14"/>
      <c r="P4" s="14"/>
      <c r="W4" s="19"/>
    </row>
    <row r="5" spans="1:35">
      <c r="W5" s="19"/>
    </row>
    <row r="6" spans="1:35" ht="27" customHeight="1">
      <c r="A6" s="54" t="s">
        <v>4</v>
      </c>
      <c r="B6" s="619" t="s">
        <v>1417</v>
      </c>
      <c r="C6" s="620"/>
      <c r="M6" s="59"/>
      <c r="W6" s="19"/>
      <c r="Z6" s="2" t="s">
        <v>6</v>
      </c>
    </row>
    <row r="7" spans="1:35" ht="15.75" thickBot="1">
      <c r="W7" s="19"/>
      <c r="Z7" s="60" t="s">
        <v>7</v>
      </c>
    </row>
    <row r="8" spans="1:35" ht="27" customHeight="1" thickBot="1">
      <c r="A8" s="560" t="s">
        <v>8</v>
      </c>
      <c r="B8" s="561"/>
      <c r="C8" s="561"/>
      <c r="D8" s="561"/>
      <c r="E8" s="561"/>
      <c r="F8" s="561"/>
      <c r="G8" s="561"/>
      <c r="H8" s="561"/>
      <c r="I8" s="561"/>
      <c r="J8" s="561"/>
      <c r="K8" s="561"/>
      <c r="L8" s="561"/>
      <c r="M8" s="562"/>
      <c r="N8" s="527" t="s">
        <v>9</v>
      </c>
      <c r="O8" s="528"/>
      <c r="P8" s="528"/>
      <c r="Q8" s="528"/>
      <c r="R8" s="528"/>
      <c r="S8" s="528"/>
      <c r="T8" s="528"/>
      <c r="U8" s="529"/>
      <c r="W8" s="19"/>
    </row>
    <row r="9" spans="1:35" ht="64.5" customHeight="1">
      <c r="A9" s="614" t="s">
        <v>11</v>
      </c>
      <c r="B9" s="542" t="s">
        <v>12</v>
      </c>
      <c r="C9" s="542" t="s">
        <v>13</v>
      </c>
      <c r="D9" s="542" t="s">
        <v>14</v>
      </c>
      <c r="E9" s="576" t="s">
        <v>15</v>
      </c>
      <c r="F9" s="542" t="s">
        <v>16</v>
      </c>
      <c r="G9" s="542"/>
      <c r="H9" s="542" t="s">
        <v>17</v>
      </c>
      <c r="I9" s="542" t="s">
        <v>18</v>
      </c>
      <c r="J9" s="542" t="s">
        <v>19</v>
      </c>
      <c r="K9" s="544" t="s">
        <v>20</v>
      </c>
      <c r="L9" s="545"/>
      <c r="M9" s="542" t="s">
        <v>21</v>
      </c>
      <c r="N9" s="536" t="s">
        <v>23</v>
      </c>
      <c r="O9" s="616" t="s">
        <v>1418</v>
      </c>
      <c r="P9" s="551" t="s">
        <v>26</v>
      </c>
      <c r="Q9" s="549" t="s">
        <v>28</v>
      </c>
      <c r="R9" s="549" t="s">
        <v>29</v>
      </c>
      <c r="S9" s="549" t="s">
        <v>30</v>
      </c>
      <c r="T9" s="549" t="s">
        <v>31</v>
      </c>
      <c r="U9" s="549" t="s">
        <v>32</v>
      </c>
      <c r="W9" s="19"/>
    </row>
    <row r="10" spans="1:35" ht="45.75" customHeight="1" thickBot="1">
      <c r="A10" s="615"/>
      <c r="B10" s="543"/>
      <c r="C10" s="543"/>
      <c r="D10" s="543"/>
      <c r="E10" s="577"/>
      <c r="F10" s="53" t="s">
        <v>44</v>
      </c>
      <c r="G10" s="53" t="s">
        <v>45</v>
      </c>
      <c r="H10" s="543"/>
      <c r="I10" s="543"/>
      <c r="J10" s="543"/>
      <c r="K10" s="97" t="s">
        <v>46</v>
      </c>
      <c r="L10" s="97" t="s">
        <v>47</v>
      </c>
      <c r="M10" s="543"/>
      <c r="N10" s="537"/>
      <c r="O10" s="617"/>
      <c r="P10" s="552"/>
      <c r="Q10" s="550"/>
      <c r="R10" s="550"/>
      <c r="S10" s="550"/>
      <c r="T10" s="550"/>
      <c r="U10" s="550"/>
      <c r="W10" s="19"/>
    </row>
    <row r="11" spans="1:35" ht="77.25" customHeight="1">
      <c r="A11" s="613" t="s">
        <v>48</v>
      </c>
      <c r="B11" s="366">
        <v>43831</v>
      </c>
      <c r="C11" s="367" t="s">
        <v>1103</v>
      </c>
      <c r="D11" s="368" t="s">
        <v>51</v>
      </c>
      <c r="E11" s="369" t="s">
        <v>696</v>
      </c>
      <c r="F11" s="370">
        <v>43160</v>
      </c>
      <c r="G11" s="370">
        <v>44958</v>
      </c>
      <c r="H11" s="368" t="s">
        <v>1097</v>
      </c>
      <c r="I11" s="371" t="s">
        <v>53</v>
      </c>
      <c r="J11" s="372" t="s">
        <v>1098</v>
      </c>
      <c r="K11" s="371" t="s">
        <v>55</v>
      </c>
      <c r="L11" s="373"/>
      <c r="M11" s="367" t="s">
        <v>1105</v>
      </c>
      <c r="N11" s="374"/>
      <c r="O11" s="374"/>
      <c r="P11" s="375" t="s">
        <v>56</v>
      </c>
      <c r="Q11" s="376" t="s">
        <v>1419</v>
      </c>
      <c r="R11" s="376" t="s">
        <v>1420</v>
      </c>
      <c r="S11" s="377"/>
      <c r="T11" s="486" t="s">
        <v>779</v>
      </c>
      <c r="U11" s="378" t="s">
        <v>1421</v>
      </c>
      <c r="W11" s="19"/>
    </row>
    <row r="12" spans="1:35" ht="77.25" customHeight="1">
      <c r="A12" s="611"/>
      <c r="B12" s="379">
        <v>43862</v>
      </c>
      <c r="C12" s="367" t="s">
        <v>1422</v>
      </c>
      <c r="D12" s="380" t="s">
        <v>65</v>
      </c>
      <c r="E12" s="368" t="s">
        <v>704</v>
      </c>
      <c r="F12" s="370">
        <v>43160</v>
      </c>
      <c r="G12" s="370">
        <v>44958</v>
      </c>
      <c r="H12" s="368" t="s">
        <v>1097</v>
      </c>
      <c r="I12" s="381" t="s">
        <v>53</v>
      </c>
      <c r="J12" s="372" t="s">
        <v>1106</v>
      </c>
      <c r="K12" s="381" t="s">
        <v>55</v>
      </c>
      <c r="L12" s="373"/>
      <c r="M12" s="382"/>
      <c r="N12" s="374"/>
      <c r="O12" s="374"/>
      <c r="P12" s="375" t="s">
        <v>56</v>
      </c>
      <c r="Q12" s="378" t="s">
        <v>1423</v>
      </c>
      <c r="R12" s="383" t="s">
        <v>1424</v>
      </c>
      <c r="S12" s="383"/>
      <c r="T12" s="215" t="s">
        <v>1425</v>
      </c>
      <c r="U12" s="378" t="s">
        <v>1426</v>
      </c>
      <c r="W12" s="19"/>
    </row>
    <row r="13" spans="1:35" ht="77.25" customHeight="1">
      <c r="A13" s="611"/>
      <c r="B13" s="384">
        <v>42430</v>
      </c>
      <c r="C13" s="385" t="s">
        <v>705</v>
      </c>
      <c r="D13" s="386"/>
      <c r="E13" s="386"/>
      <c r="F13" s="386"/>
      <c r="G13" s="386"/>
      <c r="H13" s="386"/>
      <c r="I13" s="386"/>
      <c r="J13" s="386"/>
      <c r="K13" s="386"/>
      <c r="L13" s="387"/>
      <c r="M13" s="387"/>
      <c r="N13" s="388"/>
      <c r="O13" s="389"/>
      <c r="P13" s="389"/>
      <c r="Q13" s="383"/>
      <c r="R13" s="383"/>
      <c r="S13" s="411"/>
      <c r="T13" s="383"/>
      <c r="U13" s="378"/>
      <c r="W13" s="19"/>
    </row>
    <row r="14" spans="1:35" ht="77.25" customHeight="1">
      <c r="A14" s="611"/>
      <c r="B14" s="390">
        <v>43922</v>
      </c>
      <c r="C14" s="391" t="s">
        <v>83</v>
      </c>
      <c r="D14" s="380" t="s">
        <v>709</v>
      </c>
      <c r="E14" s="380" t="s">
        <v>710</v>
      </c>
      <c r="F14" s="370">
        <v>43160</v>
      </c>
      <c r="G14" s="370">
        <v>44958</v>
      </c>
      <c r="H14" s="380" t="s">
        <v>84</v>
      </c>
      <c r="I14" s="381" t="s">
        <v>53</v>
      </c>
      <c r="J14" s="372" t="s">
        <v>1109</v>
      </c>
      <c r="K14" s="381" t="s">
        <v>55</v>
      </c>
      <c r="L14" s="386"/>
      <c r="M14" s="385" t="s">
        <v>1112</v>
      </c>
      <c r="N14" s="389"/>
      <c r="O14" s="392" t="s">
        <v>56</v>
      </c>
      <c r="P14" s="389"/>
      <c r="Q14" s="378" t="s">
        <v>1427</v>
      </c>
      <c r="R14" s="517"/>
      <c r="S14" s="127" t="s">
        <v>1627</v>
      </c>
      <c r="T14" s="228" t="s">
        <v>779</v>
      </c>
      <c r="U14" s="215" t="s">
        <v>1428</v>
      </c>
      <c r="W14" s="19"/>
    </row>
    <row r="15" spans="1:35" ht="77.25" customHeight="1">
      <c r="A15" s="611"/>
      <c r="B15" s="393">
        <v>43952</v>
      </c>
      <c r="C15" s="394" t="s">
        <v>102</v>
      </c>
      <c r="D15" s="380" t="s">
        <v>94</v>
      </c>
      <c r="E15" s="380" t="s">
        <v>713</v>
      </c>
      <c r="F15" s="395">
        <v>43908</v>
      </c>
      <c r="G15" s="370">
        <v>44958</v>
      </c>
      <c r="H15" s="396" t="s">
        <v>1113</v>
      </c>
      <c r="I15" s="380" t="s">
        <v>53</v>
      </c>
      <c r="J15" s="372" t="s">
        <v>1114</v>
      </c>
      <c r="K15" s="372" t="s">
        <v>97</v>
      </c>
      <c r="L15" s="397"/>
      <c r="M15" s="385" t="s">
        <v>1118</v>
      </c>
      <c r="N15" s="398" t="s">
        <v>56</v>
      </c>
      <c r="O15" s="389"/>
      <c r="P15" s="389"/>
      <c r="Q15" s="378" t="s">
        <v>1429</v>
      </c>
      <c r="R15" s="518"/>
      <c r="S15" s="127" t="s">
        <v>1628</v>
      </c>
      <c r="T15" s="228" t="s">
        <v>779</v>
      </c>
      <c r="U15" s="383"/>
      <c r="W15" s="19"/>
    </row>
    <row r="16" spans="1:35" ht="77.25" customHeight="1">
      <c r="A16" s="611"/>
      <c r="B16" s="399">
        <v>43983</v>
      </c>
      <c r="C16" s="385" t="s">
        <v>723</v>
      </c>
      <c r="D16" s="400" t="s">
        <v>1119</v>
      </c>
      <c r="E16" s="401" t="s">
        <v>725</v>
      </c>
      <c r="F16" s="395">
        <v>43908</v>
      </c>
      <c r="G16" s="370">
        <v>44743</v>
      </c>
      <c r="H16" s="380" t="s">
        <v>1120</v>
      </c>
      <c r="I16" s="402">
        <v>72000</v>
      </c>
      <c r="J16" s="372" t="s">
        <v>1430</v>
      </c>
      <c r="K16" s="380" t="s">
        <v>109</v>
      </c>
      <c r="L16" s="386"/>
      <c r="M16" s="391" t="s">
        <v>1431</v>
      </c>
      <c r="N16" s="403"/>
      <c r="O16" s="404" t="s">
        <v>131</v>
      </c>
      <c r="P16" s="403"/>
      <c r="Q16" s="405" t="s">
        <v>1432</v>
      </c>
      <c r="R16" s="378" t="s">
        <v>1433</v>
      </c>
      <c r="S16" s="380" t="s">
        <v>1434</v>
      </c>
      <c r="T16" s="215" t="s">
        <v>1435</v>
      </c>
      <c r="U16" s="215" t="s">
        <v>1436</v>
      </c>
      <c r="W16" s="19"/>
    </row>
    <row r="17" spans="1:23" ht="77.25" customHeight="1">
      <c r="A17" s="611"/>
      <c r="B17" s="393">
        <v>44013</v>
      </c>
      <c r="C17" s="406" t="s">
        <v>118</v>
      </c>
      <c r="D17" s="380" t="s">
        <v>119</v>
      </c>
      <c r="E17" s="380" t="s">
        <v>119</v>
      </c>
      <c r="F17" s="395">
        <v>43908</v>
      </c>
      <c r="G17" s="370">
        <v>44958</v>
      </c>
      <c r="H17" s="407" t="s">
        <v>1128</v>
      </c>
      <c r="I17" s="381" t="s">
        <v>53</v>
      </c>
      <c r="J17" s="372" t="s">
        <v>1129</v>
      </c>
      <c r="K17" s="380" t="s">
        <v>109</v>
      </c>
      <c r="L17" s="378"/>
      <c r="M17" s="385"/>
      <c r="N17" s="398" t="s">
        <v>56</v>
      </c>
      <c r="O17" s="389"/>
      <c r="P17" s="389"/>
      <c r="Q17" s="378" t="s">
        <v>1437</v>
      </c>
      <c r="R17" s="378"/>
      <c r="S17" s="378" t="s">
        <v>1438</v>
      </c>
      <c r="T17" s="378" t="s">
        <v>1128</v>
      </c>
      <c r="U17" s="378" t="s">
        <v>1439</v>
      </c>
      <c r="W17" s="19"/>
    </row>
    <row r="18" spans="1:23" ht="77.25" customHeight="1">
      <c r="A18" s="611"/>
      <c r="B18" s="384">
        <v>42583</v>
      </c>
      <c r="C18" s="385" t="s">
        <v>705</v>
      </c>
      <c r="D18" s="386"/>
      <c r="E18" s="386"/>
      <c r="F18" s="386"/>
      <c r="G18" s="386"/>
      <c r="H18" s="386"/>
      <c r="I18" s="386"/>
      <c r="J18" s="386"/>
      <c r="K18" s="386"/>
      <c r="L18" s="387"/>
      <c r="M18" s="387"/>
      <c r="N18" s="388"/>
      <c r="O18" s="389"/>
      <c r="P18" s="389"/>
      <c r="Q18" s="383"/>
      <c r="R18" s="383"/>
      <c r="S18" s="383"/>
      <c r="T18" s="383"/>
      <c r="U18" s="383"/>
      <c r="W18" s="19"/>
    </row>
    <row r="19" spans="1:23" ht="77.25" customHeight="1">
      <c r="A19" s="611"/>
      <c r="B19" s="379">
        <v>44075</v>
      </c>
      <c r="C19" s="391" t="s">
        <v>136</v>
      </c>
      <c r="D19" s="373" t="s">
        <v>734</v>
      </c>
      <c r="E19" s="401" t="s">
        <v>735</v>
      </c>
      <c r="F19" s="395">
        <v>43908</v>
      </c>
      <c r="G19" s="370">
        <v>44958</v>
      </c>
      <c r="H19" s="401" t="s">
        <v>1130</v>
      </c>
      <c r="I19" s="380" t="s">
        <v>53</v>
      </c>
      <c r="J19" s="372" t="s">
        <v>1440</v>
      </c>
      <c r="K19" s="380" t="s">
        <v>109</v>
      </c>
      <c r="L19" s="380"/>
      <c r="M19" s="380"/>
      <c r="N19" s="408"/>
      <c r="O19" s="408"/>
      <c r="P19" s="409" t="s">
        <v>56</v>
      </c>
      <c r="Q19" s="410" t="s">
        <v>1441</v>
      </c>
      <c r="R19" s="411" t="s">
        <v>1442</v>
      </c>
      <c r="S19" s="411"/>
      <c r="T19" s="410" t="s">
        <v>1443</v>
      </c>
      <c r="U19" s="487" t="s">
        <v>1444</v>
      </c>
      <c r="W19" s="19"/>
    </row>
    <row r="20" spans="1:23" ht="77.25" customHeight="1">
      <c r="A20" s="610" t="s">
        <v>145</v>
      </c>
      <c r="B20" s="412">
        <v>42737</v>
      </c>
      <c r="C20" s="367" t="s">
        <v>1135</v>
      </c>
      <c r="D20" s="413" t="s">
        <v>1136</v>
      </c>
      <c r="E20" s="413" t="s">
        <v>1137</v>
      </c>
      <c r="F20" s="414">
        <v>43313</v>
      </c>
      <c r="G20" s="414">
        <v>44866</v>
      </c>
      <c r="H20" s="401" t="s">
        <v>955</v>
      </c>
      <c r="I20" s="415">
        <v>500000</v>
      </c>
      <c r="J20" s="416" t="s">
        <v>1445</v>
      </c>
      <c r="K20" s="373" t="s">
        <v>1139</v>
      </c>
      <c r="L20" s="416"/>
      <c r="M20" s="417" t="s">
        <v>740</v>
      </c>
      <c r="N20" s="389"/>
      <c r="O20" s="392" t="s">
        <v>56</v>
      </c>
      <c r="P20" s="389"/>
      <c r="Q20" s="376" t="s">
        <v>1446</v>
      </c>
      <c r="R20" s="486" t="s">
        <v>1447</v>
      </c>
      <c r="S20" s="519" t="s">
        <v>1629</v>
      </c>
      <c r="T20" s="486" t="s">
        <v>1448</v>
      </c>
      <c r="U20" s="377" t="s">
        <v>1449</v>
      </c>
      <c r="W20" s="19"/>
    </row>
    <row r="21" spans="1:23" ht="77.25" customHeight="1">
      <c r="A21" s="611"/>
      <c r="B21" s="412">
        <v>42768</v>
      </c>
      <c r="C21" s="367" t="s">
        <v>1143</v>
      </c>
      <c r="D21" s="413" t="s">
        <v>161</v>
      </c>
      <c r="E21" s="413" t="s">
        <v>1144</v>
      </c>
      <c r="F21" s="414">
        <v>43313</v>
      </c>
      <c r="G21" s="414">
        <v>44866</v>
      </c>
      <c r="H21" s="401" t="s">
        <v>955</v>
      </c>
      <c r="I21" s="415">
        <v>350000</v>
      </c>
      <c r="J21" s="416" t="s">
        <v>1450</v>
      </c>
      <c r="K21" s="373" t="s">
        <v>749</v>
      </c>
      <c r="L21" s="373"/>
      <c r="M21" s="418"/>
      <c r="N21" s="374"/>
      <c r="O21" s="419" t="s">
        <v>56</v>
      </c>
      <c r="P21" s="374"/>
      <c r="Q21" s="378" t="s">
        <v>1451</v>
      </c>
      <c r="R21" s="383" t="s">
        <v>1452</v>
      </c>
      <c r="S21" s="519" t="s">
        <v>1630</v>
      </c>
      <c r="T21" s="378"/>
      <c r="U21" s="383" t="s">
        <v>1453</v>
      </c>
      <c r="W21" s="19"/>
    </row>
    <row r="22" spans="1:23" ht="77.25" customHeight="1">
      <c r="A22" s="611"/>
      <c r="B22" s="412">
        <v>42796</v>
      </c>
      <c r="C22" s="385" t="s">
        <v>1454</v>
      </c>
      <c r="D22" s="413" t="s">
        <v>171</v>
      </c>
      <c r="E22" s="413" t="s">
        <v>1148</v>
      </c>
      <c r="F22" s="414">
        <v>43160</v>
      </c>
      <c r="G22" s="414">
        <v>44958</v>
      </c>
      <c r="H22" s="420" t="s">
        <v>1149</v>
      </c>
      <c r="I22" s="373" t="s">
        <v>172</v>
      </c>
      <c r="J22" s="416" t="s">
        <v>1455</v>
      </c>
      <c r="K22" s="373" t="s">
        <v>1456</v>
      </c>
      <c r="L22" s="373"/>
      <c r="M22" s="396"/>
      <c r="N22" s="398" t="s">
        <v>56</v>
      </c>
      <c r="O22" s="389"/>
      <c r="P22" s="389"/>
      <c r="Q22" s="380" t="s">
        <v>1457</v>
      </c>
      <c r="R22" s="380"/>
      <c r="S22" s="383" t="s">
        <v>1458</v>
      </c>
      <c r="T22" s="486" t="s">
        <v>779</v>
      </c>
      <c r="U22" s="228" t="s">
        <v>1459</v>
      </c>
      <c r="W22" s="19"/>
    </row>
    <row r="23" spans="1:23" ht="77.25" customHeight="1">
      <c r="A23" s="611"/>
      <c r="B23" s="384">
        <v>42827</v>
      </c>
      <c r="C23" s="421" t="s">
        <v>762</v>
      </c>
      <c r="D23" s="413"/>
      <c r="E23" s="413"/>
      <c r="F23" s="414"/>
      <c r="G23" s="414"/>
      <c r="H23" s="420"/>
      <c r="I23" s="373"/>
      <c r="J23" s="422"/>
      <c r="K23" s="373"/>
      <c r="L23" s="416"/>
      <c r="M23" s="423"/>
      <c r="N23" s="388"/>
      <c r="O23" s="389"/>
      <c r="P23" s="389"/>
      <c r="Q23" s="383"/>
      <c r="R23" s="383"/>
      <c r="S23" s="383"/>
      <c r="T23" s="383"/>
      <c r="U23" s="383"/>
      <c r="W23" s="19"/>
    </row>
    <row r="24" spans="1:23" ht="77.25" customHeight="1">
      <c r="A24" s="611"/>
      <c r="B24" s="384">
        <v>42857</v>
      </c>
      <c r="C24" s="421" t="s">
        <v>762</v>
      </c>
      <c r="D24" s="413"/>
      <c r="E24" s="413"/>
      <c r="F24" s="414"/>
      <c r="G24" s="414"/>
      <c r="H24" s="420"/>
      <c r="I24" s="373"/>
      <c r="J24" s="422"/>
      <c r="K24" s="373"/>
      <c r="L24" s="416"/>
      <c r="M24" s="423"/>
      <c r="N24" s="388"/>
      <c r="O24" s="389"/>
      <c r="P24" s="389"/>
      <c r="Q24" s="383"/>
      <c r="R24" s="383"/>
      <c r="S24" s="383"/>
      <c r="T24" s="383"/>
      <c r="U24" s="383"/>
      <c r="W24" s="19"/>
    </row>
    <row r="25" spans="1:23" ht="77.25" customHeight="1">
      <c r="A25" s="611"/>
      <c r="B25" s="384">
        <v>42888</v>
      </c>
      <c r="C25" s="421" t="s">
        <v>763</v>
      </c>
      <c r="D25" s="413"/>
      <c r="E25" s="413"/>
      <c r="F25" s="414"/>
      <c r="G25" s="414"/>
      <c r="H25" s="420"/>
      <c r="I25" s="373"/>
      <c r="J25" s="422"/>
      <c r="K25" s="373"/>
      <c r="L25" s="416"/>
      <c r="M25" s="423"/>
      <c r="N25" s="388"/>
      <c r="O25" s="389"/>
      <c r="P25" s="389"/>
      <c r="Q25" s="383"/>
      <c r="R25" s="383"/>
      <c r="S25" s="383"/>
      <c r="T25" s="383"/>
      <c r="U25" s="383"/>
      <c r="W25" s="19"/>
    </row>
    <row r="26" spans="1:23" ht="77.25" customHeight="1">
      <c r="A26" s="611"/>
      <c r="B26" s="412">
        <v>42918</v>
      </c>
      <c r="C26" s="367" t="s">
        <v>209</v>
      </c>
      <c r="D26" s="413" t="s">
        <v>770</v>
      </c>
      <c r="E26" s="424" t="s">
        <v>1157</v>
      </c>
      <c r="F26" s="414">
        <v>43313</v>
      </c>
      <c r="G26" s="414">
        <v>44958</v>
      </c>
      <c r="H26" s="373" t="s">
        <v>1158</v>
      </c>
      <c r="I26" s="415">
        <v>350000</v>
      </c>
      <c r="J26" s="420" t="s">
        <v>1159</v>
      </c>
      <c r="K26" s="373" t="s">
        <v>1460</v>
      </c>
      <c r="L26" s="373"/>
      <c r="M26" s="418"/>
      <c r="N26" s="374"/>
      <c r="O26" s="419" t="s">
        <v>56</v>
      </c>
      <c r="P26" s="374"/>
      <c r="Q26" s="406" t="s">
        <v>1461</v>
      </c>
      <c r="R26" s="425" t="s">
        <v>1161</v>
      </c>
      <c r="S26" s="520" t="s">
        <v>1631</v>
      </c>
      <c r="T26" s="380"/>
      <c r="U26" s="228" t="s">
        <v>1462</v>
      </c>
      <c r="W26" s="19"/>
    </row>
    <row r="27" spans="1:23" ht="77.25" customHeight="1">
      <c r="A27" s="611"/>
      <c r="B27" s="384" t="s">
        <v>772</v>
      </c>
      <c r="C27" s="421" t="s">
        <v>763</v>
      </c>
      <c r="D27" s="413"/>
      <c r="E27" s="413"/>
      <c r="F27" s="414"/>
      <c r="G27" s="414"/>
      <c r="H27" s="373"/>
      <c r="I27" s="415"/>
      <c r="J27" s="420"/>
      <c r="K27" s="373"/>
      <c r="L27" s="373"/>
      <c r="M27" s="423"/>
      <c r="N27" s="388"/>
      <c r="O27" s="389"/>
      <c r="P27" s="389"/>
      <c r="Q27" s="383"/>
      <c r="R27" s="383"/>
      <c r="S27" s="383"/>
      <c r="T27" s="383"/>
      <c r="U27" s="383"/>
      <c r="W27" s="19"/>
    </row>
    <row r="28" spans="1:23" ht="77.25" customHeight="1">
      <c r="A28" s="611"/>
      <c r="B28" s="412" t="s">
        <v>1164</v>
      </c>
      <c r="C28" s="421" t="s">
        <v>222</v>
      </c>
      <c r="D28" s="413" t="s">
        <v>223</v>
      </c>
      <c r="E28" s="413" t="s">
        <v>223</v>
      </c>
      <c r="F28" s="414">
        <v>43160</v>
      </c>
      <c r="G28" s="414">
        <v>45231</v>
      </c>
      <c r="H28" s="373" t="s">
        <v>224</v>
      </c>
      <c r="I28" s="415">
        <v>200000</v>
      </c>
      <c r="J28" s="373" t="s">
        <v>225</v>
      </c>
      <c r="K28" s="373" t="s">
        <v>226</v>
      </c>
      <c r="L28" s="373"/>
      <c r="M28" s="426"/>
      <c r="N28" s="389"/>
      <c r="O28" s="389"/>
      <c r="P28" s="409" t="s">
        <v>56</v>
      </c>
      <c r="Q28" s="410" t="s">
        <v>1463</v>
      </c>
      <c r="R28" s="411" t="s">
        <v>1464</v>
      </c>
      <c r="S28" s="427"/>
      <c r="T28" s="488" t="s">
        <v>1045</v>
      </c>
      <c r="U28" s="228" t="s">
        <v>1462</v>
      </c>
      <c r="W28" s="19"/>
    </row>
    <row r="29" spans="1:23" ht="77.25" customHeight="1">
      <c r="A29" s="610" t="s">
        <v>230</v>
      </c>
      <c r="B29" s="428">
        <v>42738</v>
      </c>
      <c r="C29" s="385" t="s">
        <v>1173</v>
      </c>
      <c r="D29" s="373" t="s">
        <v>232</v>
      </c>
      <c r="E29" s="373" t="s">
        <v>780</v>
      </c>
      <c r="F29" s="414">
        <v>43160</v>
      </c>
      <c r="G29" s="414">
        <v>44958</v>
      </c>
      <c r="H29" s="414" t="s">
        <v>1167</v>
      </c>
      <c r="I29" s="373" t="s">
        <v>172</v>
      </c>
      <c r="J29" s="373" t="s">
        <v>1168</v>
      </c>
      <c r="K29" s="416" t="s">
        <v>234</v>
      </c>
      <c r="L29" s="373"/>
      <c r="M29" s="385" t="s">
        <v>1174</v>
      </c>
      <c r="N29" s="389"/>
      <c r="O29" s="389" t="s">
        <v>56</v>
      </c>
      <c r="P29" s="389"/>
      <c r="Q29" s="367" t="s">
        <v>1465</v>
      </c>
      <c r="R29" s="429"/>
      <c r="S29" s="521" t="s">
        <v>1632</v>
      </c>
      <c r="T29" s="382" t="s">
        <v>1466</v>
      </c>
      <c r="U29" s="367" t="s">
        <v>1467</v>
      </c>
      <c r="W29" s="19"/>
    </row>
    <row r="30" spans="1:23" ht="77.25" customHeight="1">
      <c r="A30" s="611"/>
      <c r="B30" s="430">
        <v>42769</v>
      </c>
      <c r="C30" s="367" t="s">
        <v>238</v>
      </c>
      <c r="D30" s="416" t="s">
        <v>239</v>
      </c>
      <c r="E30" s="416" t="s">
        <v>787</v>
      </c>
      <c r="F30" s="414">
        <v>43101</v>
      </c>
      <c r="G30" s="414">
        <v>44958</v>
      </c>
      <c r="H30" s="373" t="s">
        <v>1468</v>
      </c>
      <c r="I30" s="373" t="s">
        <v>172</v>
      </c>
      <c r="J30" s="416" t="s">
        <v>1175</v>
      </c>
      <c r="K30" s="373" t="s">
        <v>241</v>
      </c>
      <c r="L30" s="416"/>
      <c r="M30" s="416"/>
      <c r="N30" s="431" t="s">
        <v>56</v>
      </c>
      <c r="O30" s="389"/>
      <c r="P30" s="389"/>
      <c r="Q30" s="367" t="s">
        <v>1469</v>
      </c>
      <c r="R30" s="432"/>
      <c r="S30" s="521" t="s">
        <v>1633</v>
      </c>
      <c r="T30" s="367" t="s">
        <v>779</v>
      </c>
      <c r="U30" s="489" t="s">
        <v>1470</v>
      </c>
      <c r="W30" s="19"/>
    </row>
    <row r="31" spans="1:23" ht="77.25" customHeight="1">
      <c r="A31" s="611"/>
      <c r="B31" s="430">
        <v>42797</v>
      </c>
      <c r="C31" s="367" t="s">
        <v>245</v>
      </c>
      <c r="D31" s="416" t="s">
        <v>246</v>
      </c>
      <c r="E31" s="416" t="s">
        <v>787</v>
      </c>
      <c r="F31" s="414">
        <v>43282</v>
      </c>
      <c r="G31" s="414">
        <v>44958</v>
      </c>
      <c r="H31" s="373" t="s">
        <v>1468</v>
      </c>
      <c r="I31" s="373" t="s">
        <v>172</v>
      </c>
      <c r="J31" s="416" t="s">
        <v>1471</v>
      </c>
      <c r="K31" s="373" t="s">
        <v>248</v>
      </c>
      <c r="L31" s="434"/>
      <c r="M31" s="367" t="s">
        <v>1187</v>
      </c>
      <c r="N31" s="431" t="s">
        <v>56</v>
      </c>
      <c r="O31" s="389"/>
      <c r="P31" s="389"/>
      <c r="Q31" s="367" t="s">
        <v>1472</v>
      </c>
      <c r="R31" s="432"/>
      <c r="S31" s="367" t="s">
        <v>1473</v>
      </c>
      <c r="T31" s="367" t="s">
        <v>779</v>
      </c>
      <c r="U31" s="489" t="s">
        <v>1474</v>
      </c>
      <c r="W31" s="19"/>
    </row>
    <row r="32" spans="1:23" ht="77.25" customHeight="1">
      <c r="A32" s="611"/>
      <c r="B32" s="412">
        <v>42828</v>
      </c>
      <c r="C32" s="367" t="s">
        <v>254</v>
      </c>
      <c r="D32" s="373" t="s">
        <v>255</v>
      </c>
      <c r="E32" s="416" t="s">
        <v>787</v>
      </c>
      <c r="F32" s="414">
        <v>43160</v>
      </c>
      <c r="G32" s="414">
        <v>44958</v>
      </c>
      <c r="H32" s="414" t="s">
        <v>1167</v>
      </c>
      <c r="I32" s="373" t="s">
        <v>256</v>
      </c>
      <c r="J32" s="416" t="s">
        <v>1475</v>
      </c>
      <c r="K32" s="401" t="s">
        <v>262</v>
      </c>
      <c r="L32" s="373"/>
      <c r="M32" s="373"/>
      <c r="N32" s="389"/>
      <c r="O32" s="389" t="s">
        <v>56</v>
      </c>
      <c r="P32" s="389"/>
      <c r="Q32" s="490" t="s">
        <v>1476</v>
      </c>
      <c r="R32" s="367" t="s">
        <v>1477</v>
      </c>
      <c r="S32" s="367" t="s">
        <v>1478</v>
      </c>
      <c r="T32" s="367" t="s">
        <v>84</v>
      </c>
      <c r="U32" s="367" t="s">
        <v>1479</v>
      </c>
      <c r="V32" s="367"/>
      <c r="W32" s="19"/>
    </row>
    <row r="33" spans="1:23" ht="77.25" customHeight="1">
      <c r="A33" s="611"/>
      <c r="B33" s="412">
        <v>42858</v>
      </c>
      <c r="C33" s="367" t="s">
        <v>263</v>
      </c>
      <c r="D33" s="373" t="s">
        <v>264</v>
      </c>
      <c r="E33" s="416" t="s">
        <v>803</v>
      </c>
      <c r="F33" s="414">
        <v>43282</v>
      </c>
      <c r="G33" s="414">
        <v>44958</v>
      </c>
      <c r="H33" s="373" t="s">
        <v>867</v>
      </c>
      <c r="I33" s="380" t="s">
        <v>172</v>
      </c>
      <c r="J33" s="420" t="s">
        <v>1480</v>
      </c>
      <c r="K33" s="373" t="s">
        <v>800</v>
      </c>
      <c r="L33" s="373"/>
      <c r="M33" s="373"/>
      <c r="N33" s="389"/>
      <c r="O33" s="431" t="s">
        <v>56</v>
      </c>
      <c r="P33" s="389"/>
      <c r="Q33" s="367" t="s">
        <v>1481</v>
      </c>
      <c r="R33" s="436" t="s">
        <v>1482</v>
      </c>
      <c r="S33" s="367" t="s">
        <v>1483</v>
      </c>
      <c r="T33" s="367"/>
      <c r="U33" s="367" t="s">
        <v>1484</v>
      </c>
      <c r="W33" s="19"/>
    </row>
    <row r="34" spans="1:23" ht="77.25" customHeight="1">
      <c r="A34" s="611"/>
      <c r="B34" s="412">
        <v>42889</v>
      </c>
      <c r="C34" s="367" t="s">
        <v>270</v>
      </c>
      <c r="D34" s="373" t="s">
        <v>271</v>
      </c>
      <c r="E34" s="373" t="s">
        <v>809</v>
      </c>
      <c r="F34" s="414">
        <v>43160</v>
      </c>
      <c r="G34" s="414">
        <v>44958</v>
      </c>
      <c r="H34" s="373" t="s">
        <v>1181</v>
      </c>
      <c r="I34" s="373" t="s">
        <v>172</v>
      </c>
      <c r="J34" s="437" t="s">
        <v>1196</v>
      </c>
      <c r="K34" s="373" t="s">
        <v>226</v>
      </c>
      <c r="L34" s="386"/>
      <c r="M34" s="433" t="s">
        <v>1197</v>
      </c>
      <c r="N34" s="374"/>
      <c r="O34" s="374"/>
      <c r="P34" s="374" t="s">
        <v>56</v>
      </c>
      <c r="Q34" s="367" t="s">
        <v>1485</v>
      </c>
      <c r="R34" s="438" t="s">
        <v>1486</v>
      </c>
      <c r="S34" s="429"/>
      <c r="T34" s="490" t="s">
        <v>779</v>
      </c>
      <c r="U34" s="228" t="s">
        <v>1462</v>
      </c>
      <c r="W34" s="19"/>
    </row>
    <row r="35" spans="1:23" ht="77.25" customHeight="1">
      <c r="A35" s="611"/>
      <c r="B35" s="439">
        <v>42919</v>
      </c>
      <c r="C35" s="413" t="s">
        <v>277</v>
      </c>
      <c r="D35" s="373" t="s">
        <v>278</v>
      </c>
      <c r="E35" s="373" t="s">
        <v>278</v>
      </c>
      <c r="F35" s="414">
        <v>43160</v>
      </c>
      <c r="G35" s="414">
        <v>43405</v>
      </c>
      <c r="H35" s="373" t="s">
        <v>279</v>
      </c>
      <c r="I35" s="373" t="s">
        <v>172</v>
      </c>
      <c r="J35" s="416" t="s">
        <v>280</v>
      </c>
      <c r="K35" s="373" t="s">
        <v>281</v>
      </c>
      <c r="L35" s="440"/>
      <c r="M35" s="440"/>
      <c r="N35" s="374"/>
      <c r="O35" s="374"/>
      <c r="P35" s="441" t="s">
        <v>56</v>
      </c>
      <c r="Q35" s="432"/>
      <c r="R35" s="435"/>
      <c r="S35" s="435"/>
      <c r="T35" s="435"/>
      <c r="U35" s="435"/>
      <c r="W35" s="19"/>
    </row>
    <row r="36" spans="1:23" ht="77.25" customHeight="1">
      <c r="A36" s="611"/>
      <c r="B36" s="439">
        <v>42950</v>
      </c>
      <c r="C36" s="413" t="s">
        <v>1487</v>
      </c>
      <c r="D36" s="373" t="s">
        <v>286</v>
      </c>
      <c r="E36" s="373" t="s">
        <v>286</v>
      </c>
      <c r="F36" s="414">
        <v>43252</v>
      </c>
      <c r="G36" s="414">
        <v>43435</v>
      </c>
      <c r="H36" s="373" t="s">
        <v>287</v>
      </c>
      <c r="I36" s="373" t="s">
        <v>53</v>
      </c>
      <c r="J36" s="373" t="s">
        <v>1201</v>
      </c>
      <c r="K36" s="373" t="s">
        <v>289</v>
      </c>
      <c r="L36" s="373"/>
      <c r="M36" s="373"/>
      <c r="N36" s="389"/>
      <c r="O36" s="389"/>
      <c r="P36" s="431" t="s">
        <v>56</v>
      </c>
      <c r="Q36" s="442"/>
      <c r="R36" s="443"/>
      <c r="S36" s="442"/>
      <c r="T36" s="443"/>
      <c r="U36" s="442"/>
      <c r="W36" s="19"/>
    </row>
    <row r="37" spans="1:23" ht="77.25" customHeight="1">
      <c r="A37" s="610" t="s">
        <v>293</v>
      </c>
      <c r="B37" s="412">
        <v>42739</v>
      </c>
      <c r="C37" s="367" t="s">
        <v>294</v>
      </c>
      <c r="D37" s="373" t="s">
        <v>295</v>
      </c>
      <c r="E37" s="373" t="s">
        <v>821</v>
      </c>
      <c r="F37" s="414">
        <v>43282</v>
      </c>
      <c r="G37" s="414">
        <v>44958</v>
      </c>
      <c r="H37" s="373" t="s">
        <v>296</v>
      </c>
      <c r="I37" s="444">
        <v>300000</v>
      </c>
      <c r="J37" s="401" t="s">
        <v>1202</v>
      </c>
      <c r="K37" s="401" t="s">
        <v>298</v>
      </c>
      <c r="L37" s="373"/>
      <c r="M37" s="373"/>
      <c r="N37" s="374"/>
      <c r="O37" s="445"/>
      <c r="P37" s="374" t="s">
        <v>56</v>
      </c>
      <c r="Q37" s="489" t="s">
        <v>1488</v>
      </c>
      <c r="R37" s="433"/>
      <c r="S37" s="435"/>
      <c r="T37" s="491" t="s">
        <v>1489</v>
      </c>
      <c r="U37" s="491" t="s">
        <v>1490</v>
      </c>
      <c r="W37" s="19"/>
    </row>
    <row r="38" spans="1:23" ht="77.25" customHeight="1">
      <c r="A38" s="611"/>
      <c r="B38" s="412">
        <v>42770</v>
      </c>
      <c r="C38" s="367" t="s">
        <v>302</v>
      </c>
      <c r="D38" s="373" t="s">
        <v>826</v>
      </c>
      <c r="E38" s="373" t="s">
        <v>827</v>
      </c>
      <c r="F38" s="414">
        <v>43282</v>
      </c>
      <c r="G38" s="414">
        <v>44958</v>
      </c>
      <c r="H38" s="373" t="s">
        <v>296</v>
      </c>
      <c r="I38" s="444">
        <v>500000</v>
      </c>
      <c r="J38" s="401" t="s">
        <v>1202</v>
      </c>
      <c r="K38" s="416" t="s">
        <v>1206</v>
      </c>
      <c r="L38" s="373"/>
      <c r="M38" s="373"/>
      <c r="N38" s="374"/>
      <c r="O38" s="441"/>
      <c r="P38" s="374" t="s">
        <v>131</v>
      </c>
      <c r="Q38" s="490" t="s">
        <v>1491</v>
      </c>
      <c r="R38" s="367"/>
      <c r="S38" s="429"/>
      <c r="T38" s="367" t="s">
        <v>867</v>
      </c>
      <c r="U38" s="491" t="s">
        <v>1490</v>
      </c>
      <c r="W38" s="19"/>
    </row>
    <row r="39" spans="1:23" ht="77.25" customHeight="1">
      <c r="A39" s="611"/>
      <c r="B39" s="412">
        <v>42798</v>
      </c>
      <c r="C39" s="367" t="s">
        <v>308</v>
      </c>
      <c r="D39" s="446" t="s">
        <v>826</v>
      </c>
      <c r="E39" s="446" t="s">
        <v>833</v>
      </c>
      <c r="F39" s="447">
        <v>43252</v>
      </c>
      <c r="G39" s="447">
        <v>44958</v>
      </c>
      <c r="H39" s="446" t="s">
        <v>779</v>
      </c>
      <c r="I39" s="448">
        <v>300000</v>
      </c>
      <c r="J39" s="449" t="s">
        <v>1492</v>
      </c>
      <c r="K39" s="450" t="s">
        <v>1211</v>
      </c>
      <c r="L39" s="446"/>
      <c r="M39" s="446"/>
      <c r="N39" s="374"/>
      <c r="O39" s="374"/>
      <c r="P39" s="374" t="s">
        <v>56</v>
      </c>
      <c r="Q39" s="489" t="s">
        <v>1493</v>
      </c>
      <c r="R39" s="489" t="s">
        <v>1494</v>
      </c>
      <c r="S39" s="435"/>
      <c r="T39" s="433" t="s">
        <v>1495</v>
      </c>
      <c r="U39" s="433" t="s">
        <v>1496</v>
      </c>
      <c r="W39" s="19"/>
    </row>
    <row r="40" spans="1:23" ht="77.25" customHeight="1">
      <c r="A40" s="611"/>
      <c r="B40" s="412">
        <v>42829</v>
      </c>
      <c r="C40" s="367" t="s">
        <v>315</v>
      </c>
      <c r="D40" s="446" t="s">
        <v>840</v>
      </c>
      <c r="E40" s="446" t="s">
        <v>841</v>
      </c>
      <c r="F40" s="447">
        <v>43160</v>
      </c>
      <c r="G40" s="447">
        <v>44958</v>
      </c>
      <c r="H40" s="446" t="s">
        <v>316</v>
      </c>
      <c r="I40" s="448">
        <v>90000</v>
      </c>
      <c r="J40" s="449" t="s">
        <v>1215</v>
      </c>
      <c r="K40" s="446" t="s">
        <v>226</v>
      </c>
      <c r="L40" s="446"/>
      <c r="M40" s="446"/>
      <c r="N40" s="374"/>
      <c r="O40" s="374"/>
      <c r="P40" s="374" t="s">
        <v>131</v>
      </c>
      <c r="Q40" s="433" t="s">
        <v>1497</v>
      </c>
      <c r="R40" s="433" t="s">
        <v>1498</v>
      </c>
      <c r="S40" s="435"/>
      <c r="T40" s="433" t="s">
        <v>1499</v>
      </c>
      <c r="U40" s="433" t="s">
        <v>1490</v>
      </c>
      <c r="W40" s="19"/>
    </row>
    <row r="41" spans="1:23" ht="77.25" customHeight="1">
      <c r="A41" s="611"/>
      <c r="B41" s="412">
        <v>42859</v>
      </c>
      <c r="C41" s="385" t="s">
        <v>1220</v>
      </c>
      <c r="D41" s="373" t="s">
        <v>846</v>
      </c>
      <c r="E41" s="373" t="s">
        <v>847</v>
      </c>
      <c r="F41" s="414">
        <v>43160</v>
      </c>
      <c r="G41" s="414">
        <v>44958</v>
      </c>
      <c r="H41" s="373" t="s">
        <v>84</v>
      </c>
      <c r="I41" s="415">
        <v>35000</v>
      </c>
      <c r="J41" s="401" t="s">
        <v>1500</v>
      </c>
      <c r="K41" s="416" t="s">
        <v>324</v>
      </c>
      <c r="L41" s="401"/>
      <c r="M41" s="385" t="s">
        <v>849</v>
      </c>
      <c r="N41" s="374"/>
      <c r="O41" s="374"/>
      <c r="P41" s="374" t="s">
        <v>56</v>
      </c>
      <c r="Q41" s="385" t="s">
        <v>1501</v>
      </c>
      <c r="R41" s="367" t="s">
        <v>1502</v>
      </c>
      <c r="S41" s="429"/>
      <c r="T41" s="451" t="s">
        <v>1503</v>
      </c>
      <c r="U41" s="429" t="s">
        <v>1496</v>
      </c>
      <c r="W41" s="19"/>
    </row>
    <row r="42" spans="1:23" ht="77.25" customHeight="1">
      <c r="A42" s="611"/>
      <c r="B42" s="439">
        <v>42890</v>
      </c>
      <c r="C42" s="367" t="s">
        <v>329</v>
      </c>
      <c r="D42" s="373" t="s">
        <v>330</v>
      </c>
      <c r="E42" s="373" t="s">
        <v>330</v>
      </c>
      <c r="F42" s="414">
        <v>43160</v>
      </c>
      <c r="G42" s="414">
        <v>43435</v>
      </c>
      <c r="H42" s="416" t="s">
        <v>331</v>
      </c>
      <c r="I42" s="415">
        <v>5000</v>
      </c>
      <c r="J42" s="416" t="s">
        <v>1222</v>
      </c>
      <c r="K42" s="373" t="s">
        <v>226</v>
      </c>
      <c r="L42" s="373"/>
      <c r="M42" s="373"/>
      <c r="N42" s="389"/>
      <c r="O42" s="389"/>
      <c r="P42" s="431" t="s">
        <v>56</v>
      </c>
      <c r="Q42" s="435" t="s">
        <v>1504</v>
      </c>
      <c r="R42" s="433"/>
      <c r="S42" s="435"/>
      <c r="T42" s="433"/>
      <c r="U42" s="435"/>
      <c r="W42" s="19"/>
    </row>
    <row r="43" spans="1:23" ht="77.25" customHeight="1">
      <c r="A43" s="611"/>
      <c r="B43" s="412">
        <v>42920</v>
      </c>
      <c r="C43" s="367" t="s">
        <v>656</v>
      </c>
      <c r="D43" s="367" t="s">
        <v>657</v>
      </c>
      <c r="E43" s="367" t="s">
        <v>855</v>
      </c>
      <c r="F43" s="414">
        <v>43770</v>
      </c>
      <c r="G43" s="414">
        <v>44958</v>
      </c>
      <c r="H43" s="416" t="s">
        <v>331</v>
      </c>
      <c r="I43" s="415">
        <v>120000</v>
      </c>
      <c r="J43" s="416" t="s">
        <v>1225</v>
      </c>
      <c r="K43" s="373" t="s">
        <v>661</v>
      </c>
      <c r="L43" s="452"/>
      <c r="M43" s="452" t="s">
        <v>1505</v>
      </c>
      <c r="N43" s="389"/>
      <c r="O43" s="389"/>
      <c r="P43" s="389" t="s">
        <v>56</v>
      </c>
      <c r="Q43" s="453" t="s">
        <v>1506</v>
      </c>
      <c r="R43" s="443" t="s">
        <v>1507</v>
      </c>
      <c r="S43" s="443"/>
      <c r="T43" s="453" t="s">
        <v>779</v>
      </c>
      <c r="U43" s="454" t="s">
        <v>1496</v>
      </c>
      <c r="W43" s="19"/>
    </row>
    <row r="44" spans="1:23" ht="77.25" customHeight="1">
      <c r="A44" s="610" t="s">
        <v>336</v>
      </c>
      <c r="B44" s="412">
        <v>42740</v>
      </c>
      <c r="C44" s="367" t="s">
        <v>869</v>
      </c>
      <c r="D44" s="401" t="s">
        <v>870</v>
      </c>
      <c r="E44" s="401" t="s">
        <v>864</v>
      </c>
      <c r="F44" s="414">
        <v>43160</v>
      </c>
      <c r="G44" s="414">
        <v>44958</v>
      </c>
      <c r="H44" s="416" t="s">
        <v>867</v>
      </c>
      <c r="I44" s="373" t="s">
        <v>53</v>
      </c>
      <c r="J44" s="373" t="s">
        <v>1227</v>
      </c>
      <c r="K44" s="401" t="s">
        <v>348</v>
      </c>
      <c r="L44" s="373"/>
      <c r="M44" s="378"/>
      <c r="N44" s="389"/>
      <c r="O44" s="431" t="s">
        <v>56</v>
      </c>
      <c r="P44" s="389"/>
      <c r="Q44" s="367" t="s">
        <v>1508</v>
      </c>
      <c r="R44" s="432"/>
      <c r="S44" s="453" t="s">
        <v>1483</v>
      </c>
      <c r="T44" s="367" t="s">
        <v>867</v>
      </c>
      <c r="U44" s="429" t="s">
        <v>1509</v>
      </c>
      <c r="W44" s="19"/>
    </row>
    <row r="45" spans="1:23" ht="77.25" customHeight="1">
      <c r="A45" s="611"/>
      <c r="B45" s="412">
        <v>42771</v>
      </c>
      <c r="C45" s="367" t="s">
        <v>349</v>
      </c>
      <c r="D45" s="373" t="s">
        <v>350</v>
      </c>
      <c r="E45" s="373" t="s">
        <v>877</v>
      </c>
      <c r="F45" s="414">
        <v>43160</v>
      </c>
      <c r="G45" s="414">
        <v>44958</v>
      </c>
      <c r="H45" s="373" t="s">
        <v>351</v>
      </c>
      <c r="I45" s="444">
        <v>20000</v>
      </c>
      <c r="J45" s="416" t="s">
        <v>1510</v>
      </c>
      <c r="K45" s="373" t="s">
        <v>226</v>
      </c>
      <c r="L45" s="373"/>
      <c r="M45" s="455" t="s">
        <v>1511</v>
      </c>
      <c r="N45" s="389"/>
      <c r="O45" s="431" t="s">
        <v>56</v>
      </c>
      <c r="P45" s="389"/>
      <c r="Q45" s="453" t="s">
        <v>1512</v>
      </c>
      <c r="R45" s="453" t="s">
        <v>1513</v>
      </c>
      <c r="S45" s="453" t="s">
        <v>1514</v>
      </c>
      <c r="T45" s="453" t="s">
        <v>1515</v>
      </c>
      <c r="U45" s="453" t="s">
        <v>1516</v>
      </c>
      <c r="W45" s="19"/>
    </row>
    <row r="46" spans="1:23" ht="77.25" customHeight="1">
      <c r="A46" s="611"/>
      <c r="B46" s="412">
        <v>42799</v>
      </c>
      <c r="C46" s="367" t="s">
        <v>356</v>
      </c>
      <c r="D46" s="373" t="s">
        <v>357</v>
      </c>
      <c r="E46" s="373" t="s">
        <v>864</v>
      </c>
      <c r="F46" s="414">
        <v>43160</v>
      </c>
      <c r="G46" s="414">
        <v>44958</v>
      </c>
      <c r="H46" s="373" t="s">
        <v>1045</v>
      </c>
      <c r="I46" s="373" t="s">
        <v>53</v>
      </c>
      <c r="J46" s="401" t="s">
        <v>1517</v>
      </c>
      <c r="K46" s="401" t="s">
        <v>359</v>
      </c>
      <c r="L46" s="373"/>
      <c r="M46" s="378"/>
      <c r="N46" s="389"/>
      <c r="O46" s="389" t="s">
        <v>56</v>
      </c>
      <c r="P46" s="389"/>
      <c r="Q46" s="456" t="s">
        <v>1518</v>
      </c>
      <c r="R46" s="453" t="s">
        <v>1519</v>
      </c>
      <c r="S46" s="453" t="s">
        <v>1520</v>
      </c>
      <c r="T46" s="453" t="s">
        <v>889</v>
      </c>
      <c r="U46" s="453" t="s">
        <v>1521</v>
      </c>
      <c r="W46" s="19"/>
    </row>
    <row r="47" spans="1:23" ht="77.25" customHeight="1">
      <c r="A47" s="610" t="s">
        <v>363</v>
      </c>
      <c r="B47" s="412">
        <v>42741</v>
      </c>
      <c r="C47" s="367" t="s">
        <v>364</v>
      </c>
      <c r="D47" s="401" t="s">
        <v>372</v>
      </c>
      <c r="E47" s="401" t="s">
        <v>888</v>
      </c>
      <c r="F47" s="414">
        <v>43160</v>
      </c>
      <c r="G47" s="414">
        <v>44958</v>
      </c>
      <c r="H47" s="373" t="s">
        <v>1045</v>
      </c>
      <c r="I47" s="415">
        <v>90000</v>
      </c>
      <c r="J47" s="416" t="s">
        <v>1244</v>
      </c>
      <c r="K47" s="373" t="s">
        <v>368</v>
      </c>
      <c r="L47" s="373"/>
      <c r="M47" s="373"/>
      <c r="N47" s="389"/>
      <c r="O47" s="431"/>
      <c r="P47" s="431" t="s">
        <v>56</v>
      </c>
      <c r="Q47" s="433" t="s">
        <v>1522</v>
      </c>
      <c r="R47" s="453" t="s">
        <v>1523</v>
      </c>
      <c r="S47" s="453"/>
      <c r="T47" s="453" t="s">
        <v>889</v>
      </c>
      <c r="U47" s="453" t="s">
        <v>1524</v>
      </c>
      <c r="W47" s="19"/>
    </row>
    <row r="48" spans="1:23" ht="77.25" customHeight="1">
      <c r="A48" s="611"/>
      <c r="B48" s="412">
        <v>42772</v>
      </c>
      <c r="C48" s="413" t="s">
        <v>894</v>
      </c>
      <c r="D48" s="373" t="s">
        <v>895</v>
      </c>
      <c r="E48" s="373" t="s">
        <v>896</v>
      </c>
      <c r="F48" s="414">
        <v>43160</v>
      </c>
      <c r="G48" s="414">
        <v>44958</v>
      </c>
      <c r="H48" s="373" t="s">
        <v>1248</v>
      </c>
      <c r="I48" s="373" t="s">
        <v>172</v>
      </c>
      <c r="J48" s="416" t="s">
        <v>1249</v>
      </c>
      <c r="K48" s="373" t="s">
        <v>381</v>
      </c>
      <c r="L48" s="373"/>
      <c r="M48" s="373"/>
      <c r="N48" s="374"/>
      <c r="O48" s="374"/>
      <c r="P48" s="374" t="s">
        <v>56</v>
      </c>
      <c r="Q48" s="367" t="s">
        <v>1525</v>
      </c>
      <c r="R48" s="429" t="s">
        <v>1526</v>
      </c>
      <c r="S48" s="429"/>
      <c r="T48" s="367" t="s">
        <v>1527</v>
      </c>
      <c r="U48" s="429" t="s">
        <v>1528</v>
      </c>
      <c r="W48" s="19"/>
    </row>
    <row r="49" spans="1:23" ht="77.25" customHeight="1">
      <c r="A49" s="611"/>
      <c r="B49" s="384" t="s">
        <v>899</v>
      </c>
      <c r="C49" s="413" t="s">
        <v>900</v>
      </c>
      <c r="D49" s="373"/>
      <c r="E49" s="373"/>
      <c r="F49" s="414"/>
      <c r="G49" s="414"/>
      <c r="H49" s="373"/>
      <c r="I49" s="373"/>
      <c r="J49" s="416"/>
      <c r="K49" s="373"/>
      <c r="L49" s="373"/>
      <c r="M49" s="373"/>
      <c r="N49" s="423"/>
      <c r="O49" s="423"/>
      <c r="P49" s="423"/>
      <c r="Q49" s="432"/>
      <c r="R49" s="435"/>
      <c r="S49" s="435"/>
      <c r="T49" s="435"/>
      <c r="U49" s="435"/>
      <c r="W49" s="19"/>
    </row>
    <row r="50" spans="1:23" ht="77.25" customHeight="1">
      <c r="A50" s="611"/>
      <c r="B50" s="412" t="s">
        <v>1252</v>
      </c>
      <c r="C50" s="367" t="s">
        <v>395</v>
      </c>
      <c r="D50" s="373" t="s">
        <v>396</v>
      </c>
      <c r="E50" s="373" t="s">
        <v>904</v>
      </c>
      <c r="F50" s="414">
        <v>43160</v>
      </c>
      <c r="G50" s="414">
        <v>44896</v>
      </c>
      <c r="H50" s="373" t="s">
        <v>1181</v>
      </c>
      <c r="I50" s="373" t="s">
        <v>172</v>
      </c>
      <c r="J50" s="457" t="s">
        <v>1529</v>
      </c>
      <c r="K50" s="416" t="s">
        <v>402</v>
      </c>
      <c r="L50" s="373"/>
      <c r="M50" s="373"/>
      <c r="N50" s="431" t="s">
        <v>56</v>
      </c>
      <c r="O50" s="389"/>
      <c r="P50" s="389"/>
      <c r="Q50" s="367" t="s">
        <v>1530</v>
      </c>
      <c r="R50" s="433"/>
      <c r="S50" s="367" t="s">
        <v>1531</v>
      </c>
      <c r="T50" s="385"/>
      <c r="U50" s="435" t="s">
        <v>1532</v>
      </c>
      <c r="W50" s="19"/>
    </row>
    <row r="51" spans="1:23" ht="77.25" customHeight="1">
      <c r="A51" s="611"/>
      <c r="B51" s="412" t="s">
        <v>1257</v>
      </c>
      <c r="C51" s="367" t="s">
        <v>412</v>
      </c>
      <c r="D51" s="401" t="s">
        <v>1258</v>
      </c>
      <c r="E51" s="401" t="s">
        <v>910</v>
      </c>
      <c r="F51" s="414">
        <v>43466</v>
      </c>
      <c r="G51" s="414">
        <v>44896</v>
      </c>
      <c r="H51" s="373" t="s">
        <v>1045</v>
      </c>
      <c r="I51" s="444">
        <v>20000</v>
      </c>
      <c r="J51" s="416" t="s">
        <v>1533</v>
      </c>
      <c r="K51" s="416" t="s">
        <v>1534</v>
      </c>
      <c r="L51" s="373"/>
      <c r="M51" s="373"/>
      <c r="N51" s="389"/>
      <c r="O51" s="389" t="s">
        <v>56</v>
      </c>
      <c r="P51" s="389"/>
      <c r="Q51" s="433" t="s">
        <v>1535</v>
      </c>
      <c r="R51" s="438" t="s">
        <v>1536</v>
      </c>
      <c r="S51" s="521" t="s">
        <v>1634</v>
      </c>
      <c r="T51" s="367" t="s">
        <v>1537</v>
      </c>
      <c r="U51" s="367" t="s">
        <v>1524</v>
      </c>
      <c r="W51" s="19"/>
    </row>
    <row r="52" spans="1:23" ht="77.25" customHeight="1">
      <c r="A52" s="611"/>
      <c r="B52" s="384" t="s">
        <v>913</v>
      </c>
      <c r="C52" s="413" t="s">
        <v>900</v>
      </c>
      <c r="D52" s="401"/>
      <c r="E52" s="401"/>
      <c r="F52" s="414"/>
      <c r="G52" s="414"/>
      <c r="H52" s="373"/>
      <c r="I52" s="444"/>
      <c r="J52" s="416"/>
      <c r="K52" s="416"/>
      <c r="L52" s="373"/>
      <c r="M52" s="373"/>
      <c r="N52" s="423"/>
      <c r="O52" s="423"/>
      <c r="P52" s="423"/>
      <c r="Q52" s="432"/>
      <c r="R52" s="432"/>
      <c r="S52" s="432"/>
      <c r="T52" s="432"/>
      <c r="U52" s="432"/>
      <c r="W52" s="19"/>
    </row>
    <row r="53" spans="1:23" ht="77.25" customHeight="1">
      <c r="A53" s="611"/>
      <c r="B53" s="412" t="s">
        <v>1266</v>
      </c>
      <c r="C53" s="367" t="s">
        <v>423</v>
      </c>
      <c r="D53" s="416" t="s">
        <v>424</v>
      </c>
      <c r="E53" s="416" t="s">
        <v>918</v>
      </c>
      <c r="F53" s="414">
        <v>43160</v>
      </c>
      <c r="G53" s="414">
        <v>44958</v>
      </c>
      <c r="H53" s="373" t="s">
        <v>84</v>
      </c>
      <c r="I53" s="415">
        <v>10000</v>
      </c>
      <c r="J53" s="416" t="s">
        <v>1267</v>
      </c>
      <c r="K53" s="401" t="s">
        <v>432</v>
      </c>
      <c r="L53" s="373"/>
      <c r="M53" s="373"/>
      <c r="N53" s="458" t="s">
        <v>56</v>
      </c>
      <c r="O53" s="431"/>
      <c r="P53" s="389"/>
      <c r="Q53" s="385" t="s">
        <v>1538</v>
      </c>
      <c r="R53" s="429"/>
      <c r="S53" s="385" t="s">
        <v>1539</v>
      </c>
      <c r="T53" s="401" t="s">
        <v>84</v>
      </c>
      <c r="U53" s="367" t="s">
        <v>1540</v>
      </c>
      <c r="W53" s="19"/>
    </row>
    <row r="54" spans="1:23" ht="77.25" customHeight="1">
      <c r="A54" s="611"/>
      <c r="B54" s="428" t="s">
        <v>1270</v>
      </c>
      <c r="C54" s="367" t="s">
        <v>433</v>
      </c>
      <c r="D54" s="373" t="s">
        <v>434</v>
      </c>
      <c r="E54" s="373" t="s">
        <v>926</v>
      </c>
      <c r="F54" s="414">
        <v>43160</v>
      </c>
      <c r="G54" s="414">
        <v>44958</v>
      </c>
      <c r="H54" s="373" t="s">
        <v>84</v>
      </c>
      <c r="I54" s="415">
        <v>10000</v>
      </c>
      <c r="J54" s="416" t="s">
        <v>1271</v>
      </c>
      <c r="K54" s="373" t="s">
        <v>436</v>
      </c>
      <c r="L54" s="401"/>
      <c r="M54" s="401" t="s">
        <v>927</v>
      </c>
      <c r="N54" s="408"/>
      <c r="O54" s="459" t="s">
        <v>56</v>
      </c>
      <c r="P54" s="408"/>
      <c r="Q54" s="367" t="s">
        <v>1541</v>
      </c>
      <c r="R54" s="367" t="s">
        <v>1542</v>
      </c>
      <c r="S54" s="521" t="s">
        <v>1635</v>
      </c>
      <c r="T54" s="367" t="s">
        <v>84</v>
      </c>
      <c r="U54" s="367" t="s">
        <v>1543</v>
      </c>
      <c r="W54" s="19"/>
    </row>
    <row r="55" spans="1:23" ht="77.25" customHeight="1">
      <c r="A55" s="611"/>
      <c r="B55" s="428" t="s">
        <v>1277</v>
      </c>
      <c r="C55" s="421" t="s">
        <v>440</v>
      </c>
      <c r="D55" s="373" t="s">
        <v>441</v>
      </c>
      <c r="E55" s="401" t="s">
        <v>446</v>
      </c>
      <c r="F55" s="414">
        <v>43160</v>
      </c>
      <c r="G55" s="414">
        <v>44958</v>
      </c>
      <c r="H55" s="373" t="s">
        <v>84</v>
      </c>
      <c r="I55" s="415">
        <v>10000</v>
      </c>
      <c r="J55" s="457" t="s">
        <v>1278</v>
      </c>
      <c r="K55" s="373" t="s">
        <v>109</v>
      </c>
      <c r="L55" s="373"/>
      <c r="M55" s="373" t="s">
        <v>443</v>
      </c>
      <c r="N55" s="431"/>
      <c r="O55" s="460" t="s">
        <v>56</v>
      </c>
      <c r="P55" s="408"/>
      <c r="Q55" s="429" t="s">
        <v>1544</v>
      </c>
      <c r="R55" s="367" t="s">
        <v>1542</v>
      </c>
      <c r="S55" s="367" t="s">
        <v>1545</v>
      </c>
      <c r="T55" s="367" t="s">
        <v>84</v>
      </c>
      <c r="U55" s="429" t="s">
        <v>1546</v>
      </c>
      <c r="W55" s="19"/>
    </row>
    <row r="56" spans="1:23" ht="77.25" customHeight="1">
      <c r="A56" s="611"/>
      <c r="B56" s="412" t="s">
        <v>1281</v>
      </c>
      <c r="C56" s="367" t="s">
        <v>447</v>
      </c>
      <c r="D56" s="401" t="s">
        <v>1285</v>
      </c>
      <c r="E56" s="372" t="s">
        <v>936</v>
      </c>
      <c r="F56" s="414">
        <v>43160</v>
      </c>
      <c r="G56" s="414">
        <v>44958</v>
      </c>
      <c r="H56" s="373" t="s">
        <v>1045</v>
      </c>
      <c r="I56" s="444">
        <v>5000</v>
      </c>
      <c r="J56" s="457" t="s">
        <v>1547</v>
      </c>
      <c r="K56" s="401" t="s">
        <v>76</v>
      </c>
      <c r="L56" s="373"/>
      <c r="M56" s="373" t="s">
        <v>450</v>
      </c>
      <c r="N56" s="389"/>
      <c r="O56" s="389" t="s">
        <v>56</v>
      </c>
      <c r="P56" s="389"/>
      <c r="Q56" s="367" t="s">
        <v>1548</v>
      </c>
      <c r="R56" s="367" t="s">
        <v>1549</v>
      </c>
      <c r="S56" s="367" t="s">
        <v>1636</v>
      </c>
      <c r="T56" s="367"/>
      <c r="U56" s="429" t="s">
        <v>1550</v>
      </c>
      <c r="W56" s="19"/>
    </row>
    <row r="57" spans="1:23" ht="77.25" customHeight="1">
      <c r="A57" s="611"/>
      <c r="B57" s="428" t="s">
        <v>1287</v>
      </c>
      <c r="C57" s="421" t="s">
        <v>453</v>
      </c>
      <c r="D57" s="401" t="s">
        <v>1294</v>
      </c>
      <c r="E57" s="373" t="s">
        <v>941</v>
      </c>
      <c r="F57" s="414">
        <v>43160</v>
      </c>
      <c r="G57" s="414">
        <v>44958</v>
      </c>
      <c r="H57" s="373" t="s">
        <v>1045</v>
      </c>
      <c r="I57" s="444">
        <v>5000</v>
      </c>
      <c r="J57" s="457" t="s">
        <v>1288</v>
      </c>
      <c r="K57" s="373" t="s">
        <v>456</v>
      </c>
      <c r="L57" s="373"/>
      <c r="M57" s="373"/>
      <c r="N57" s="389"/>
      <c r="O57" s="389" t="s">
        <v>56</v>
      </c>
      <c r="P57" s="389"/>
      <c r="Q57" s="367" t="s">
        <v>1551</v>
      </c>
      <c r="R57" s="367" t="s">
        <v>1549</v>
      </c>
      <c r="S57" s="367" t="s">
        <v>1637</v>
      </c>
      <c r="T57" s="433"/>
      <c r="U57" s="429" t="s">
        <v>1550</v>
      </c>
      <c r="W57" s="19"/>
    </row>
    <row r="58" spans="1:23" ht="77.25" customHeight="1">
      <c r="A58" s="611"/>
      <c r="B58" s="412" t="s">
        <v>1296</v>
      </c>
      <c r="C58" s="367" t="s">
        <v>945</v>
      </c>
      <c r="D58" s="401" t="s">
        <v>942</v>
      </c>
      <c r="E58" s="401" t="s">
        <v>641</v>
      </c>
      <c r="F58" s="414">
        <v>43770</v>
      </c>
      <c r="G58" s="414">
        <v>44958</v>
      </c>
      <c r="H58" s="401" t="s">
        <v>1297</v>
      </c>
      <c r="I58" s="401" t="s">
        <v>53</v>
      </c>
      <c r="J58" s="401" t="s">
        <v>1552</v>
      </c>
      <c r="K58" s="401" t="s">
        <v>644</v>
      </c>
      <c r="L58" s="401"/>
      <c r="M58" s="401" t="s">
        <v>645</v>
      </c>
      <c r="N58" s="389"/>
      <c r="O58" s="389"/>
      <c r="P58" s="461" t="s">
        <v>56</v>
      </c>
      <c r="Q58" s="456" t="s">
        <v>1553</v>
      </c>
      <c r="R58" s="367" t="s">
        <v>1554</v>
      </c>
      <c r="S58" s="442"/>
      <c r="T58" s="456" t="s">
        <v>779</v>
      </c>
      <c r="U58" s="443" t="s">
        <v>1555</v>
      </c>
      <c r="W58" s="19"/>
    </row>
    <row r="59" spans="1:23" ht="77.25" customHeight="1">
      <c r="A59" s="610" t="s">
        <v>461</v>
      </c>
      <c r="B59" s="412">
        <v>42742</v>
      </c>
      <c r="C59" s="413" t="s">
        <v>462</v>
      </c>
      <c r="D59" s="413" t="s">
        <v>463</v>
      </c>
      <c r="E59" s="413" t="s">
        <v>950</v>
      </c>
      <c r="F59" s="414">
        <v>43160</v>
      </c>
      <c r="G59" s="414">
        <v>44958</v>
      </c>
      <c r="H59" s="401" t="s">
        <v>1149</v>
      </c>
      <c r="I59" s="462">
        <v>60000</v>
      </c>
      <c r="J59" s="421" t="s">
        <v>1302</v>
      </c>
      <c r="K59" s="373" t="s">
        <v>465</v>
      </c>
      <c r="L59" s="373"/>
      <c r="M59" s="373"/>
      <c r="N59" s="389"/>
      <c r="O59" s="389"/>
      <c r="P59" s="389" t="s">
        <v>56</v>
      </c>
      <c r="Q59" s="367" t="s">
        <v>1556</v>
      </c>
      <c r="R59" s="367" t="s">
        <v>1557</v>
      </c>
      <c r="S59" s="367" t="s">
        <v>1558</v>
      </c>
      <c r="T59" s="433" t="s">
        <v>1149</v>
      </c>
      <c r="U59" s="433" t="s">
        <v>1559</v>
      </c>
      <c r="W59" s="19"/>
    </row>
    <row r="60" spans="1:23" ht="77.25" customHeight="1">
      <c r="A60" s="611"/>
      <c r="B60" s="428">
        <v>42773</v>
      </c>
      <c r="C60" s="367" t="s">
        <v>469</v>
      </c>
      <c r="D60" s="413" t="s">
        <v>470</v>
      </c>
      <c r="E60" s="413" t="s">
        <v>470</v>
      </c>
      <c r="F60" s="414">
        <v>43160</v>
      </c>
      <c r="G60" s="414">
        <v>44958</v>
      </c>
      <c r="H60" s="373" t="s">
        <v>779</v>
      </c>
      <c r="I60" s="463">
        <v>700000</v>
      </c>
      <c r="J60" s="421" t="s">
        <v>1560</v>
      </c>
      <c r="K60" s="373" t="s">
        <v>472</v>
      </c>
      <c r="L60" s="413"/>
      <c r="M60" s="367" t="s">
        <v>1312</v>
      </c>
      <c r="N60" s="389"/>
      <c r="O60" s="389" t="s">
        <v>56</v>
      </c>
      <c r="P60" s="431"/>
      <c r="Q60" s="367" t="s">
        <v>1561</v>
      </c>
      <c r="R60" s="367" t="s">
        <v>1562</v>
      </c>
      <c r="S60" s="367" t="s">
        <v>1563</v>
      </c>
      <c r="T60" s="367" t="s">
        <v>779</v>
      </c>
      <c r="U60" s="367" t="s">
        <v>1564</v>
      </c>
      <c r="W60" s="19"/>
    </row>
    <row r="61" spans="1:23" ht="77.25" customHeight="1">
      <c r="A61" s="611"/>
      <c r="B61" s="412">
        <v>42801</v>
      </c>
      <c r="C61" s="367" t="s">
        <v>475</v>
      </c>
      <c r="D61" s="421" t="s">
        <v>476</v>
      </c>
      <c r="E61" s="421" t="s">
        <v>476</v>
      </c>
      <c r="F61" s="414">
        <v>43160</v>
      </c>
      <c r="G61" s="414">
        <v>44958</v>
      </c>
      <c r="H61" s="373" t="s">
        <v>84</v>
      </c>
      <c r="I61" s="462">
        <v>2000000</v>
      </c>
      <c r="J61" s="421" t="s">
        <v>1313</v>
      </c>
      <c r="K61" s="464" t="s">
        <v>109</v>
      </c>
      <c r="L61" s="373"/>
      <c r="M61" s="367" t="s">
        <v>1317</v>
      </c>
      <c r="N61" s="389"/>
      <c r="O61" s="389" t="s">
        <v>56</v>
      </c>
      <c r="P61" s="431"/>
      <c r="Q61" s="367" t="s">
        <v>1565</v>
      </c>
      <c r="R61" s="367" t="s">
        <v>1566</v>
      </c>
      <c r="S61" s="367" t="s">
        <v>1638</v>
      </c>
      <c r="T61" s="367" t="s">
        <v>1567</v>
      </c>
      <c r="U61" s="367" t="s">
        <v>1568</v>
      </c>
      <c r="W61" s="19"/>
    </row>
    <row r="62" spans="1:23" ht="77.25" customHeight="1">
      <c r="A62" s="611"/>
      <c r="B62" s="412">
        <v>42832</v>
      </c>
      <c r="C62" s="367" t="s">
        <v>488</v>
      </c>
      <c r="D62" s="413" t="s">
        <v>481</v>
      </c>
      <c r="E62" s="413" t="s">
        <v>968</v>
      </c>
      <c r="F62" s="414">
        <v>43160</v>
      </c>
      <c r="G62" s="414">
        <v>44958</v>
      </c>
      <c r="H62" s="373" t="s">
        <v>84</v>
      </c>
      <c r="I62" s="462">
        <v>2000000</v>
      </c>
      <c r="J62" s="421" t="s">
        <v>1318</v>
      </c>
      <c r="K62" s="373" t="s">
        <v>483</v>
      </c>
      <c r="L62" s="373"/>
      <c r="M62" s="373"/>
      <c r="N62" s="374"/>
      <c r="O62" s="441"/>
      <c r="P62" s="374" t="s">
        <v>56</v>
      </c>
      <c r="Q62" s="433" t="s">
        <v>1569</v>
      </c>
      <c r="R62" s="435" t="s">
        <v>1570</v>
      </c>
      <c r="S62" s="435"/>
      <c r="T62" s="433" t="s">
        <v>1567</v>
      </c>
      <c r="U62" s="367" t="s">
        <v>1571</v>
      </c>
      <c r="W62" s="19"/>
    </row>
    <row r="63" spans="1:23" ht="77.25" customHeight="1">
      <c r="A63" s="611"/>
      <c r="B63" s="412">
        <v>42862</v>
      </c>
      <c r="C63" s="367" t="s">
        <v>497</v>
      </c>
      <c r="D63" s="413" t="s">
        <v>490</v>
      </c>
      <c r="E63" s="413" t="s">
        <v>977</v>
      </c>
      <c r="F63" s="414">
        <v>43160</v>
      </c>
      <c r="G63" s="414">
        <v>44958</v>
      </c>
      <c r="H63" s="373" t="s">
        <v>779</v>
      </c>
      <c r="I63" s="463">
        <v>8600000</v>
      </c>
      <c r="J63" s="421" t="s">
        <v>1321</v>
      </c>
      <c r="K63" s="401" t="s">
        <v>1322</v>
      </c>
      <c r="L63" s="373"/>
      <c r="M63" s="373"/>
      <c r="N63" s="374"/>
      <c r="O63" s="374"/>
      <c r="P63" s="374" t="s">
        <v>56</v>
      </c>
      <c r="Q63" s="465" t="s">
        <v>1572</v>
      </c>
      <c r="R63" s="433" t="s">
        <v>1570</v>
      </c>
      <c r="S63" s="435"/>
      <c r="T63" s="453" t="s">
        <v>1573</v>
      </c>
      <c r="U63" s="455" t="s">
        <v>1564</v>
      </c>
      <c r="W63" s="19"/>
    </row>
    <row r="64" spans="1:23" ht="77.25" customHeight="1">
      <c r="A64" s="611"/>
      <c r="B64" s="412">
        <v>42893</v>
      </c>
      <c r="C64" s="367" t="s">
        <v>1332</v>
      </c>
      <c r="D64" s="413" t="s">
        <v>985</v>
      </c>
      <c r="E64" s="367" t="s">
        <v>986</v>
      </c>
      <c r="F64" s="414">
        <v>43160</v>
      </c>
      <c r="G64" s="414">
        <v>44958</v>
      </c>
      <c r="H64" s="373" t="s">
        <v>1045</v>
      </c>
      <c r="I64" s="463">
        <v>1500000</v>
      </c>
      <c r="J64" s="367" t="s">
        <v>1327</v>
      </c>
      <c r="K64" s="401" t="s">
        <v>109</v>
      </c>
      <c r="L64" s="373"/>
      <c r="M64" s="373"/>
      <c r="N64" s="389"/>
      <c r="O64" s="389"/>
      <c r="P64" s="389" t="s">
        <v>56</v>
      </c>
      <c r="Q64" s="433" t="s">
        <v>1574</v>
      </c>
      <c r="R64" s="433" t="s">
        <v>1570</v>
      </c>
      <c r="S64" s="432"/>
      <c r="T64" s="433" t="s">
        <v>1567</v>
      </c>
      <c r="U64" s="433" t="s">
        <v>1575</v>
      </c>
      <c r="W64" s="19"/>
    </row>
    <row r="65" spans="1:23" ht="77.25" customHeight="1">
      <c r="A65" s="611"/>
      <c r="B65" s="492">
        <v>42923</v>
      </c>
      <c r="C65" s="367" t="s">
        <v>991</v>
      </c>
      <c r="D65" s="385" t="s">
        <v>992</v>
      </c>
      <c r="E65" s="367" t="s">
        <v>986</v>
      </c>
      <c r="F65" s="414">
        <v>43160</v>
      </c>
      <c r="G65" s="414">
        <v>44958</v>
      </c>
      <c r="H65" s="401" t="s">
        <v>1576</v>
      </c>
      <c r="I65" s="466">
        <v>120000</v>
      </c>
      <c r="J65" s="467" t="s">
        <v>1334</v>
      </c>
      <c r="K65" s="401" t="s">
        <v>109</v>
      </c>
      <c r="L65" s="373"/>
      <c r="M65" s="373"/>
      <c r="N65" s="389"/>
      <c r="O65" s="213" t="s">
        <v>56</v>
      </c>
      <c r="P65" s="389"/>
      <c r="Q65" s="367" t="s">
        <v>1577</v>
      </c>
      <c r="R65" s="429" t="s">
        <v>1578</v>
      </c>
      <c r="S65" s="367" t="s">
        <v>1579</v>
      </c>
      <c r="T65" s="367" t="s">
        <v>1567</v>
      </c>
      <c r="U65" s="367" t="s">
        <v>1580</v>
      </c>
      <c r="W65" s="19"/>
    </row>
    <row r="66" spans="1:23" ht="77.25" customHeight="1">
      <c r="A66" s="611"/>
      <c r="B66" s="384" t="s">
        <v>994</v>
      </c>
      <c r="C66" s="413" t="s">
        <v>995</v>
      </c>
      <c r="D66" s="413"/>
      <c r="E66" s="413"/>
      <c r="F66" s="414"/>
      <c r="G66" s="414"/>
      <c r="H66" s="401"/>
      <c r="I66" s="466"/>
      <c r="J66" s="467"/>
      <c r="K66" s="401"/>
      <c r="L66" s="413"/>
      <c r="M66" s="413"/>
      <c r="N66" s="423"/>
      <c r="O66" s="423"/>
      <c r="P66" s="423"/>
      <c r="Q66" s="432"/>
      <c r="R66" s="432"/>
      <c r="S66" s="432"/>
      <c r="T66" s="432"/>
      <c r="U66" s="432"/>
      <c r="W66" s="19"/>
    </row>
    <row r="67" spans="1:23" ht="77.25" customHeight="1">
      <c r="A67" s="611"/>
      <c r="B67" s="384" t="s">
        <v>1340</v>
      </c>
      <c r="C67" s="413" t="s">
        <v>1581</v>
      </c>
      <c r="D67" s="367"/>
      <c r="E67" s="367"/>
      <c r="F67" s="414"/>
      <c r="G67" s="414"/>
      <c r="H67" s="373"/>
      <c r="I67" s="462"/>
      <c r="J67" s="421"/>
      <c r="K67" s="401"/>
      <c r="L67" s="373"/>
      <c r="M67" s="367"/>
      <c r="N67" s="389"/>
      <c r="O67" s="389"/>
      <c r="P67" s="389"/>
      <c r="Q67" s="433"/>
      <c r="R67" s="433"/>
      <c r="S67" s="433"/>
      <c r="T67" s="433"/>
      <c r="U67" s="433"/>
      <c r="W67" s="19"/>
    </row>
    <row r="68" spans="1:23" ht="77.25" customHeight="1">
      <c r="A68" s="611"/>
      <c r="B68" s="384" t="s">
        <v>1003</v>
      </c>
      <c r="C68" s="413" t="s">
        <v>900</v>
      </c>
      <c r="D68" s="413"/>
      <c r="E68" s="413"/>
      <c r="F68" s="414"/>
      <c r="G68" s="414"/>
      <c r="H68" s="401"/>
      <c r="I68" s="373"/>
      <c r="J68" s="367"/>
      <c r="K68" s="401"/>
      <c r="L68" s="413"/>
      <c r="M68" s="413"/>
      <c r="N68" s="423"/>
      <c r="O68" s="423"/>
      <c r="P68" s="423"/>
      <c r="Q68" s="435"/>
      <c r="R68" s="435"/>
      <c r="S68" s="435"/>
      <c r="T68" s="432"/>
      <c r="U68" s="432"/>
      <c r="W68" s="19"/>
    </row>
    <row r="69" spans="1:23" ht="77.25" customHeight="1">
      <c r="A69" s="611"/>
      <c r="B69" s="428" t="s">
        <v>1349</v>
      </c>
      <c r="C69" s="468" t="s">
        <v>540</v>
      </c>
      <c r="D69" s="373" t="s">
        <v>541</v>
      </c>
      <c r="E69" s="373" t="s">
        <v>541</v>
      </c>
      <c r="F69" s="414">
        <v>43160</v>
      </c>
      <c r="G69" s="414">
        <v>44958</v>
      </c>
      <c r="H69" s="401" t="s">
        <v>955</v>
      </c>
      <c r="I69" s="373" t="s">
        <v>1351</v>
      </c>
      <c r="J69" s="401" t="s">
        <v>1352</v>
      </c>
      <c r="K69" s="373" t="s">
        <v>381</v>
      </c>
      <c r="L69" s="373"/>
      <c r="M69" s="373"/>
      <c r="N69" s="374"/>
      <c r="O69" s="441"/>
      <c r="P69" s="374" t="s">
        <v>56</v>
      </c>
      <c r="Q69" s="367" t="s">
        <v>1582</v>
      </c>
      <c r="R69" s="367" t="s">
        <v>1583</v>
      </c>
      <c r="S69" s="367"/>
      <c r="T69" s="367" t="s">
        <v>889</v>
      </c>
      <c r="U69" s="367"/>
      <c r="W69" s="19"/>
    </row>
    <row r="70" spans="1:23" ht="77.25" customHeight="1">
      <c r="A70" s="611"/>
      <c r="B70" s="469" t="s">
        <v>1358</v>
      </c>
      <c r="C70" s="455" t="s">
        <v>1363</v>
      </c>
      <c r="D70" s="457" t="s">
        <v>1015</v>
      </c>
      <c r="E70" s="457" t="s">
        <v>1016</v>
      </c>
      <c r="F70" s="414">
        <v>43800</v>
      </c>
      <c r="G70" s="414">
        <v>44958</v>
      </c>
      <c r="H70" s="401" t="s">
        <v>867</v>
      </c>
      <c r="I70" s="373" t="s">
        <v>53</v>
      </c>
      <c r="J70" s="416" t="s">
        <v>1359</v>
      </c>
      <c r="K70" s="401" t="s">
        <v>109</v>
      </c>
      <c r="L70" s="373"/>
      <c r="M70" s="367" t="s">
        <v>1364</v>
      </c>
      <c r="N70" s="374"/>
      <c r="O70" s="374" t="s">
        <v>56</v>
      </c>
      <c r="P70" s="374"/>
      <c r="Q70" s="367" t="s">
        <v>1584</v>
      </c>
      <c r="R70" s="367"/>
      <c r="S70" s="367" t="s">
        <v>1639</v>
      </c>
      <c r="T70" s="429"/>
      <c r="U70" s="367" t="s">
        <v>1585</v>
      </c>
      <c r="W70" s="19"/>
    </row>
    <row r="71" spans="1:23" ht="77.25" customHeight="1">
      <c r="A71" s="611"/>
      <c r="B71" s="384" t="s">
        <v>1018</v>
      </c>
      <c r="C71" s="413" t="s">
        <v>1581</v>
      </c>
      <c r="D71" s="457"/>
      <c r="E71" s="457"/>
      <c r="F71" s="414"/>
      <c r="G71" s="414"/>
      <c r="H71" s="401"/>
      <c r="I71" s="470"/>
      <c r="J71" s="401"/>
      <c r="K71" s="401"/>
      <c r="L71" s="373"/>
      <c r="M71" s="367"/>
      <c r="N71" s="374"/>
      <c r="O71" s="374"/>
      <c r="P71" s="374"/>
      <c r="Q71" s="456"/>
      <c r="R71" s="456"/>
      <c r="S71" s="456"/>
      <c r="T71" s="456"/>
      <c r="U71" s="443"/>
      <c r="W71" s="19"/>
    </row>
    <row r="72" spans="1:23" ht="77.25" customHeight="1">
      <c r="A72" s="610" t="s">
        <v>547</v>
      </c>
      <c r="B72" s="428">
        <v>42743</v>
      </c>
      <c r="C72" s="367" t="s">
        <v>548</v>
      </c>
      <c r="D72" s="373" t="s">
        <v>549</v>
      </c>
      <c r="E72" s="373" t="s">
        <v>1034</v>
      </c>
      <c r="F72" s="414">
        <v>43160</v>
      </c>
      <c r="G72" s="414">
        <v>44958</v>
      </c>
      <c r="H72" s="401" t="s">
        <v>779</v>
      </c>
      <c r="I72" s="444">
        <v>2000000</v>
      </c>
      <c r="J72" s="416" t="s">
        <v>1370</v>
      </c>
      <c r="K72" s="373"/>
      <c r="L72" s="373"/>
      <c r="M72" s="380"/>
      <c r="N72" s="431"/>
      <c r="O72" s="431" t="s">
        <v>56</v>
      </c>
      <c r="P72" s="389"/>
      <c r="Q72" s="471" t="s">
        <v>1371</v>
      </c>
      <c r="R72" s="472" t="s">
        <v>1586</v>
      </c>
      <c r="S72" s="473" t="s">
        <v>1587</v>
      </c>
      <c r="T72" s="474" t="s">
        <v>779</v>
      </c>
      <c r="U72" s="367" t="s">
        <v>1588</v>
      </c>
      <c r="W72" s="19"/>
    </row>
    <row r="73" spans="1:23" ht="77.25" customHeight="1">
      <c r="A73" s="611"/>
      <c r="B73" s="430">
        <v>42774</v>
      </c>
      <c r="C73" s="367" t="s">
        <v>554</v>
      </c>
      <c r="D73" s="373" t="s">
        <v>549</v>
      </c>
      <c r="E73" s="367" t="s">
        <v>1374</v>
      </c>
      <c r="F73" s="414">
        <v>44166</v>
      </c>
      <c r="G73" s="414">
        <v>44958</v>
      </c>
      <c r="H73" s="401" t="s">
        <v>779</v>
      </c>
      <c r="I73" s="444">
        <v>200000</v>
      </c>
      <c r="J73" s="416" t="s">
        <v>1375</v>
      </c>
      <c r="K73" s="373" t="s">
        <v>381</v>
      </c>
      <c r="L73" s="373"/>
      <c r="M73" s="380"/>
      <c r="N73" s="431" t="s">
        <v>56</v>
      </c>
      <c r="O73" s="389"/>
      <c r="P73" s="389"/>
      <c r="Q73" s="472" t="s">
        <v>1589</v>
      </c>
      <c r="R73" s="472"/>
      <c r="S73" s="472" t="s">
        <v>1590</v>
      </c>
      <c r="T73" s="472"/>
      <c r="U73" s="377" t="s">
        <v>1591</v>
      </c>
      <c r="W73" s="19"/>
    </row>
    <row r="74" spans="1:23" ht="77.25" customHeight="1">
      <c r="A74" s="611"/>
      <c r="B74" s="476" t="s">
        <v>1042</v>
      </c>
      <c r="C74" s="413" t="s">
        <v>995</v>
      </c>
      <c r="D74" s="477"/>
      <c r="E74" s="477"/>
      <c r="F74" s="477"/>
      <c r="G74" s="477"/>
      <c r="H74" s="477"/>
      <c r="I74" s="477"/>
      <c r="J74" s="477"/>
      <c r="K74" s="477"/>
      <c r="L74" s="477"/>
      <c r="M74" s="386"/>
      <c r="N74" s="423"/>
      <c r="O74" s="423"/>
      <c r="P74" s="423"/>
      <c r="Q74" s="478"/>
      <c r="R74" s="432"/>
      <c r="S74" s="432"/>
      <c r="T74" s="432"/>
      <c r="U74" s="432"/>
      <c r="W74" s="19"/>
    </row>
    <row r="75" spans="1:23" ht="77.25" customHeight="1">
      <c r="A75" s="611"/>
      <c r="B75" s="428" t="s">
        <v>1378</v>
      </c>
      <c r="C75" s="367" t="s">
        <v>564</v>
      </c>
      <c r="D75" s="373" t="s">
        <v>565</v>
      </c>
      <c r="E75" s="373" t="s">
        <v>1046</v>
      </c>
      <c r="F75" s="414">
        <v>43160</v>
      </c>
      <c r="G75" s="414">
        <v>44958</v>
      </c>
      <c r="H75" s="373" t="s">
        <v>1045</v>
      </c>
      <c r="I75" s="373" t="s">
        <v>566</v>
      </c>
      <c r="J75" s="416" t="s">
        <v>1592</v>
      </c>
      <c r="K75" s="401" t="s">
        <v>572</v>
      </c>
      <c r="L75" s="373"/>
      <c r="M75" s="380"/>
      <c r="N75" s="374"/>
      <c r="O75" s="441" t="s">
        <v>56</v>
      </c>
      <c r="P75" s="374"/>
      <c r="Q75" s="475" t="s">
        <v>1593</v>
      </c>
      <c r="R75" s="435"/>
      <c r="S75" s="377" t="s">
        <v>1594</v>
      </c>
      <c r="T75" s="472"/>
      <c r="U75" s="377" t="s">
        <v>1595</v>
      </c>
      <c r="W75" s="19"/>
    </row>
    <row r="76" spans="1:23" ht="77.25" customHeight="1">
      <c r="A76" s="611"/>
      <c r="B76" s="412" t="s">
        <v>1383</v>
      </c>
      <c r="C76" s="367" t="s">
        <v>573</v>
      </c>
      <c r="D76" s="373" t="s">
        <v>549</v>
      </c>
      <c r="E76" s="373" t="s">
        <v>1384</v>
      </c>
      <c r="F76" s="414">
        <v>43160</v>
      </c>
      <c r="G76" s="414">
        <v>44958</v>
      </c>
      <c r="H76" s="373" t="s">
        <v>955</v>
      </c>
      <c r="I76" s="415">
        <v>500000</v>
      </c>
      <c r="J76" s="416" t="s">
        <v>1385</v>
      </c>
      <c r="K76" s="373" t="s">
        <v>381</v>
      </c>
      <c r="L76" s="373"/>
      <c r="M76" s="372" t="s">
        <v>1049</v>
      </c>
      <c r="N76" s="389"/>
      <c r="O76" s="389" t="s">
        <v>56</v>
      </c>
      <c r="P76" s="389"/>
      <c r="Q76" s="479" t="s">
        <v>1596</v>
      </c>
      <c r="R76" s="367" t="s">
        <v>1597</v>
      </c>
      <c r="S76" s="367" t="s">
        <v>1598</v>
      </c>
      <c r="T76" s="367" t="s">
        <v>1567</v>
      </c>
      <c r="U76" s="413" t="s">
        <v>1599</v>
      </c>
      <c r="W76" s="19"/>
    </row>
    <row r="77" spans="1:23" ht="77.25" customHeight="1">
      <c r="A77" s="611"/>
      <c r="B77" s="430" t="s">
        <v>1390</v>
      </c>
      <c r="C77" s="413" t="s">
        <v>579</v>
      </c>
      <c r="D77" s="401" t="s">
        <v>587</v>
      </c>
      <c r="E77" s="401" t="s">
        <v>1061</v>
      </c>
      <c r="F77" s="414">
        <v>43160</v>
      </c>
      <c r="G77" s="414">
        <v>44958</v>
      </c>
      <c r="H77" s="401" t="s">
        <v>1181</v>
      </c>
      <c r="I77" s="373" t="s">
        <v>172</v>
      </c>
      <c r="J77" s="416" t="s">
        <v>1391</v>
      </c>
      <c r="K77" s="373" t="s">
        <v>582</v>
      </c>
      <c r="L77" s="373"/>
      <c r="M77" s="367" t="s">
        <v>1600</v>
      </c>
      <c r="N77" s="431" t="s">
        <v>56</v>
      </c>
      <c r="O77" s="408"/>
      <c r="P77" s="389"/>
      <c r="Q77" s="465" t="s">
        <v>1392</v>
      </c>
      <c r="R77" s="522"/>
      <c r="S77" s="413" t="s">
        <v>1393</v>
      </c>
      <c r="T77" s="376" t="s">
        <v>779</v>
      </c>
      <c r="U77" s="413" t="s">
        <v>1601</v>
      </c>
      <c r="W77" s="19"/>
    </row>
    <row r="78" spans="1:23" ht="77.25" customHeight="1">
      <c r="A78" s="610" t="s">
        <v>589</v>
      </c>
      <c r="B78" s="439" t="s">
        <v>590</v>
      </c>
      <c r="C78" s="413" t="s">
        <v>1602</v>
      </c>
      <c r="D78" s="373" t="s">
        <v>592</v>
      </c>
      <c r="E78" s="373" t="s">
        <v>592</v>
      </c>
      <c r="F78" s="414">
        <v>43282</v>
      </c>
      <c r="G78" s="414">
        <v>43435</v>
      </c>
      <c r="H78" s="373" t="s">
        <v>66</v>
      </c>
      <c r="I78" s="373" t="s">
        <v>53</v>
      </c>
      <c r="J78" s="464" t="s">
        <v>1395</v>
      </c>
      <c r="K78" s="373" t="s">
        <v>594</v>
      </c>
      <c r="L78" s="373"/>
      <c r="M78" s="373" t="s">
        <v>595</v>
      </c>
      <c r="N78" s="389"/>
      <c r="O78" s="389"/>
      <c r="P78" s="431" t="s">
        <v>56</v>
      </c>
      <c r="Q78" s="432"/>
      <c r="R78" s="432"/>
      <c r="S78" s="432"/>
      <c r="T78" s="432"/>
      <c r="U78" s="432"/>
      <c r="W78" s="19"/>
    </row>
    <row r="79" spans="1:23" ht="77.25" customHeight="1">
      <c r="A79" s="611"/>
      <c r="B79" s="428" t="s">
        <v>598</v>
      </c>
      <c r="C79" s="413" t="s">
        <v>1070</v>
      </c>
      <c r="D79" s="373" t="s">
        <v>600</v>
      </c>
      <c r="E79" s="373" t="s">
        <v>1071</v>
      </c>
      <c r="F79" s="414">
        <v>43282</v>
      </c>
      <c r="G79" s="414">
        <v>44958</v>
      </c>
      <c r="H79" s="373" t="s">
        <v>1149</v>
      </c>
      <c r="I79" s="373" t="s">
        <v>53</v>
      </c>
      <c r="J79" s="373" t="s">
        <v>1396</v>
      </c>
      <c r="K79" s="373" t="s">
        <v>602</v>
      </c>
      <c r="L79" s="373"/>
      <c r="M79" s="382" t="s">
        <v>603</v>
      </c>
      <c r="N79" s="389"/>
      <c r="O79" s="483" t="s">
        <v>56</v>
      </c>
      <c r="P79" s="389"/>
      <c r="Q79" s="367" t="s">
        <v>1603</v>
      </c>
      <c r="R79" s="429"/>
      <c r="S79" s="367" t="s">
        <v>1604</v>
      </c>
      <c r="T79" s="429" t="s">
        <v>1149</v>
      </c>
      <c r="U79" s="367" t="s">
        <v>1496</v>
      </c>
      <c r="W79" s="19"/>
    </row>
    <row r="80" spans="1:23" ht="77.25" customHeight="1">
      <c r="A80" s="611"/>
      <c r="B80" s="412" t="s">
        <v>605</v>
      </c>
      <c r="C80" s="413" t="s">
        <v>1605</v>
      </c>
      <c r="D80" s="373" t="s">
        <v>607</v>
      </c>
      <c r="E80" s="373" t="s">
        <v>1077</v>
      </c>
      <c r="F80" s="414">
        <v>43282</v>
      </c>
      <c r="G80" s="414">
        <v>44958</v>
      </c>
      <c r="H80" s="373" t="s">
        <v>955</v>
      </c>
      <c r="I80" s="373" t="s">
        <v>53</v>
      </c>
      <c r="J80" s="416" t="s">
        <v>1400</v>
      </c>
      <c r="K80" s="373" t="s">
        <v>1606</v>
      </c>
      <c r="L80" s="416"/>
      <c r="M80" s="416" t="s">
        <v>610</v>
      </c>
      <c r="N80" s="482"/>
      <c r="O80" s="484"/>
      <c r="P80" s="389" t="s">
        <v>56</v>
      </c>
      <c r="Q80" s="433" t="s">
        <v>1607</v>
      </c>
      <c r="R80" s="367" t="s">
        <v>1608</v>
      </c>
      <c r="S80" s="367"/>
      <c r="T80" s="367" t="s">
        <v>1609</v>
      </c>
      <c r="U80" s="367" t="s">
        <v>1610</v>
      </c>
      <c r="W80" s="19"/>
    </row>
    <row r="81" spans="1:23" ht="77.25" customHeight="1">
      <c r="A81" s="611"/>
      <c r="B81" s="412" t="s">
        <v>612</v>
      </c>
      <c r="C81" s="413" t="s">
        <v>1611</v>
      </c>
      <c r="D81" s="373" t="s">
        <v>614</v>
      </c>
      <c r="E81" s="373" t="s">
        <v>1083</v>
      </c>
      <c r="F81" s="414">
        <v>43160</v>
      </c>
      <c r="G81" s="414">
        <v>44958</v>
      </c>
      <c r="H81" s="373" t="s">
        <v>1181</v>
      </c>
      <c r="I81" s="480">
        <v>360000</v>
      </c>
      <c r="J81" s="416" t="s">
        <v>1612</v>
      </c>
      <c r="K81" s="373" t="s">
        <v>381</v>
      </c>
      <c r="L81" s="401"/>
      <c r="M81" s="401" t="s">
        <v>1085</v>
      </c>
      <c r="N81" s="389"/>
      <c r="O81" s="481"/>
      <c r="P81" s="389" t="s">
        <v>56</v>
      </c>
      <c r="Q81" s="433" t="s">
        <v>1613</v>
      </c>
      <c r="R81" s="367" t="s">
        <v>1614</v>
      </c>
      <c r="S81" s="367"/>
      <c r="T81" s="367" t="s">
        <v>779</v>
      </c>
      <c r="U81" s="433" t="s">
        <v>1615</v>
      </c>
      <c r="W81" s="19"/>
    </row>
    <row r="82" spans="1:23" ht="77.25" customHeight="1">
      <c r="A82" s="611"/>
      <c r="B82" s="412" t="s">
        <v>617</v>
      </c>
      <c r="C82" s="413" t="s">
        <v>1616</v>
      </c>
      <c r="D82" s="373" t="s">
        <v>619</v>
      </c>
      <c r="E82" s="373" t="s">
        <v>1089</v>
      </c>
      <c r="F82" s="414">
        <v>43161</v>
      </c>
      <c r="G82" s="414">
        <v>44958</v>
      </c>
      <c r="H82" s="373" t="s">
        <v>1181</v>
      </c>
      <c r="I82" s="373" t="s">
        <v>620</v>
      </c>
      <c r="J82" s="416" t="s">
        <v>1408</v>
      </c>
      <c r="K82" s="373" t="s">
        <v>381</v>
      </c>
      <c r="L82" s="373"/>
      <c r="M82" s="373"/>
      <c r="N82" s="389"/>
      <c r="O82" s="431" t="s">
        <v>56</v>
      </c>
      <c r="P82" s="389"/>
      <c r="Q82" s="433" t="s">
        <v>1617</v>
      </c>
      <c r="R82" s="367"/>
      <c r="S82" s="367" t="s">
        <v>1618</v>
      </c>
      <c r="T82" s="367" t="s">
        <v>779</v>
      </c>
      <c r="U82" s="367" t="s">
        <v>1610</v>
      </c>
      <c r="W82" s="19"/>
    </row>
    <row r="83" spans="1:23" ht="77.25" customHeight="1">
      <c r="A83" s="611"/>
      <c r="B83" s="412" t="s">
        <v>624</v>
      </c>
      <c r="C83" s="413" t="s">
        <v>1619</v>
      </c>
      <c r="D83" s="373" t="s">
        <v>1411</v>
      </c>
      <c r="E83" s="373" t="s">
        <v>1412</v>
      </c>
      <c r="F83" s="414">
        <v>43162</v>
      </c>
      <c r="G83" s="414">
        <v>44958</v>
      </c>
      <c r="H83" s="373" t="s">
        <v>1181</v>
      </c>
      <c r="I83" s="373" t="s">
        <v>53</v>
      </c>
      <c r="J83" s="401" t="s">
        <v>1413</v>
      </c>
      <c r="K83" s="373" t="s">
        <v>381</v>
      </c>
      <c r="L83" s="373"/>
      <c r="M83" s="373"/>
      <c r="N83" s="389"/>
      <c r="O83" s="389"/>
      <c r="P83" s="389" t="s">
        <v>56</v>
      </c>
      <c r="Q83" s="433" t="s">
        <v>1620</v>
      </c>
      <c r="R83" s="432"/>
      <c r="S83" s="432"/>
      <c r="T83" s="429" t="s">
        <v>779</v>
      </c>
      <c r="U83" s="435" t="s">
        <v>1621</v>
      </c>
      <c r="W83" s="19"/>
    </row>
    <row r="84" spans="1:23" ht="77.25" customHeight="1">
      <c r="A84" s="612"/>
      <c r="B84" s="439" t="s">
        <v>629</v>
      </c>
      <c r="C84" s="413" t="s">
        <v>1622</v>
      </c>
      <c r="D84" s="373" t="s">
        <v>631</v>
      </c>
      <c r="E84" s="373" t="s">
        <v>631</v>
      </c>
      <c r="F84" s="414">
        <v>43160</v>
      </c>
      <c r="G84" s="414">
        <v>43435</v>
      </c>
      <c r="H84" s="373" t="s">
        <v>66</v>
      </c>
      <c r="I84" s="373" t="s">
        <v>632</v>
      </c>
      <c r="J84" s="416" t="s">
        <v>1415</v>
      </c>
      <c r="K84" s="373" t="s">
        <v>602</v>
      </c>
      <c r="L84" s="373"/>
      <c r="M84" s="373"/>
      <c r="N84" s="389"/>
      <c r="O84" s="389"/>
      <c r="P84" s="431" t="s">
        <v>56</v>
      </c>
      <c r="Q84" s="433"/>
      <c r="R84" s="432"/>
      <c r="S84" s="432"/>
      <c r="T84" s="435"/>
      <c r="U84" s="432"/>
      <c r="W84" s="19"/>
    </row>
    <row r="85" spans="1:23">
      <c r="W85" s="19"/>
    </row>
    <row r="86" spans="1:23">
      <c r="A86" s="19"/>
      <c r="B86" s="19"/>
      <c r="C86" s="19"/>
      <c r="D86" s="19"/>
      <c r="E86" s="19"/>
      <c r="F86" s="19"/>
      <c r="G86" s="19"/>
      <c r="H86" s="19"/>
      <c r="I86" s="19"/>
      <c r="J86" s="19"/>
      <c r="K86" s="19"/>
      <c r="L86" s="19"/>
      <c r="M86" s="19"/>
      <c r="N86" s="58"/>
      <c r="O86" s="58"/>
      <c r="P86" s="58"/>
      <c r="Q86" s="19"/>
      <c r="R86" s="19"/>
      <c r="S86" s="19"/>
      <c r="T86" s="19"/>
      <c r="U86" s="19"/>
      <c r="V86" s="19"/>
      <c r="W86" s="19"/>
    </row>
    <row r="87" spans="1:23">
      <c r="A87" s="58"/>
      <c r="B87" s="58"/>
      <c r="C87" s="58"/>
      <c r="D87" s="19"/>
      <c r="E87" s="19"/>
      <c r="F87" s="19"/>
      <c r="G87" s="19"/>
      <c r="H87" s="19"/>
      <c r="I87" s="19"/>
      <c r="J87" s="19"/>
      <c r="K87" s="19"/>
      <c r="L87" s="19"/>
      <c r="M87" s="19"/>
      <c r="N87" s="19"/>
      <c r="O87" s="19"/>
      <c r="P87" s="19"/>
      <c r="Q87" s="19"/>
      <c r="R87" s="19"/>
      <c r="S87" s="19"/>
      <c r="T87" s="19"/>
      <c r="U87" s="19"/>
      <c r="V87" s="19"/>
      <c r="W87" s="19"/>
    </row>
    <row r="88" spans="1:23">
      <c r="A88" s="59"/>
      <c r="B88" s="59"/>
      <c r="C88" s="59"/>
      <c r="N88" s="2"/>
      <c r="O88" s="2"/>
      <c r="P88" s="2"/>
    </row>
    <row r="89" spans="1:23" ht="26.25" customHeight="1">
      <c r="A89" s="59"/>
      <c r="B89" s="59"/>
      <c r="C89" s="59"/>
      <c r="N89" s="2"/>
      <c r="O89" s="2"/>
      <c r="P89" s="2"/>
    </row>
    <row r="90" spans="1:23" ht="26.25" customHeight="1">
      <c r="A90" s="59"/>
      <c r="B90" s="59"/>
      <c r="C90" s="59"/>
      <c r="N90" s="2"/>
      <c r="O90" s="2"/>
      <c r="P90" s="2"/>
    </row>
    <row r="91" spans="1:23" ht="43.5" customHeight="1">
      <c r="A91" s="59"/>
      <c r="B91" s="59"/>
      <c r="C91" s="59"/>
      <c r="N91" s="2"/>
      <c r="O91" s="2"/>
      <c r="P91" s="2"/>
    </row>
    <row r="92" spans="1:23">
      <c r="A92" s="59"/>
      <c r="B92" s="59"/>
      <c r="C92" s="59"/>
      <c r="N92" s="2"/>
      <c r="O92" s="2"/>
      <c r="P92" s="2"/>
    </row>
    <row r="93" spans="1:23" ht="15.75" customHeight="1">
      <c r="A93" s="59"/>
      <c r="B93" s="59"/>
      <c r="C93" s="59"/>
      <c r="N93" s="2"/>
      <c r="O93" s="2"/>
      <c r="P93" s="2"/>
    </row>
    <row r="94" spans="1:23">
      <c r="A94" s="59"/>
      <c r="B94" s="59"/>
      <c r="C94" s="59"/>
      <c r="N94" s="2"/>
      <c r="O94" s="2"/>
      <c r="P94" s="2"/>
    </row>
    <row r="95" spans="1:23">
      <c r="A95" s="59"/>
      <c r="B95" s="59"/>
      <c r="C95" s="59"/>
      <c r="N95" s="2"/>
      <c r="O95" s="2"/>
      <c r="P95" s="2"/>
    </row>
    <row r="96" spans="1:23">
      <c r="A96" s="59"/>
      <c r="B96" s="59"/>
      <c r="C96" s="59"/>
      <c r="N96" s="2"/>
      <c r="O96" s="2"/>
      <c r="P96" s="2"/>
    </row>
    <row r="97" spans="1:16">
      <c r="A97" s="59"/>
      <c r="B97" s="59"/>
      <c r="C97" s="59"/>
      <c r="N97" s="2"/>
      <c r="O97" s="2"/>
      <c r="P97" s="2"/>
    </row>
    <row r="98" spans="1:16">
      <c r="A98" s="59"/>
      <c r="B98" s="59"/>
      <c r="C98" s="59"/>
      <c r="N98" s="2"/>
      <c r="O98" s="2"/>
      <c r="P98" s="2"/>
    </row>
    <row r="99" spans="1:16">
      <c r="A99" s="59"/>
      <c r="B99" s="59"/>
      <c r="C99" s="59"/>
      <c r="N99" s="2"/>
      <c r="O99" s="2"/>
      <c r="P99" s="2"/>
    </row>
    <row r="100" spans="1:16">
      <c r="A100" s="59"/>
      <c r="B100" s="59"/>
      <c r="C100" s="59"/>
      <c r="N100" s="2"/>
      <c r="O100" s="2"/>
      <c r="P100" s="2"/>
    </row>
    <row r="101" spans="1:16">
      <c r="A101" s="59"/>
      <c r="B101" s="59"/>
      <c r="C101" s="59"/>
      <c r="N101" s="2"/>
      <c r="O101" s="2"/>
      <c r="P101" s="2"/>
    </row>
    <row r="102" spans="1:16">
      <c r="A102" s="59"/>
      <c r="B102" s="59"/>
      <c r="C102" s="59"/>
      <c r="N102" s="2"/>
      <c r="O102" s="2"/>
      <c r="P102" s="2"/>
    </row>
    <row r="103" spans="1:16">
      <c r="A103" s="59"/>
      <c r="B103" s="59"/>
      <c r="C103" s="59"/>
      <c r="N103" s="2"/>
      <c r="O103" s="2"/>
      <c r="P103" s="2"/>
    </row>
    <row r="104" spans="1:16">
      <c r="A104" s="59"/>
      <c r="B104" s="59"/>
      <c r="C104" s="59"/>
      <c r="N104" s="2"/>
      <c r="O104" s="2"/>
      <c r="P104" s="2"/>
    </row>
    <row r="105" spans="1:16" ht="15.75" customHeight="1">
      <c r="A105" s="59"/>
      <c r="B105" s="59"/>
      <c r="C105" s="59"/>
      <c r="N105" s="2"/>
      <c r="O105" s="2"/>
      <c r="P105" s="2"/>
    </row>
    <row r="106" spans="1:16" ht="15" customHeight="1">
      <c r="A106" s="59"/>
      <c r="B106" s="59"/>
      <c r="C106" s="59"/>
      <c r="N106" s="2"/>
      <c r="O106" s="2"/>
      <c r="P106" s="2"/>
    </row>
    <row r="107" spans="1:16">
      <c r="A107" s="59"/>
      <c r="B107" s="59"/>
      <c r="C107" s="59"/>
      <c r="N107" s="2"/>
      <c r="O107" s="2"/>
      <c r="P107" s="2"/>
    </row>
    <row r="108" spans="1:16">
      <c r="A108" s="59"/>
      <c r="B108" s="59"/>
      <c r="C108" s="59"/>
      <c r="N108" s="2"/>
      <c r="O108" s="2"/>
      <c r="P108" s="2"/>
    </row>
    <row r="109" spans="1:16">
      <c r="A109" s="59"/>
      <c r="B109" s="59"/>
      <c r="C109" s="59"/>
      <c r="N109" s="2"/>
      <c r="O109" s="2"/>
      <c r="P109" s="2"/>
    </row>
    <row r="110" spans="1:16">
      <c r="A110" s="59"/>
      <c r="B110" s="59"/>
      <c r="C110" s="59"/>
      <c r="N110" s="2"/>
      <c r="O110" s="2"/>
      <c r="P110" s="2"/>
    </row>
    <row r="111" spans="1:16">
      <c r="A111" s="59"/>
      <c r="B111" s="59"/>
      <c r="C111" s="59"/>
      <c r="N111" s="2"/>
      <c r="O111" s="2"/>
      <c r="P111" s="2"/>
    </row>
    <row r="112" spans="1:16">
      <c r="A112" s="59"/>
      <c r="B112" s="59"/>
      <c r="C112" s="59"/>
      <c r="N112" s="2"/>
      <c r="O112" s="2"/>
      <c r="P112" s="2"/>
    </row>
    <row r="113" spans="1:16">
      <c r="A113" s="59"/>
      <c r="B113" s="59"/>
      <c r="C113" s="59"/>
      <c r="N113" s="2"/>
      <c r="O113" s="2"/>
      <c r="P113" s="2"/>
    </row>
    <row r="114" spans="1:16">
      <c r="A114" s="59"/>
      <c r="B114" s="59"/>
      <c r="C114" s="59"/>
      <c r="N114" s="2"/>
      <c r="O114" s="2"/>
      <c r="P114" s="2"/>
    </row>
    <row r="115" spans="1:16">
      <c r="A115" s="59"/>
      <c r="B115" s="59"/>
      <c r="C115" s="59"/>
      <c r="N115" s="2"/>
      <c r="O115" s="2"/>
      <c r="P115" s="2"/>
    </row>
    <row r="116" spans="1:16">
      <c r="A116" s="59"/>
      <c r="B116" s="59"/>
      <c r="C116" s="59"/>
      <c r="N116" s="2"/>
      <c r="O116" s="2"/>
      <c r="P116" s="2"/>
    </row>
    <row r="117" spans="1:16" ht="15.75" customHeight="1">
      <c r="A117" s="59"/>
      <c r="B117" s="59"/>
      <c r="C117" s="59"/>
      <c r="N117" s="2"/>
      <c r="O117" s="2"/>
      <c r="P117" s="2"/>
    </row>
    <row r="118" spans="1:16" ht="15" customHeight="1">
      <c r="A118" s="59"/>
      <c r="B118" s="59"/>
      <c r="C118" s="59"/>
      <c r="N118" s="2"/>
      <c r="O118" s="2"/>
      <c r="P118" s="2"/>
    </row>
    <row r="119" spans="1:16">
      <c r="A119" s="59"/>
      <c r="B119" s="59"/>
      <c r="C119" s="59"/>
      <c r="N119" s="2"/>
      <c r="O119" s="2"/>
      <c r="P119" s="2"/>
    </row>
    <row r="120" spans="1:16">
      <c r="A120" s="59"/>
      <c r="B120" s="59"/>
      <c r="C120" s="59"/>
      <c r="N120" s="2"/>
      <c r="O120" s="2"/>
      <c r="P120" s="2"/>
    </row>
    <row r="121" spans="1:16">
      <c r="A121" s="59"/>
      <c r="B121" s="59"/>
      <c r="C121" s="59"/>
      <c r="N121" s="2"/>
      <c r="O121" s="2"/>
      <c r="P121" s="2"/>
    </row>
    <row r="122" spans="1:16">
      <c r="A122" s="59"/>
      <c r="B122" s="59"/>
      <c r="C122" s="59"/>
      <c r="N122" s="2"/>
      <c r="O122" s="2"/>
      <c r="P122" s="2"/>
    </row>
    <row r="123" spans="1:16">
      <c r="A123" s="59"/>
      <c r="B123" s="59"/>
      <c r="C123" s="59"/>
      <c r="N123" s="2"/>
      <c r="O123" s="2"/>
      <c r="P123" s="2"/>
    </row>
    <row r="124" spans="1:16">
      <c r="A124" s="59"/>
      <c r="B124" s="59"/>
      <c r="C124" s="59"/>
      <c r="N124" s="2"/>
      <c r="O124" s="2"/>
      <c r="P124" s="2"/>
    </row>
    <row r="125" spans="1:16">
      <c r="A125" s="59"/>
      <c r="B125" s="59"/>
      <c r="C125" s="59"/>
      <c r="N125" s="2"/>
      <c r="O125" s="2"/>
      <c r="P125" s="2"/>
    </row>
    <row r="126" spans="1:16">
      <c r="A126" s="59"/>
      <c r="B126" s="59"/>
      <c r="C126" s="59"/>
      <c r="N126" s="2"/>
      <c r="O126" s="2"/>
      <c r="P126" s="2"/>
    </row>
    <row r="127" spans="1:16">
      <c r="A127" s="59"/>
      <c r="B127" s="59"/>
      <c r="C127" s="59"/>
      <c r="N127" s="2"/>
      <c r="O127" s="2"/>
      <c r="P127" s="2"/>
    </row>
    <row r="128" spans="1:16">
      <c r="A128" s="59"/>
      <c r="B128" s="59"/>
      <c r="C128" s="59"/>
      <c r="N128" s="2"/>
      <c r="O128" s="2"/>
      <c r="P128" s="2"/>
    </row>
    <row r="129" spans="1:16" ht="15.75" customHeight="1">
      <c r="A129" s="59"/>
      <c r="B129" s="59"/>
      <c r="C129" s="59"/>
      <c r="N129" s="2"/>
      <c r="O129" s="2"/>
      <c r="P129" s="2"/>
    </row>
    <row r="130" spans="1:16">
      <c r="A130" s="59"/>
      <c r="B130" s="59"/>
      <c r="C130" s="59"/>
      <c r="N130" s="2"/>
      <c r="O130" s="2"/>
      <c r="P130" s="2"/>
    </row>
    <row r="131" spans="1:16">
      <c r="A131" s="59"/>
      <c r="B131" s="59"/>
      <c r="C131" s="59"/>
      <c r="N131" s="2"/>
      <c r="O131" s="2"/>
      <c r="P131" s="2"/>
    </row>
    <row r="132" spans="1:16">
      <c r="A132" s="59"/>
      <c r="B132" s="59"/>
      <c r="C132" s="59"/>
      <c r="N132" s="2"/>
      <c r="O132" s="2"/>
      <c r="P132" s="2"/>
    </row>
    <row r="133" spans="1:16">
      <c r="A133" s="59"/>
      <c r="B133" s="59"/>
      <c r="C133" s="59"/>
      <c r="N133" s="2"/>
      <c r="O133" s="2"/>
      <c r="P133" s="2"/>
    </row>
    <row r="134" spans="1:16">
      <c r="A134" s="59"/>
      <c r="B134" s="59"/>
      <c r="C134" s="59"/>
      <c r="N134" s="2"/>
      <c r="O134" s="2"/>
      <c r="P134" s="2"/>
    </row>
    <row r="135" spans="1:16">
      <c r="A135" s="59"/>
      <c r="B135" s="59"/>
      <c r="C135" s="59"/>
      <c r="N135" s="2"/>
      <c r="O135" s="2"/>
      <c r="P135" s="2"/>
    </row>
    <row r="136" spans="1:16">
      <c r="A136" s="59"/>
      <c r="B136" s="59"/>
      <c r="C136" s="59"/>
      <c r="N136" s="2"/>
      <c r="O136" s="2"/>
      <c r="P136" s="2"/>
    </row>
    <row r="137" spans="1:16">
      <c r="A137" s="59"/>
      <c r="B137" s="59"/>
      <c r="C137" s="59"/>
      <c r="N137" s="2"/>
      <c r="O137" s="2"/>
      <c r="P137" s="2"/>
    </row>
    <row r="138" spans="1:16">
      <c r="A138" s="59"/>
      <c r="B138" s="59"/>
      <c r="C138" s="59"/>
      <c r="N138" s="2"/>
      <c r="O138" s="2"/>
      <c r="P138" s="2"/>
    </row>
    <row r="139" spans="1:16">
      <c r="A139" s="59"/>
      <c r="B139" s="59"/>
      <c r="C139" s="59"/>
      <c r="N139" s="2"/>
      <c r="O139" s="2"/>
      <c r="P139" s="2"/>
    </row>
    <row r="140" spans="1:16">
      <c r="A140" s="59"/>
      <c r="B140" s="59"/>
      <c r="C140" s="59"/>
      <c r="N140" s="2"/>
      <c r="O140" s="2"/>
      <c r="P140" s="2"/>
    </row>
    <row r="141" spans="1:16">
      <c r="A141" s="59"/>
      <c r="B141" s="59"/>
      <c r="C141" s="59"/>
      <c r="N141" s="2"/>
      <c r="O141" s="2"/>
      <c r="P141" s="2"/>
    </row>
    <row r="142" spans="1:16">
      <c r="A142" s="59"/>
      <c r="B142" s="59"/>
      <c r="C142" s="59"/>
      <c r="N142" s="2"/>
      <c r="O142" s="2"/>
      <c r="P142" s="2"/>
    </row>
    <row r="143" spans="1:16">
      <c r="A143" s="59"/>
      <c r="B143" s="59"/>
      <c r="C143" s="59"/>
      <c r="N143" s="2"/>
      <c r="O143" s="2"/>
      <c r="P143" s="2"/>
    </row>
    <row r="144" spans="1:16">
      <c r="A144" s="59"/>
      <c r="B144" s="59"/>
      <c r="C144" s="59"/>
      <c r="N144" s="2"/>
      <c r="O144" s="2"/>
      <c r="P144" s="2"/>
    </row>
    <row r="145" spans="1:16">
      <c r="A145" s="59"/>
      <c r="B145" s="59"/>
      <c r="C145" s="59"/>
      <c r="N145" s="2"/>
      <c r="O145" s="2"/>
      <c r="P145" s="2"/>
    </row>
    <row r="146" spans="1:16">
      <c r="A146" s="59"/>
      <c r="B146" s="59"/>
      <c r="C146" s="59"/>
      <c r="N146" s="2"/>
      <c r="O146" s="2"/>
      <c r="P146" s="2"/>
    </row>
    <row r="147" spans="1:16">
      <c r="A147" s="59"/>
      <c r="B147" s="59"/>
      <c r="C147" s="59"/>
      <c r="N147" s="2"/>
      <c r="O147" s="2"/>
      <c r="P147" s="2"/>
    </row>
    <row r="148" spans="1:16">
      <c r="A148" s="59"/>
      <c r="B148" s="59"/>
      <c r="C148" s="59"/>
      <c r="N148" s="2"/>
      <c r="O148" s="2"/>
      <c r="P148" s="2"/>
    </row>
    <row r="149" spans="1:16">
      <c r="A149" s="59"/>
      <c r="B149" s="59"/>
      <c r="C149" s="59"/>
      <c r="N149" s="2"/>
      <c r="O149" s="2"/>
      <c r="P149" s="2"/>
    </row>
    <row r="150" spans="1:16">
      <c r="A150" s="59"/>
      <c r="B150" s="59"/>
      <c r="C150" s="59"/>
      <c r="N150" s="2"/>
      <c r="O150" s="2"/>
      <c r="P150" s="2"/>
    </row>
    <row r="151" spans="1:16">
      <c r="A151" s="59"/>
      <c r="B151" s="59"/>
      <c r="C151" s="59"/>
      <c r="N151" s="2"/>
      <c r="O151" s="2"/>
      <c r="P151" s="2"/>
    </row>
    <row r="152" spans="1:16">
      <c r="A152" s="59"/>
      <c r="B152" s="59"/>
      <c r="C152" s="59"/>
      <c r="N152" s="2"/>
      <c r="O152" s="2"/>
      <c r="P152" s="2"/>
    </row>
    <row r="153" spans="1:16">
      <c r="A153" s="59"/>
      <c r="B153" s="59"/>
      <c r="C153" s="59"/>
      <c r="N153" s="2"/>
      <c r="O153" s="2"/>
      <c r="P153" s="2"/>
    </row>
    <row r="154" spans="1:16">
      <c r="A154" s="59"/>
      <c r="B154" s="59"/>
      <c r="C154" s="59"/>
      <c r="N154" s="2"/>
      <c r="O154" s="2"/>
      <c r="P154" s="2"/>
    </row>
    <row r="155" spans="1:16">
      <c r="A155" s="59"/>
      <c r="B155" s="59"/>
      <c r="C155" s="59"/>
      <c r="N155" s="2"/>
      <c r="O155" s="2"/>
      <c r="P155" s="2"/>
    </row>
    <row r="156" spans="1:16">
      <c r="A156" s="59"/>
      <c r="B156" s="59"/>
      <c r="C156" s="59"/>
      <c r="N156" s="2"/>
      <c r="O156" s="2"/>
      <c r="P156" s="2"/>
    </row>
    <row r="157" spans="1:16">
      <c r="A157" s="59"/>
      <c r="B157" s="59"/>
      <c r="C157" s="59"/>
      <c r="N157" s="2"/>
      <c r="O157" s="2"/>
      <c r="P157" s="2"/>
    </row>
    <row r="158" spans="1:16">
      <c r="A158" s="59"/>
      <c r="B158" s="59"/>
      <c r="C158" s="59"/>
      <c r="N158" s="2"/>
      <c r="O158" s="2"/>
      <c r="P158" s="2"/>
    </row>
    <row r="159" spans="1:16">
      <c r="A159" s="59"/>
      <c r="B159" s="59"/>
      <c r="C159" s="59"/>
      <c r="N159" s="2"/>
      <c r="O159" s="2"/>
      <c r="P159" s="2"/>
    </row>
    <row r="160" spans="1:16">
      <c r="A160" s="59"/>
      <c r="B160" s="59"/>
      <c r="C160" s="59"/>
      <c r="N160" s="2"/>
      <c r="O160" s="2"/>
      <c r="P160" s="2"/>
    </row>
    <row r="161" spans="1:16">
      <c r="A161" s="59"/>
      <c r="B161" s="59"/>
      <c r="C161" s="59"/>
      <c r="N161" s="2"/>
      <c r="O161" s="2"/>
      <c r="P161" s="2"/>
    </row>
    <row r="162" spans="1:16">
      <c r="A162" s="59"/>
      <c r="B162" s="59"/>
      <c r="C162" s="59"/>
      <c r="N162" s="2"/>
      <c r="O162" s="2"/>
      <c r="P162" s="2"/>
    </row>
    <row r="163" spans="1:16">
      <c r="A163" s="59"/>
      <c r="B163" s="59"/>
      <c r="C163" s="59"/>
      <c r="N163" s="2"/>
      <c r="O163" s="2"/>
      <c r="P163" s="2"/>
    </row>
    <row r="164" spans="1:16">
      <c r="A164" s="59"/>
      <c r="B164" s="59"/>
      <c r="C164" s="59"/>
      <c r="N164" s="2"/>
      <c r="O164" s="2"/>
      <c r="P164" s="2"/>
    </row>
    <row r="165" spans="1:16">
      <c r="A165" s="59"/>
      <c r="B165" s="59"/>
      <c r="C165" s="59"/>
      <c r="N165" s="2"/>
      <c r="O165" s="2"/>
      <c r="P165" s="2"/>
    </row>
    <row r="166" spans="1:16">
      <c r="A166" s="59"/>
      <c r="B166" s="59"/>
      <c r="C166" s="59"/>
      <c r="N166" s="2"/>
      <c r="O166" s="2"/>
      <c r="P166" s="2"/>
    </row>
    <row r="167" spans="1:16">
      <c r="A167" s="59"/>
      <c r="B167" s="59"/>
      <c r="C167" s="59"/>
      <c r="N167" s="2"/>
      <c r="O167" s="2"/>
      <c r="P167" s="2"/>
    </row>
    <row r="168" spans="1:16">
      <c r="A168" s="59"/>
      <c r="B168" s="59"/>
      <c r="C168" s="59"/>
      <c r="N168" s="2"/>
      <c r="O168" s="2"/>
      <c r="P168" s="2"/>
    </row>
    <row r="169" spans="1:16">
      <c r="A169" s="59"/>
      <c r="B169" s="59"/>
      <c r="C169" s="59"/>
      <c r="N169" s="2"/>
      <c r="O169" s="2"/>
      <c r="P169" s="2"/>
    </row>
    <row r="170" spans="1:16">
      <c r="A170" s="59"/>
      <c r="B170" s="59"/>
      <c r="C170" s="59"/>
      <c r="N170" s="2"/>
      <c r="O170" s="2"/>
      <c r="P170" s="2"/>
    </row>
    <row r="171" spans="1:16">
      <c r="A171" s="59"/>
      <c r="B171" s="59"/>
      <c r="C171" s="59"/>
      <c r="N171" s="2"/>
      <c r="O171" s="2"/>
      <c r="P171" s="2"/>
    </row>
    <row r="172" spans="1:16">
      <c r="A172" s="59"/>
      <c r="B172" s="59"/>
      <c r="C172" s="59"/>
      <c r="N172" s="2"/>
      <c r="O172" s="2"/>
      <c r="P172" s="2"/>
    </row>
    <row r="173" spans="1:16">
      <c r="A173" s="59"/>
      <c r="B173" s="59"/>
      <c r="C173" s="59"/>
      <c r="N173" s="2"/>
      <c r="O173" s="2"/>
      <c r="P173" s="2"/>
    </row>
    <row r="174" spans="1:16">
      <c r="A174" s="59"/>
      <c r="B174" s="59"/>
      <c r="C174" s="59"/>
      <c r="N174" s="2"/>
      <c r="O174" s="2"/>
      <c r="P174" s="2"/>
    </row>
    <row r="175" spans="1:16">
      <c r="A175" s="59"/>
      <c r="B175" s="59"/>
      <c r="C175" s="59"/>
      <c r="N175" s="2"/>
      <c r="O175" s="2"/>
      <c r="P175" s="2"/>
    </row>
    <row r="176" spans="1:16">
      <c r="A176" s="59"/>
      <c r="B176" s="59"/>
      <c r="C176" s="59"/>
      <c r="N176" s="2"/>
      <c r="O176" s="2"/>
      <c r="P176" s="2"/>
    </row>
    <row r="177" spans="1:16">
      <c r="A177" s="59"/>
      <c r="B177" s="59"/>
      <c r="C177" s="59"/>
      <c r="N177" s="2"/>
      <c r="O177" s="2"/>
      <c r="P177" s="2"/>
    </row>
    <row r="178" spans="1:16">
      <c r="A178" s="59"/>
      <c r="B178" s="59"/>
      <c r="C178" s="59"/>
      <c r="N178" s="2"/>
      <c r="O178" s="2"/>
      <c r="P178" s="2"/>
    </row>
    <row r="179" spans="1:16">
      <c r="A179" s="59"/>
      <c r="B179" s="59"/>
      <c r="C179" s="59"/>
      <c r="N179" s="2"/>
      <c r="O179" s="2"/>
      <c r="P179" s="2"/>
    </row>
    <row r="180" spans="1:16">
      <c r="A180" s="59"/>
      <c r="B180" s="59"/>
      <c r="C180" s="59"/>
      <c r="N180" s="2"/>
      <c r="O180" s="2"/>
      <c r="P180" s="2"/>
    </row>
    <row r="181" spans="1:16">
      <c r="A181" s="59"/>
      <c r="B181" s="59"/>
      <c r="C181" s="59"/>
      <c r="N181" s="2"/>
      <c r="O181" s="2"/>
      <c r="P181" s="2"/>
    </row>
    <row r="182" spans="1:16">
      <c r="A182" s="59"/>
      <c r="B182" s="59"/>
      <c r="C182" s="59"/>
      <c r="N182" s="2"/>
      <c r="O182" s="2"/>
      <c r="P182" s="2"/>
    </row>
    <row r="183" spans="1:16">
      <c r="A183" s="59"/>
      <c r="B183" s="59"/>
      <c r="C183" s="59"/>
      <c r="N183" s="2"/>
      <c r="O183" s="2"/>
      <c r="P183" s="2"/>
    </row>
    <row r="184" spans="1:16">
      <c r="A184" s="59"/>
      <c r="B184" s="59"/>
      <c r="C184" s="59"/>
      <c r="N184" s="2"/>
      <c r="O184" s="2"/>
      <c r="P184" s="2"/>
    </row>
    <row r="185" spans="1:16">
      <c r="A185" s="59"/>
      <c r="B185" s="59"/>
      <c r="C185" s="59"/>
      <c r="N185" s="2"/>
      <c r="O185" s="2"/>
      <c r="P185" s="2"/>
    </row>
    <row r="186" spans="1:16">
      <c r="A186" s="59"/>
      <c r="B186" s="59"/>
      <c r="C186" s="59"/>
      <c r="N186" s="2"/>
      <c r="O186" s="2"/>
      <c r="P186" s="2"/>
    </row>
    <row r="187" spans="1:16">
      <c r="A187" s="59"/>
      <c r="B187" s="59"/>
      <c r="C187" s="59"/>
      <c r="N187" s="2"/>
      <c r="O187" s="2"/>
      <c r="P187" s="2"/>
    </row>
    <row r="188" spans="1:16">
      <c r="A188" s="59"/>
      <c r="B188" s="59"/>
      <c r="C188" s="59"/>
      <c r="N188" s="2"/>
      <c r="O188" s="2"/>
      <c r="P188" s="2"/>
    </row>
    <row r="189" spans="1:16">
      <c r="A189" s="59"/>
      <c r="B189" s="59"/>
      <c r="C189" s="59"/>
      <c r="N189" s="2"/>
      <c r="O189" s="2"/>
      <c r="P189" s="2"/>
    </row>
    <row r="190" spans="1:16">
      <c r="A190" s="59"/>
      <c r="B190" s="59"/>
      <c r="C190" s="59"/>
      <c r="N190" s="2"/>
      <c r="O190" s="2"/>
      <c r="P190" s="2"/>
    </row>
    <row r="191" spans="1:16">
      <c r="A191" s="59"/>
      <c r="B191" s="59"/>
      <c r="C191" s="59"/>
      <c r="N191" s="2"/>
      <c r="O191" s="2"/>
      <c r="P191" s="2"/>
    </row>
    <row r="192" spans="1:16">
      <c r="A192" s="59"/>
      <c r="B192" s="59"/>
      <c r="C192" s="59"/>
      <c r="N192" s="2"/>
      <c r="O192" s="2"/>
      <c r="P192" s="2"/>
    </row>
    <row r="193" spans="1:16">
      <c r="A193" s="59"/>
      <c r="B193" s="59"/>
      <c r="C193" s="59"/>
      <c r="N193" s="2"/>
      <c r="O193" s="2"/>
      <c r="P193" s="2"/>
    </row>
    <row r="194" spans="1:16">
      <c r="A194" s="59"/>
      <c r="B194" s="59"/>
      <c r="C194" s="59"/>
      <c r="N194" s="2"/>
      <c r="O194" s="2"/>
      <c r="P194" s="2"/>
    </row>
    <row r="195" spans="1:16">
      <c r="A195" s="59"/>
      <c r="B195" s="59"/>
      <c r="C195" s="59"/>
      <c r="N195" s="2"/>
      <c r="O195" s="2"/>
      <c r="P195" s="2"/>
    </row>
    <row r="196" spans="1:16">
      <c r="A196" s="59"/>
      <c r="B196" s="59"/>
      <c r="C196" s="59"/>
      <c r="N196" s="2"/>
      <c r="O196" s="2"/>
      <c r="P196" s="2"/>
    </row>
    <row r="197" spans="1:16">
      <c r="A197" s="59"/>
      <c r="B197" s="59"/>
      <c r="C197" s="59"/>
      <c r="N197" s="2"/>
      <c r="O197" s="2"/>
      <c r="P197" s="2"/>
    </row>
    <row r="198" spans="1:16">
      <c r="A198" s="59"/>
      <c r="B198" s="59"/>
      <c r="C198" s="59"/>
      <c r="N198" s="2"/>
      <c r="O198" s="2"/>
      <c r="P198" s="2"/>
    </row>
    <row r="199" spans="1:16">
      <c r="A199" s="59"/>
      <c r="B199" s="59"/>
      <c r="C199" s="59"/>
      <c r="N199" s="2"/>
      <c r="O199" s="2"/>
      <c r="P199" s="2"/>
    </row>
    <row r="200" spans="1:16">
      <c r="A200" s="59"/>
      <c r="B200" s="59"/>
      <c r="C200" s="59"/>
      <c r="N200" s="2"/>
      <c r="O200" s="2"/>
      <c r="P200" s="2"/>
    </row>
    <row r="201" spans="1:16">
      <c r="A201" s="59"/>
      <c r="B201" s="59"/>
      <c r="C201" s="59"/>
      <c r="N201" s="2"/>
      <c r="O201" s="2"/>
      <c r="P201" s="2"/>
    </row>
    <row r="202" spans="1:16">
      <c r="A202" s="59"/>
      <c r="B202" s="59"/>
      <c r="C202" s="59"/>
      <c r="N202" s="2"/>
      <c r="O202" s="2"/>
      <c r="P202" s="2"/>
    </row>
    <row r="203" spans="1:16">
      <c r="A203" s="59"/>
      <c r="B203" s="59"/>
      <c r="C203" s="59"/>
      <c r="N203" s="2"/>
      <c r="O203" s="2"/>
      <c r="P203" s="2"/>
    </row>
    <row r="204" spans="1:16">
      <c r="A204" s="59"/>
      <c r="B204" s="59"/>
      <c r="C204" s="59"/>
      <c r="N204" s="2"/>
      <c r="O204" s="2"/>
      <c r="P204" s="2"/>
    </row>
    <row r="205" spans="1:16">
      <c r="A205" s="59"/>
      <c r="B205" s="59"/>
      <c r="C205" s="59"/>
      <c r="N205" s="2"/>
      <c r="O205" s="2"/>
      <c r="P205" s="2"/>
    </row>
    <row r="206" spans="1:16">
      <c r="A206" s="59"/>
      <c r="B206" s="59"/>
      <c r="C206" s="59"/>
      <c r="N206" s="2"/>
      <c r="O206" s="2"/>
      <c r="P206" s="2"/>
    </row>
    <row r="207" spans="1:16">
      <c r="A207" s="59"/>
      <c r="B207" s="59"/>
      <c r="C207" s="59"/>
      <c r="N207" s="2"/>
      <c r="O207" s="2"/>
      <c r="P207" s="2"/>
    </row>
    <row r="208" spans="1:16">
      <c r="A208" s="59"/>
      <c r="B208" s="59"/>
      <c r="C208" s="59"/>
      <c r="N208" s="2"/>
      <c r="O208" s="2"/>
      <c r="P208" s="2"/>
    </row>
    <row r="209" spans="1:16">
      <c r="A209" s="59"/>
      <c r="B209" s="59"/>
      <c r="C209" s="59"/>
      <c r="N209" s="2"/>
      <c r="O209" s="2"/>
      <c r="P209" s="2"/>
    </row>
    <row r="210" spans="1:16">
      <c r="A210" s="59"/>
      <c r="B210" s="59"/>
      <c r="C210" s="59"/>
      <c r="N210" s="2"/>
      <c r="O210" s="2"/>
      <c r="P210" s="2"/>
    </row>
    <row r="211" spans="1:16">
      <c r="A211" s="59"/>
      <c r="B211" s="59"/>
      <c r="C211" s="59"/>
      <c r="N211" s="2"/>
      <c r="O211" s="2"/>
      <c r="P211" s="2"/>
    </row>
    <row r="212" spans="1:16">
      <c r="A212" s="59"/>
      <c r="B212" s="59"/>
      <c r="C212" s="59"/>
      <c r="N212" s="2"/>
      <c r="O212" s="2"/>
      <c r="P212" s="2"/>
    </row>
    <row r="213" spans="1:16">
      <c r="A213" s="59"/>
      <c r="B213" s="59"/>
      <c r="C213" s="59"/>
      <c r="N213" s="2"/>
      <c r="O213" s="2"/>
      <c r="P213" s="2"/>
    </row>
    <row r="214" spans="1:16">
      <c r="A214" s="59"/>
      <c r="B214" s="59"/>
      <c r="C214" s="59"/>
      <c r="N214" s="2"/>
      <c r="O214" s="2"/>
      <c r="P214" s="2"/>
    </row>
    <row r="215" spans="1:16">
      <c r="A215" s="59"/>
      <c r="B215" s="59"/>
      <c r="C215" s="59"/>
      <c r="N215" s="2"/>
      <c r="O215" s="2"/>
      <c r="P215" s="2"/>
    </row>
    <row r="216" spans="1:16">
      <c r="A216" s="59"/>
      <c r="B216" s="59"/>
      <c r="C216" s="59"/>
      <c r="N216" s="2"/>
      <c r="O216" s="2"/>
      <c r="P216" s="2"/>
    </row>
    <row r="217" spans="1:16">
      <c r="A217" s="59"/>
      <c r="B217" s="59"/>
      <c r="C217" s="59"/>
      <c r="N217" s="2"/>
      <c r="O217" s="2"/>
      <c r="P217" s="2"/>
    </row>
    <row r="218" spans="1:16">
      <c r="A218" s="59"/>
      <c r="B218" s="59"/>
      <c r="C218" s="59"/>
      <c r="N218" s="2"/>
      <c r="O218" s="2"/>
      <c r="P218" s="2"/>
    </row>
    <row r="219" spans="1:16">
      <c r="A219" s="59"/>
      <c r="B219" s="59"/>
      <c r="C219" s="59"/>
      <c r="N219" s="2"/>
      <c r="O219" s="2"/>
      <c r="P219" s="2"/>
    </row>
    <row r="220" spans="1:16">
      <c r="A220" s="59"/>
      <c r="B220" s="59"/>
      <c r="C220" s="59"/>
      <c r="N220" s="2"/>
      <c r="O220" s="2"/>
      <c r="P220" s="2"/>
    </row>
    <row r="221" spans="1:16">
      <c r="A221" s="59"/>
      <c r="B221" s="59"/>
      <c r="C221" s="59"/>
      <c r="N221" s="2"/>
      <c r="O221" s="2"/>
      <c r="P221" s="2"/>
    </row>
    <row r="222" spans="1:16">
      <c r="A222" s="59"/>
      <c r="B222" s="59"/>
      <c r="C222" s="59"/>
      <c r="N222" s="2"/>
      <c r="O222" s="2"/>
      <c r="P222" s="2"/>
    </row>
    <row r="223" spans="1:16">
      <c r="A223" s="59"/>
      <c r="B223" s="59"/>
      <c r="C223" s="59"/>
      <c r="N223" s="2"/>
      <c r="O223" s="2"/>
      <c r="P223" s="2"/>
    </row>
    <row r="224" spans="1:16">
      <c r="A224" s="59"/>
      <c r="B224" s="59"/>
      <c r="C224" s="59"/>
      <c r="N224" s="2"/>
      <c r="O224" s="2"/>
      <c r="P224" s="2"/>
    </row>
    <row r="225" spans="1:16">
      <c r="A225" s="59"/>
      <c r="B225" s="59"/>
      <c r="C225" s="59"/>
      <c r="N225" s="2"/>
      <c r="O225" s="2"/>
      <c r="P225" s="2"/>
    </row>
    <row r="226" spans="1:16">
      <c r="A226" s="59"/>
      <c r="B226" s="59"/>
      <c r="C226" s="59"/>
      <c r="N226" s="2"/>
      <c r="O226" s="2"/>
      <c r="P226" s="2"/>
    </row>
    <row r="227" spans="1:16">
      <c r="A227" s="59"/>
      <c r="B227" s="59"/>
      <c r="C227" s="59"/>
      <c r="N227" s="2"/>
      <c r="O227" s="2"/>
      <c r="P227" s="2"/>
    </row>
    <row r="228" spans="1:16">
      <c r="A228" s="59"/>
      <c r="B228" s="59"/>
      <c r="C228" s="59"/>
      <c r="N228" s="2"/>
      <c r="O228" s="2"/>
      <c r="P228" s="2"/>
    </row>
    <row r="229" spans="1:16">
      <c r="A229" s="59"/>
      <c r="B229" s="59"/>
      <c r="C229" s="59"/>
      <c r="N229" s="2"/>
      <c r="O229" s="2"/>
      <c r="P229" s="2"/>
    </row>
    <row r="230" spans="1:16">
      <c r="A230" s="59"/>
      <c r="B230" s="59"/>
      <c r="C230" s="59"/>
      <c r="N230" s="2"/>
      <c r="O230" s="2"/>
      <c r="P230" s="2"/>
    </row>
    <row r="231" spans="1:16">
      <c r="A231" s="59"/>
      <c r="B231" s="59"/>
      <c r="C231" s="59"/>
      <c r="N231" s="2"/>
      <c r="O231" s="2"/>
      <c r="P231" s="2"/>
    </row>
    <row r="232" spans="1:16">
      <c r="A232" s="59"/>
      <c r="B232" s="59"/>
      <c r="C232" s="59"/>
      <c r="N232" s="2"/>
      <c r="O232" s="2"/>
      <c r="P232" s="2"/>
    </row>
    <row r="233" spans="1:16">
      <c r="A233" s="59"/>
      <c r="B233" s="59"/>
      <c r="C233" s="59"/>
      <c r="N233" s="2"/>
      <c r="O233" s="2"/>
      <c r="P233" s="2"/>
    </row>
    <row r="234" spans="1:16">
      <c r="A234" s="59"/>
      <c r="B234" s="59"/>
      <c r="C234" s="59"/>
      <c r="N234" s="2"/>
      <c r="O234" s="2"/>
      <c r="P234" s="2"/>
    </row>
    <row r="235" spans="1:16">
      <c r="A235" s="59"/>
      <c r="B235" s="59"/>
      <c r="C235" s="59"/>
      <c r="N235" s="2"/>
      <c r="O235" s="2"/>
      <c r="P235" s="2"/>
    </row>
    <row r="236" spans="1:16">
      <c r="A236" s="59"/>
      <c r="B236" s="59"/>
      <c r="C236" s="59"/>
      <c r="N236" s="2"/>
      <c r="O236" s="2"/>
      <c r="P236" s="2"/>
    </row>
    <row r="237" spans="1:16">
      <c r="A237" s="59"/>
      <c r="B237" s="59"/>
      <c r="C237" s="59"/>
      <c r="N237" s="2"/>
      <c r="O237" s="2"/>
      <c r="P237" s="2"/>
    </row>
    <row r="238" spans="1:16">
      <c r="A238" s="59"/>
      <c r="B238" s="59"/>
      <c r="C238" s="59"/>
      <c r="N238" s="2"/>
      <c r="O238" s="2"/>
      <c r="P238" s="2"/>
    </row>
    <row r="239" spans="1:16">
      <c r="A239" s="59"/>
      <c r="B239" s="59"/>
      <c r="C239" s="59"/>
      <c r="N239" s="2"/>
      <c r="O239" s="2"/>
      <c r="P239" s="2"/>
    </row>
    <row r="240" spans="1:16">
      <c r="A240" s="59"/>
      <c r="B240" s="59"/>
      <c r="C240" s="59"/>
      <c r="N240" s="2"/>
      <c r="O240" s="2"/>
      <c r="P240" s="2"/>
    </row>
    <row r="241" spans="1:16">
      <c r="A241" s="59"/>
      <c r="B241" s="59"/>
      <c r="C241" s="59"/>
      <c r="N241" s="2"/>
      <c r="O241" s="2"/>
      <c r="P241" s="2"/>
    </row>
    <row r="242" spans="1:16">
      <c r="A242" s="59"/>
      <c r="B242" s="59"/>
      <c r="C242" s="59"/>
      <c r="N242" s="2"/>
      <c r="O242" s="2"/>
      <c r="P242" s="2"/>
    </row>
    <row r="243" spans="1:16">
      <c r="A243" s="59"/>
      <c r="B243" s="59"/>
      <c r="C243" s="59"/>
      <c r="N243" s="2"/>
      <c r="O243" s="2"/>
      <c r="P243" s="2"/>
    </row>
    <row r="244" spans="1:16">
      <c r="A244" s="59"/>
      <c r="B244" s="59"/>
      <c r="C244" s="59"/>
      <c r="N244" s="2"/>
      <c r="O244" s="2"/>
      <c r="P244" s="2"/>
    </row>
    <row r="245" spans="1:16">
      <c r="A245" s="59"/>
      <c r="B245" s="59"/>
      <c r="C245" s="59"/>
      <c r="N245" s="2"/>
      <c r="O245" s="2"/>
      <c r="P245" s="2"/>
    </row>
    <row r="246" spans="1:16">
      <c r="A246" s="59"/>
      <c r="B246" s="59"/>
      <c r="C246" s="59"/>
      <c r="N246" s="2"/>
      <c r="O246" s="2"/>
      <c r="P246" s="2"/>
    </row>
    <row r="247" spans="1:16">
      <c r="A247" s="59"/>
      <c r="B247" s="59"/>
      <c r="C247" s="59"/>
      <c r="N247" s="2"/>
      <c r="O247" s="2"/>
      <c r="P247" s="2"/>
    </row>
    <row r="248" spans="1:16">
      <c r="A248" s="59"/>
      <c r="B248" s="59"/>
      <c r="C248" s="59"/>
      <c r="N248" s="2"/>
      <c r="O248" s="2"/>
      <c r="P248" s="2"/>
    </row>
  </sheetData>
  <sheetProtection algorithmName="SHA-512" hashValue="/sQlN8ZD5r/mlEbWqwszknKSSvputbp13IxvOyjXfww6ft5TjG157bmaWaG7IFhPkM1Jo+b3LpHLARWuyenn8w==" saltValue="3UWlHS1kIHwZWTxvEpkevw==" spinCount="100000" sheet="1" objects="1" scenarios="1"/>
  <mergeCells count="32">
    <mergeCell ref="A1:M1"/>
    <mergeCell ref="A8:M8"/>
    <mergeCell ref="A2:AI2"/>
    <mergeCell ref="S9:S10"/>
    <mergeCell ref="O9:O10"/>
    <mergeCell ref="N8:U8"/>
    <mergeCell ref="J9:J10"/>
    <mergeCell ref="T9:T10"/>
    <mergeCell ref="U9:U10"/>
    <mergeCell ref="P9:P10"/>
    <mergeCell ref="K9:L9"/>
    <mergeCell ref="M9:M10"/>
    <mergeCell ref="N9:N10"/>
    <mergeCell ref="Q9:Q10"/>
    <mergeCell ref="R9:R10"/>
    <mergeCell ref="F9:G9"/>
    <mergeCell ref="H9:H10"/>
    <mergeCell ref="I9:I10"/>
    <mergeCell ref="A9:A10"/>
    <mergeCell ref="B9:B10"/>
    <mergeCell ref="C9:C10"/>
    <mergeCell ref="D9:D10"/>
    <mergeCell ref="E9:E10"/>
    <mergeCell ref="A47:A58"/>
    <mergeCell ref="A59:A71"/>
    <mergeCell ref="A72:A77"/>
    <mergeCell ref="A78:A84"/>
    <mergeCell ref="A11:A19"/>
    <mergeCell ref="A20:A28"/>
    <mergeCell ref="A29:A36"/>
    <mergeCell ref="A37:A43"/>
    <mergeCell ref="A44:A46"/>
  </mergeCells>
  <conditionalFormatting sqref="N11:N84">
    <cfRule type="cellIs" dxfId="4" priority="1" operator="equal">
      <formula>"x"</formula>
    </cfRule>
  </conditionalFormatting>
  <conditionalFormatting sqref="O11:O80 O82:O84">
    <cfRule type="cellIs" dxfId="3" priority="2" operator="equal">
      <formula>"x"</formula>
    </cfRule>
  </conditionalFormatting>
  <conditionalFormatting sqref="P11:P84">
    <cfRule type="cellIs" dxfId="2" priority="3" operator="equal">
      <formula>"x"</formula>
    </cfRule>
  </conditionalFormatting>
  <conditionalFormatting sqref="Z6:Z7">
    <cfRule type="cellIs" dxfId="1" priority="13" stopIfTrue="1" operator="equal">
      <formula>$Z$6</formula>
    </cfRule>
  </conditionalFormatting>
  <hyperlinks>
    <hyperlink ref="R33" r:id="rId1" xr:uid="{00000000-0004-0000-0600-000000000000}"/>
    <hyperlink ref="R34" r:id="rId2" xr:uid="{00000000-0004-0000-0600-000001000000}"/>
    <hyperlink ref="R51" r:id="rId3" xr:uid="{00000000-0004-0000-0600-000002000000}"/>
  </hyperlinks>
  <pageMargins left="0.511811024" right="0.511811024" top="0.78740157499999996" bottom="0.78740157499999996" header="0.31496062000000002" footer="0.31496062000000002"/>
  <pageSetup orientation="portrait" r:id="rId4"/>
  <legacy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35"/>
  <sheetViews>
    <sheetView showGridLines="0" zoomScale="80" zoomScaleNormal="80" zoomScalePageLayoutView="70" workbookViewId="0">
      <selection activeCell="L5" sqref="L5"/>
    </sheetView>
  </sheetViews>
  <sheetFormatPr defaultRowHeight="1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c r="A1" s="12"/>
      <c r="B1" s="12"/>
      <c r="C1" s="12"/>
      <c r="D1" s="12"/>
      <c r="E1" s="12"/>
      <c r="F1" s="12"/>
      <c r="G1" s="12"/>
      <c r="H1" s="12"/>
      <c r="I1" s="12"/>
      <c r="J1" s="12"/>
      <c r="K1" s="12"/>
      <c r="L1" s="12"/>
      <c r="M1" s="12"/>
      <c r="N1" s="12"/>
      <c r="O1" s="12"/>
      <c r="P1" s="12"/>
      <c r="Q1" s="12"/>
      <c r="R1" s="12"/>
    </row>
    <row r="2" spans="1:18" s="16" customFormat="1" ht="33.75" customHeight="1">
      <c r="A2" s="17"/>
      <c r="B2" s="580" t="s">
        <v>0</v>
      </c>
      <c r="C2" s="580"/>
      <c r="D2" s="580"/>
      <c r="E2" s="580"/>
      <c r="F2" s="580"/>
      <c r="G2" s="580"/>
      <c r="H2" s="580"/>
      <c r="I2" s="580"/>
      <c r="J2" s="580"/>
      <c r="K2" s="580"/>
      <c r="L2" s="580"/>
      <c r="M2" s="580"/>
      <c r="N2" s="580"/>
      <c r="O2" s="580"/>
      <c r="P2" s="580"/>
      <c r="Q2" s="580"/>
      <c r="R2" s="17"/>
    </row>
    <row r="3" spans="1:18" ht="33.75" customHeight="1">
      <c r="A3" s="12"/>
      <c r="B3" s="586" t="str">
        <f>'Monitoria Anual - 1'!A2</f>
        <v>Plano de Ação Nacional para Conservação dos Peixes-bois Marinhos
PAN Peixe-boi marinho</v>
      </c>
      <c r="C3" s="586"/>
      <c r="D3" s="586"/>
      <c r="E3" s="586"/>
      <c r="F3" s="586"/>
      <c r="G3" s="586"/>
      <c r="H3" s="586"/>
      <c r="I3" s="586"/>
      <c r="J3" s="586"/>
      <c r="K3" s="586"/>
      <c r="L3" s="586"/>
      <c r="M3" s="586"/>
      <c r="N3" s="586"/>
      <c r="O3" s="586"/>
      <c r="P3" s="586"/>
      <c r="Q3" s="586"/>
      <c r="R3" s="12"/>
    </row>
    <row r="4" spans="1:18">
      <c r="A4" s="12"/>
      <c r="H4" s="13"/>
      <c r="I4" s="13"/>
      <c r="J4" s="13"/>
      <c r="K4" s="13"/>
      <c r="R4" s="12"/>
    </row>
    <row r="5" spans="1:18" s="2" customFormat="1" ht="75.75" customHeight="1">
      <c r="A5" s="19"/>
      <c r="B5" s="591" t="s">
        <v>662</v>
      </c>
      <c r="C5" s="591"/>
      <c r="D5" s="592" t="str">
        <f>'Monitoria Anual - 1'!B4</f>
        <v>Reduzir os efeitos das atividades antrópicas sobre as populações naturais de peixe-boi marinho, ampliar o conhecimento aplicado a sua conservação e aperfeiçoar as ações de conservação ex situ</v>
      </c>
      <c r="E5" s="592"/>
      <c r="F5" s="592"/>
      <c r="G5" s="592"/>
      <c r="H5" s="592"/>
      <c r="I5" s="593"/>
      <c r="J5" s="14"/>
      <c r="K5" s="14"/>
      <c r="L5" s="14"/>
      <c r="M5" s="14"/>
      <c r="N5" s="14"/>
      <c r="R5" s="19"/>
    </row>
    <row r="6" spans="1:18">
      <c r="A6" s="12"/>
      <c r="H6" s="13"/>
      <c r="I6" s="13"/>
      <c r="J6" s="13"/>
      <c r="K6" s="13"/>
      <c r="R6" s="12"/>
    </row>
    <row r="7" spans="1:18" ht="26.25" customHeight="1">
      <c r="A7" s="12"/>
      <c r="B7" s="591" t="s">
        <v>4</v>
      </c>
      <c r="C7" s="591"/>
      <c r="D7" s="44" t="str">
        <f>'Monitoria Final'!B6</f>
        <v>07/11/2023 a 09/11/2023</v>
      </c>
      <c r="E7" s="44"/>
      <c r="F7" s="44"/>
      <c r="G7" s="44"/>
      <c r="H7" s="44"/>
      <c r="I7" s="45"/>
      <c r="J7" s="43"/>
      <c r="K7" s="43"/>
      <c r="L7" s="43"/>
      <c r="M7" s="43"/>
      <c r="N7" s="43"/>
      <c r="O7" s="43"/>
      <c r="P7" s="43"/>
      <c r="Q7" s="43"/>
      <c r="R7" s="12"/>
    </row>
    <row r="8" spans="1:18">
      <c r="A8" s="12"/>
      <c r="R8" s="12"/>
    </row>
    <row r="9" spans="1:18" ht="31.5" customHeight="1">
      <c r="A9" s="12"/>
      <c r="B9" s="580" t="s">
        <v>663</v>
      </c>
      <c r="C9" s="580"/>
      <c r="D9" s="580"/>
      <c r="E9" s="580"/>
      <c r="F9" s="580"/>
      <c r="G9" s="580"/>
      <c r="H9" s="580"/>
      <c r="I9" s="580"/>
      <c r="J9" s="580"/>
      <c r="K9" s="580"/>
      <c r="L9" s="580"/>
      <c r="M9" s="580"/>
      <c r="N9" s="580"/>
      <c r="O9" s="580"/>
      <c r="P9" s="580"/>
      <c r="Q9" s="580"/>
      <c r="R9" s="12"/>
    </row>
    <row r="10" spans="1:18">
      <c r="A10" s="12"/>
      <c r="F10" s="11"/>
      <c r="G10" s="11"/>
      <c r="R10" s="12"/>
    </row>
    <row r="11" spans="1:18" ht="18" customHeight="1">
      <c r="A11" s="12"/>
      <c r="B11" s="581" t="s">
        <v>664</v>
      </c>
      <c r="C11" s="582"/>
      <c r="D11" s="43"/>
      <c r="E11" s="43"/>
      <c r="F11" s="43"/>
      <c r="G11" s="43"/>
      <c r="H11" s="43"/>
      <c r="I11" s="43"/>
      <c r="J11" s="43"/>
      <c r="K11" s="43"/>
      <c r="L11" s="43"/>
      <c r="M11" s="43"/>
      <c r="N11" s="43"/>
      <c r="O11" s="43"/>
      <c r="P11" s="43"/>
      <c r="Q11" s="43"/>
      <c r="R11" s="12"/>
    </row>
    <row r="12" spans="1:18" ht="15.75" thickBot="1">
      <c r="A12" s="12"/>
      <c r="F12" s="3"/>
      <c r="R12" s="12"/>
    </row>
    <row r="13" spans="1:18" ht="60.75" customHeight="1" thickBot="1">
      <c r="A13" s="12"/>
      <c r="C13" s="588" t="s">
        <v>1644</v>
      </c>
      <c r="D13" s="589"/>
      <c r="E13" s="590"/>
      <c r="F13" s="4"/>
      <c r="R13" s="12"/>
    </row>
    <row r="14" spans="1:18" s="2" customFormat="1" ht="31.9" customHeight="1" thickBot="1">
      <c r="A14" s="19"/>
      <c r="C14" s="27" t="s">
        <v>665</v>
      </c>
      <c r="D14" s="8" t="s">
        <v>666</v>
      </c>
      <c r="E14" s="10" t="s">
        <v>667</v>
      </c>
      <c r="F14" s="7"/>
      <c r="R14" s="19"/>
    </row>
    <row r="15" spans="1:18" ht="15.75">
      <c r="A15" s="12"/>
      <c r="C15" s="39" t="s">
        <v>1623</v>
      </c>
      <c r="D15" s="29">
        <f>COUNTA('Monitoria Final'!N11:N84)</f>
        <v>9</v>
      </c>
      <c r="E15" s="30">
        <f>D15/$D$18</f>
        <v>0.14754098360655737</v>
      </c>
      <c r="F15" s="5"/>
      <c r="R15" s="12"/>
    </row>
    <row r="16" spans="1:18" ht="15.75">
      <c r="A16" s="12"/>
      <c r="C16" s="40" t="s">
        <v>1624</v>
      </c>
      <c r="D16" s="29">
        <f>COUNTA('Monitoria Final'!O11:O84)</f>
        <v>25</v>
      </c>
      <c r="E16" s="30">
        <f>D16/$D$18</f>
        <v>0.4098360655737705</v>
      </c>
      <c r="F16" s="5"/>
      <c r="R16" s="12"/>
    </row>
    <row r="17" spans="1:18" ht="16.5" thickBot="1">
      <c r="A17" s="12"/>
      <c r="C17" s="41" t="s">
        <v>1625</v>
      </c>
      <c r="D17" s="29">
        <f>COUNTA('Monitoria Final'!P11:P84)</f>
        <v>27</v>
      </c>
      <c r="E17" s="30">
        <f>D17/$D$18</f>
        <v>0.44262295081967212</v>
      </c>
      <c r="F17" s="5"/>
      <c r="R17" s="12"/>
    </row>
    <row r="18" spans="1:18" ht="15.75" thickBot="1">
      <c r="A18" s="12"/>
      <c r="C18" s="42" t="s">
        <v>1626</v>
      </c>
      <c r="D18" s="32">
        <f>SUM(D15:D17)</f>
        <v>61</v>
      </c>
      <c r="E18" s="33">
        <f>SUM(E15:E17)</f>
        <v>1</v>
      </c>
      <c r="F18" s="6"/>
      <c r="R18" s="12"/>
    </row>
    <row r="19" spans="1:18">
      <c r="A19" s="12"/>
      <c r="R19" s="12"/>
    </row>
    <row r="20" spans="1:18" ht="15.75">
      <c r="A20" s="12"/>
      <c r="B20" s="44" t="s">
        <v>679</v>
      </c>
      <c r="C20" s="45"/>
      <c r="D20" s="43"/>
      <c r="E20" s="43"/>
      <c r="F20" s="43"/>
      <c r="G20" s="43"/>
      <c r="H20" s="43"/>
      <c r="I20" s="43"/>
      <c r="J20" s="43"/>
      <c r="K20" s="43"/>
      <c r="L20" s="43"/>
      <c r="M20" s="43"/>
      <c r="N20" s="43"/>
      <c r="O20" s="43"/>
      <c r="P20" s="43"/>
      <c r="Q20" s="43"/>
      <c r="R20" s="12"/>
    </row>
    <row r="21" spans="1:18" ht="16.5" thickBot="1">
      <c r="A21" s="12"/>
      <c r="B21" s="18"/>
      <c r="C21" s="18"/>
      <c r="D21" s="18"/>
      <c r="E21" s="18"/>
      <c r="F21" s="18"/>
      <c r="G21" s="18"/>
      <c r="H21" s="18"/>
      <c r="I21" s="18"/>
      <c r="J21" s="18"/>
      <c r="K21" s="18"/>
      <c r="L21" s="18"/>
      <c r="M21" s="18"/>
      <c r="N21" s="18"/>
      <c r="O21" s="18"/>
      <c r="P21" s="18"/>
      <c r="Q21" s="18"/>
      <c r="R21" s="12"/>
    </row>
    <row r="22" spans="1:18" ht="36" customHeight="1" thickBot="1">
      <c r="A22" s="12"/>
      <c r="C22" s="34" t="s">
        <v>680</v>
      </c>
      <c r="D22" s="67">
        <f>COUNTA('Monitoria Final'!A11:A84)</f>
        <v>9</v>
      </c>
      <c r="R22" s="12"/>
    </row>
    <row r="23" spans="1:18" ht="15.75" thickBot="1">
      <c r="A23" s="12"/>
      <c r="R23" s="12"/>
    </row>
    <row r="24" spans="1:18" ht="15.75" thickBot="1">
      <c r="A24" s="12"/>
      <c r="C24" s="77" t="s">
        <v>681</v>
      </c>
      <c r="D24" s="77" t="s">
        <v>682</v>
      </c>
      <c r="E24" s="22"/>
      <c r="F24" s="23"/>
      <c r="G24" s="26"/>
      <c r="R24" s="12"/>
    </row>
    <row r="25" spans="1:18">
      <c r="A25" s="12"/>
      <c r="C25" s="493" t="s">
        <v>683</v>
      </c>
      <c r="D25" s="495">
        <f>SUM(E25:G25)</f>
        <v>7</v>
      </c>
      <c r="E25" s="35">
        <f>COUNTA('Monitoria Final'!N11:N19)</f>
        <v>2</v>
      </c>
      <c r="F25" s="35">
        <f>COUNTA('Monitoria Final'!O11:O19)</f>
        <v>2</v>
      </c>
      <c r="G25" s="35">
        <f>COUNTA('Monitoria Final'!P11:P19)</f>
        <v>3</v>
      </c>
      <c r="R25" s="12"/>
    </row>
    <row r="26" spans="1:18">
      <c r="A26" s="12"/>
      <c r="C26" s="494" t="s">
        <v>684</v>
      </c>
      <c r="D26" s="37">
        <f t="shared" ref="D26:D33" si="0">SUM(E26:G26)</f>
        <v>5</v>
      </c>
      <c r="E26" s="36">
        <f>COUNTA('Monitoria Final'!N20:N28)</f>
        <v>1</v>
      </c>
      <c r="F26" s="36">
        <f>COUNTA('Monitoria Final'!O20:O28)</f>
        <v>3</v>
      </c>
      <c r="G26" s="36">
        <f>COUNTA('Monitoria Final'!P20:P28)</f>
        <v>1</v>
      </c>
      <c r="R26" s="12"/>
    </row>
    <row r="27" spans="1:18">
      <c r="A27" s="12"/>
      <c r="C27" s="494" t="s">
        <v>685</v>
      </c>
      <c r="D27" s="37">
        <f t="shared" si="0"/>
        <v>8</v>
      </c>
      <c r="E27" s="36">
        <f>COUNTA('Monitoria Final'!N29:N36)</f>
        <v>2</v>
      </c>
      <c r="F27" s="36">
        <f>COUNTA('Monitoria Final'!O29:O36)</f>
        <v>3</v>
      </c>
      <c r="G27" s="36">
        <f>COUNTA('Monitoria Final'!P29:P36)</f>
        <v>3</v>
      </c>
      <c r="R27" s="12"/>
    </row>
    <row r="28" spans="1:18">
      <c r="A28" s="12"/>
      <c r="C28" s="494" t="s">
        <v>686</v>
      </c>
      <c r="D28" s="37">
        <f t="shared" si="0"/>
        <v>7</v>
      </c>
      <c r="E28" s="36">
        <f>COUNTA('Monitoria Final'!N37:N43)</f>
        <v>0</v>
      </c>
      <c r="F28" s="36">
        <f>COUNTA('Monitoria Final'!O37:O43)</f>
        <v>0</v>
      </c>
      <c r="G28" s="36">
        <f>COUNTA('Monitoria Final'!P37:P43)</f>
        <v>7</v>
      </c>
      <c r="R28" s="12"/>
    </row>
    <row r="29" spans="1:18">
      <c r="A29" s="12"/>
      <c r="C29" s="494" t="s">
        <v>687</v>
      </c>
      <c r="D29" s="37">
        <f t="shared" si="0"/>
        <v>3</v>
      </c>
      <c r="E29" s="36">
        <f>COUNTA('Monitoria Final'!N44:N46)</f>
        <v>0</v>
      </c>
      <c r="F29" s="36">
        <f>COUNTA('Monitoria Final'!O44:O46)</f>
        <v>3</v>
      </c>
      <c r="G29" s="36">
        <f>COUNTA('Monitoria Final'!P44:P46)</f>
        <v>0</v>
      </c>
      <c r="R29" s="12"/>
    </row>
    <row r="30" spans="1:18">
      <c r="A30" s="12"/>
      <c r="C30" s="494" t="s">
        <v>688</v>
      </c>
      <c r="D30" s="37">
        <f t="shared" si="0"/>
        <v>10</v>
      </c>
      <c r="E30" s="36">
        <f>COUNTA('Monitoria Final'!N47:N58)</f>
        <v>2</v>
      </c>
      <c r="F30" s="36">
        <f>COUNTA('Monitoria Final'!O47:O58)</f>
        <v>5</v>
      </c>
      <c r="G30" s="36">
        <f>COUNTA('Monitoria Final'!P47:P58)</f>
        <v>3</v>
      </c>
      <c r="R30" s="12"/>
    </row>
    <row r="31" spans="1:18">
      <c r="A31" s="12"/>
      <c r="C31" s="494" t="s">
        <v>689</v>
      </c>
      <c r="D31" s="37">
        <f t="shared" si="0"/>
        <v>9</v>
      </c>
      <c r="E31" s="36">
        <f>COUNTA('Monitoria Final'!N59:N71)</f>
        <v>0</v>
      </c>
      <c r="F31" s="36">
        <f>COUNTA('Monitoria Final'!O59:O71)</f>
        <v>4</v>
      </c>
      <c r="G31" s="36">
        <f>COUNTA('Monitoria Final'!P59:P71)</f>
        <v>5</v>
      </c>
      <c r="R31" s="12"/>
    </row>
    <row r="32" spans="1:18">
      <c r="A32" s="12"/>
      <c r="C32" s="494" t="s">
        <v>690</v>
      </c>
      <c r="D32" s="37">
        <f t="shared" si="0"/>
        <v>5</v>
      </c>
      <c r="E32" s="36">
        <f>COUNTA('Monitoria Final'!N72:N77)</f>
        <v>2</v>
      </c>
      <c r="F32" s="36">
        <f>COUNTA('Monitoria Final'!O72:O77)</f>
        <v>3</v>
      </c>
      <c r="G32" s="36">
        <f>COUNTA('Monitoria Final'!P72:P77)</f>
        <v>0</v>
      </c>
      <c r="R32" s="12"/>
    </row>
    <row r="33" spans="1:18">
      <c r="A33" s="12"/>
      <c r="C33" s="494" t="s">
        <v>691</v>
      </c>
      <c r="D33" s="37">
        <f t="shared" si="0"/>
        <v>7</v>
      </c>
      <c r="E33" s="36">
        <f>COUNTA('Monitoria Final'!N78:N84)</f>
        <v>0</v>
      </c>
      <c r="F33" s="36">
        <f>COUNTA('Monitoria Final'!O78:O84)</f>
        <v>2</v>
      </c>
      <c r="G33" s="36">
        <f>COUNTA('Monitoria Final'!P78:P84)</f>
        <v>5</v>
      </c>
      <c r="R33" s="12"/>
    </row>
    <row r="34" spans="1:18">
      <c r="A34" s="12"/>
      <c r="D34" s="496"/>
      <c r="R34" s="12"/>
    </row>
    <row r="35" spans="1:18">
      <c r="A35" s="12"/>
      <c r="B35" s="12"/>
      <c r="C35" s="12"/>
      <c r="D35" s="12"/>
      <c r="E35" s="12"/>
      <c r="F35" s="12"/>
      <c r="G35" s="12"/>
      <c r="H35" s="12"/>
      <c r="I35" s="12"/>
      <c r="J35" s="12"/>
      <c r="K35" s="12"/>
      <c r="L35" s="12"/>
      <c r="M35" s="12"/>
      <c r="N35" s="12"/>
      <c r="O35" s="12"/>
      <c r="P35" s="12"/>
      <c r="Q35" s="12"/>
      <c r="R35" s="12"/>
    </row>
  </sheetData>
  <sheetProtection algorithmName="SHA-512" hashValue="FKjMOxS/+tF40W9bEkPJZVQEG3nlrwfoMa5oVKZvigO1RG3Z68yo6AyHp9uT3Q+PiCuRXsOmCcrcBuwTay6lyg==" saltValue="J7/K05mFDNsDWLBQgBVRsw==" spinCount="100000" sheet="1" objects="1" scenarios="1"/>
  <mergeCells count="8">
    <mergeCell ref="B9:Q9"/>
    <mergeCell ref="B11:C11"/>
    <mergeCell ref="C13:E13"/>
    <mergeCell ref="B2:Q2"/>
    <mergeCell ref="B3:Q3"/>
    <mergeCell ref="B5:C5"/>
    <mergeCell ref="D5:I5"/>
    <mergeCell ref="B7:C7"/>
  </mergeCells>
  <conditionalFormatting sqref="E25:G25">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B3DB5B91534F143B255C3736349DE39" ma:contentTypeVersion="4" ma:contentTypeDescription="Crie um novo documento." ma:contentTypeScope="" ma:versionID="46f1f929c7944e6e07d17849d7593d3f">
  <xsd:schema xmlns:xsd="http://www.w3.org/2001/XMLSchema" xmlns:xs="http://www.w3.org/2001/XMLSchema" xmlns:p="http://schemas.microsoft.com/office/2006/metadata/properties" xmlns:ns2="d43c36c4-2f63-438d-b580-cdaa82dd720d" xmlns:ns3="c633ef57-6cdf-4a57-99aa-44ee9da07c08" targetNamespace="http://schemas.microsoft.com/office/2006/metadata/properties" ma:root="true" ma:fieldsID="1977dc0cba30dbcf96fcd77ee3dc7f97" ns2:_="" ns3:_="">
    <xsd:import namespace="d43c36c4-2f63-438d-b580-cdaa82dd720d"/>
    <xsd:import namespace="c633ef57-6cdf-4a57-99aa-44ee9da07c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3c36c4-2f63-438d-b580-cdaa82dd72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33ef57-6cdf-4a57-99aa-44ee9da07c08"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084F14-D514-42BE-85BF-57E72F699F89}">
  <ds:schemaRefs>
    <ds:schemaRef ds:uri="http://schemas.microsoft.com/sharepoint/v3/contenttype/forms"/>
  </ds:schemaRefs>
</ds:datastoreItem>
</file>

<file path=customXml/itemProps2.xml><?xml version="1.0" encoding="utf-8"?>
<ds:datastoreItem xmlns:ds="http://schemas.openxmlformats.org/officeDocument/2006/customXml" ds:itemID="{E682C807-6AEA-4DF0-8ED9-3D6DFA56AD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3c36c4-2f63-438d-b580-cdaa82dd720d"/>
    <ds:schemaRef ds:uri="c633ef57-6cdf-4a57-99aa-44ee9da07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B441C2-CB85-457A-BC62-368655C4554C}">
  <ds:schemaRefs>
    <ds:schemaRef ds:uri="c633ef57-6cdf-4a57-99aa-44ee9da07c08"/>
    <ds:schemaRef ds:uri="http://purl.org/dc/elements/1.1/"/>
    <ds:schemaRef ds:uri="http://schemas.microsoft.com/office/2006/documentManagement/types"/>
    <ds:schemaRef ds:uri="http://purl.org/dc/terms/"/>
    <ds:schemaRef ds:uri="http://schemas.openxmlformats.org/package/2006/metadata/core-properties"/>
    <ds:schemaRef ds:uri="d43c36c4-2f63-438d-b580-cdaa82dd720d"/>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Monitoria Anual - 1</vt:lpstr>
      <vt:lpstr>Painel de Gestão - 1</vt:lpstr>
      <vt:lpstr>Monitoria Anual - 2</vt:lpstr>
      <vt:lpstr>Painel de Gestão - 2</vt:lpstr>
      <vt:lpstr>Monitoria Anual - 3</vt:lpstr>
      <vt:lpstr>Painel de Gestão - 3</vt:lpstr>
      <vt:lpstr>Monitoria Final</vt:lpstr>
      <vt:lpstr>Painel de Gestão Final</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Cintia Lepesqueur Gonçalves</cp:lastModifiedBy>
  <cp:revision/>
  <dcterms:created xsi:type="dcterms:W3CDTF">2012-07-30T00:05:19Z</dcterms:created>
  <dcterms:modified xsi:type="dcterms:W3CDTF">2024-04-12T12:53:10Z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y fmtid="{D5CDD505-2E9C-101B-9397-08002B2CF9AE}" pid="3" name="MSIP_Label_3738d5ca-cd4e-433d-8f2a-eee77df5cad2_Enabled">
    <vt:lpwstr>true</vt:lpwstr>
  </property>
  <property fmtid="{D5CDD505-2E9C-101B-9397-08002B2CF9AE}" pid="4" name="MSIP_Label_3738d5ca-cd4e-433d-8f2a-eee77df5cad2_SetDate">
    <vt:lpwstr>2024-01-02T20:07:45Z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1fe054cd-c69b-4859-b330-9337b3bd7b19</vt:lpwstr>
  </property>
  <property fmtid="{D5CDD505-2E9C-101B-9397-08002B2CF9AE}" pid="9" name="MSIP_Label_3738d5ca-cd4e-433d-8f2a-eee77df5cad2_ContentBits">
    <vt:lpwstr>0</vt:lpwstr>
  </property>
</Properties>
</file>