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alex_\Downloads\"/>
    </mc:Choice>
  </mc:AlternateContent>
  <xr:revisionPtr revIDLastSave="0" documentId="13_ncr:1_{3482D048-83B1-449E-ACFF-31960CFB9B61}" xr6:coauthVersionLast="47" xr6:coauthVersionMax="47" xr10:uidLastSave="{00000000-0000-0000-0000-000000000000}"/>
  <bookViews>
    <workbookView xWindow="-120" yWindow="-120" windowWidth="20730" windowHeight="11160" firstSheet="4" activeTab="6"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calcPr calcId="191028"/>
</workbook>
</file>

<file path=xl/calcChain.xml><?xml version="1.0" encoding="utf-8"?>
<calcChain xmlns="http://schemas.openxmlformats.org/spreadsheetml/2006/main">
  <c r="D24" i="6" l="1"/>
  <c r="C101" i="7"/>
  <c r="F21" i="8" s="1"/>
  <c r="G27" i="10"/>
  <c r="F27" i="10"/>
  <c r="E27" i="10"/>
  <c r="D27" i="10" s="1"/>
  <c r="G26" i="10"/>
  <c r="F26" i="10"/>
  <c r="E26" i="10"/>
  <c r="D26" i="10" s="1"/>
  <c r="G25" i="10"/>
  <c r="F25" i="10"/>
  <c r="E25" i="10"/>
  <c r="D22" i="10"/>
  <c r="D17" i="10"/>
  <c r="D16" i="10"/>
  <c r="D15" i="10"/>
  <c r="D7" i="10"/>
  <c r="D5" i="10"/>
  <c r="B3" i="10"/>
  <c r="J34" i="8"/>
  <c r="I34" i="8"/>
  <c r="H34" i="8"/>
  <c r="G34" i="8"/>
  <c r="F34" i="8"/>
  <c r="E34" i="8"/>
  <c r="J33" i="8"/>
  <c r="I33" i="8"/>
  <c r="H33" i="8"/>
  <c r="G33" i="8"/>
  <c r="F33" i="8"/>
  <c r="E33" i="8"/>
  <c r="J32" i="8"/>
  <c r="I32" i="8"/>
  <c r="H32" i="8"/>
  <c r="G32" i="8"/>
  <c r="F32" i="8"/>
  <c r="E32" i="8"/>
  <c r="D29" i="8"/>
  <c r="D24" i="8"/>
  <c r="D23" i="8"/>
  <c r="AA20" i="8" a="1"/>
  <c r="AA20" i="8" s="1"/>
  <c r="Z20" i="8" a="1"/>
  <c r="Z20" i="8" s="1"/>
  <c r="D20" i="8"/>
  <c r="AA19" i="8" a="1"/>
  <c r="AA19" i="8" s="1"/>
  <c r="Z19" i="8" a="1"/>
  <c r="Z19" i="8" s="1"/>
  <c r="D19" i="8"/>
  <c r="AA18" i="8" a="1"/>
  <c r="AA18" i="8" s="1"/>
  <c r="Z18" i="8" a="1"/>
  <c r="Z18" i="8" s="1"/>
  <c r="D18" i="8"/>
  <c r="AA17" i="8" a="1"/>
  <c r="AA17" i="8" s="1"/>
  <c r="Z17" i="8" a="1"/>
  <c r="Z17" i="8" s="1"/>
  <c r="D17" i="8"/>
  <c r="AA16" i="8"/>
  <c r="Z16" i="8"/>
  <c r="D16" i="8"/>
  <c r="F15" i="8"/>
  <c r="D7" i="8"/>
  <c r="D5" i="8"/>
  <c r="B3" i="8"/>
  <c r="J34" i="6"/>
  <c r="I34" i="6"/>
  <c r="H34" i="6"/>
  <c r="G34" i="6"/>
  <c r="F34" i="6"/>
  <c r="E34" i="6"/>
  <c r="J33" i="6"/>
  <c r="I33" i="6"/>
  <c r="H33" i="6"/>
  <c r="G33" i="6"/>
  <c r="F33" i="6"/>
  <c r="E33" i="6"/>
  <c r="J32" i="6"/>
  <c r="I32" i="6"/>
  <c r="H32" i="6"/>
  <c r="G32" i="6"/>
  <c r="F32" i="6"/>
  <c r="E32" i="6"/>
  <c r="D29" i="6"/>
  <c r="D23" i="6"/>
  <c r="AA20" i="6" a="1"/>
  <c r="AA20" i="6" s="1"/>
  <c r="Z20" i="6" a="1"/>
  <c r="Z20" i="6" s="1"/>
  <c r="D20" i="6"/>
  <c r="AA19" i="6" a="1"/>
  <c r="AA19" i="6" s="1"/>
  <c r="Z19" i="6" a="1"/>
  <c r="Z19" i="6" s="1"/>
  <c r="D19" i="6"/>
  <c r="AA18" i="6" a="1"/>
  <c r="AA18" i="6" s="1"/>
  <c r="Z18" i="6" a="1"/>
  <c r="Z18" i="6" s="1"/>
  <c r="D18" i="6"/>
  <c r="AA17" i="6" a="1"/>
  <c r="AA17" i="6" s="1"/>
  <c r="Z17" i="6" a="1"/>
  <c r="Z17" i="6" s="1"/>
  <c r="D17" i="6"/>
  <c r="AA16" i="6"/>
  <c r="Z16" i="6"/>
  <c r="D16" i="6"/>
  <c r="D22" i="6" s="1"/>
  <c r="E17" i="6" s="1"/>
  <c r="F15" i="6"/>
  <c r="D7" i="6"/>
  <c r="D5" i="6"/>
  <c r="B3" i="6"/>
  <c r="C90" i="5"/>
  <c r="F21" i="6" s="1"/>
  <c r="J34" i="4"/>
  <c r="I34" i="4"/>
  <c r="H34" i="4"/>
  <c r="G34" i="4"/>
  <c r="F34" i="4"/>
  <c r="E34" i="4"/>
  <c r="J33" i="4"/>
  <c r="I33" i="4"/>
  <c r="H33" i="4"/>
  <c r="G33" i="4"/>
  <c r="F33" i="4"/>
  <c r="E33" i="4"/>
  <c r="J32" i="4"/>
  <c r="I32" i="4"/>
  <c r="H32" i="4"/>
  <c r="G32" i="4"/>
  <c r="F32" i="4"/>
  <c r="E32" i="4"/>
  <c r="D29" i="4"/>
  <c r="D24" i="4"/>
  <c r="D23" i="4"/>
  <c r="AA20" i="4" a="1"/>
  <c r="AA20" i="4" s="1"/>
  <c r="Z20" i="4" a="1"/>
  <c r="Z20" i="4" s="1"/>
  <c r="D20" i="4"/>
  <c r="AA19" i="4" a="1"/>
  <c r="AA19" i="4" s="1"/>
  <c r="Z19" i="4" a="1"/>
  <c r="Z19" i="4" s="1"/>
  <c r="D19" i="4"/>
  <c r="AA18" i="4" a="1"/>
  <c r="AA18" i="4" s="1"/>
  <c r="Z18" i="4" a="1"/>
  <c r="Z18" i="4" s="1"/>
  <c r="D18" i="4"/>
  <c r="AA17" i="4" a="1"/>
  <c r="AA17" i="4" s="1"/>
  <c r="Z17" i="4" a="1"/>
  <c r="Z17" i="4" s="1"/>
  <c r="D17" i="4"/>
  <c r="AA16" i="4"/>
  <c r="Z16" i="4"/>
  <c r="AB16" i="4" s="1"/>
  <c r="D16" i="4"/>
  <c r="F15" i="4"/>
  <c r="D7" i="4"/>
  <c r="D5" i="4"/>
  <c r="B3" i="4"/>
  <c r="C90" i="3"/>
  <c r="F21" i="4" s="1"/>
  <c r="J34" i="2"/>
  <c r="I34" i="2"/>
  <c r="H34" i="2"/>
  <c r="G34" i="2"/>
  <c r="F34" i="2"/>
  <c r="E34" i="2"/>
  <c r="J33" i="2"/>
  <c r="I33" i="2"/>
  <c r="H33" i="2"/>
  <c r="G33" i="2"/>
  <c r="F33" i="2"/>
  <c r="E33" i="2"/>
  <c r="J32" i="2"/>
  <c r="I32" i="2"/>
  <c r="H32" i="2"/>
  <c r="G32" i="2"/>
  <c r="F32" i="2"/>
  <c r="E32" i="2"/>
  <c r="D29" i="2"/>
  <c r="D24" i="2"/>
  <c r="D23" i="2"/>
  <c r="AA20" i="2" a="1"/>
  <c r="AA20" i="2" s="1"/>
  <c r="Z20" i="2" a="1"/>
  <c r="Z20" i="2" s="1"/>
  <c r="D20" i="2"/>
  <c r="AA19" i="2" a="1"/>
  <c r="AA19" i="2" s="1"/>
  <c r="Z19" i="2" a="1"/>
  <c r="Z19" i="2" s="1"/>
  <c r="D19" i="2"/>
  <c r="AA18" i="2" a="1"/>
  <c r="AA18" i="2" s="1"/>
  <c r="Z18" i="2" a="1"/>
  <c r="Z18" i="2" s="1"/>
  <c r="D18" i="2"/>
  <c r="AA17" i="2" a="1"/>
  <c r="AA17" i="2" s="1"/>
  <c r="Z17" i="2" a="1"/>
  <c r="Z17" i="2" s="1"/>
  <c r="D17" i="2"/>
  <c r="AA16" i="2"/>
  <c r="Z16" i="2"/>
  <c r="D16" i="2"/>
  <c r="F15" i="2"/>
  <c r="D7" i="2"/>
  <c r="D5" i="2"/>
  <c r="B3" i="2"/>
  <c r="C85" i="1"/>
  <c r="F21" i="2" s="1"/>
  <c r="D32" i="2" l="1"/>
  <c r="AB16" i="2"/>
  <c r="F16" i="2" s="1"/>
  <c r="AB19" i="2"/>
  <c r="D33" i="2"/>
  <c r="AB18" i="6"/>
  <c r="F18" i="6" s="1"/>
  <c r="D32" i="6"/>
  <c r="D34" i="6"/>
  <c r="D25" i="10"/>
  <c r="D33" i="8"/>
  <c r="AB17" i="4"/>
  <c r="D33" i="4"/>
  <c r="AB16" i="6"/>
  <c r="F16" i="6" s="1"/>
  <c r="AB20" i="6"/>
  <c r="F20" i="6" s="1"/>
  <c r="AB18" i="8"/>
  <c r="F18" i="8" s="1"/>
  <c r="AB18" i="2"/>
  <c r="F18" i="2" s="1"/>
  <c r="F19" i="2"/>
  <c r="AB20" i="2"/>
  <c r="F20" i="2" s="1"/>
  <c r="D34" i="2"/>
  <c r="AB19" i="4"/>
  <c r="F19" i="4" s="1"/>
  <c r="AB20" i="4"/>
  <c r="F20" i="4" s="1"/>
  <c r="D34" i="4"/>
  <c r="AB19" i="6"/>
  <c r="F19" i="6" s="1"/>
  <c r="D33" i="6"/>
  <c r="E15" i="10"/>
  <c r="D18" i="10"/>
  <c r="E16" i="2"/>
  <c r="AB17" i="2"/>
  <c r="F17" i="2" s="1"/>
  <c r="F22" i="2" s="1"/>
  <c r="D22" i="2"/>
  <c r="D22" i="4"/>
  <c r="E20" i="4" s="1"/>
  <c r="AB18" i="4"/>
  <c r="D32" i="4"/>
  <c r="AB16" i="8"/>
  <c r="F16" i="8" s="1"/>
  <c r="AB19" i="8"/>
  <c r="F19" i="8" s="1"/>
  <c r="AB17" i="8"/>
  <c r="F17" i="8" s="1"/>
  <c r="D34" i="8"/>
  <c r="D22" i="8"/>
  <c r="E17" i="8" s="1"/>
  <c r="D32" i="8"/>
  <c r="AB20" i="8"/>
  <c r="F20" i="8" s="1"/>
  <c r="F18" i="4"/>
  <c r="F16" i="4"/>
  <c r="AB17" i="6"/>
  <c r="F17" i="6" s="1"/>
  <c r="E19" i="4"/>
  <c r="E16" i="6"/>
  <c r="E18" i="6"/>
  <c r="F17" i="4"/>
  <c r="E18" i="4"/>
  <c r="E19" i="6"/>
  <c r="E17" i="4"/>
  <c r="E17" i="2"/>
  <c r="E20" i="6"/>
  <c r="G20" i="2" l="1"/>
  <c r="G15" i="2"/>
  <c r="E16" i="4"/>
  <c r="E19" i="2"/>
  <c r="E20" i="2"/>
  <c r="E16" i="10"/>
  <c r="E17" i="10"/>
  <c r="E18" i="2"/>
  <c r="E16" i="8"/>
  <c r="E20" i="8"/>
  <c r="E18" i="8"/>
  <c r="E19" i="8"/>
  <c r="F22" i="8"/>
  <c r="F22" i="6"/>
  <c r="G20" i="6" s="1"/>
  <c r="G16" i="6"/>
  <c r="F22" i="4"/>
  <c r="G21" i="2"/>
  <c r="G16" i="2"/>
  <c r="G19" i="2"/>
  <c r="G18" i="2"/>
  <c r="G17" i="2"/>
  <c r="G19" i="6"/>
  <c r="E22" i="4"/>
  <c r="E22" i="6"/>
  <c r="E22" i="2" l="1"/>
  <c r="E18" i="10"/>
  <c r="E22" i="8"/>
  <c r="G21" i="4"/>
  <c r="G15" i="4"/>
  <c r="G19" i="4"/>
  <c r="G20" i="4"/>
  <c r="G16" i="4"/>
  <c r="G17" i="4"/>
  <c r="G15" i="6"/>
  <c r="G21" i="6"/>
  <c r="G18" i="6"/>
  <c r="G18" i="4"/>
  <c r="G15" i="8"/>
  <c r="G19" i="8"/>
  <c r="G17" i="8"/>
  <c r="G16" i="8"/>
  <c r="G18" i="8"/>
  <c r="G20" i="8"/>
  <c r="G22" i="2"/>
  <c r="G17" i="6"/>
  <c r="G22" i="6" l="1"/>
  <c r="G22" i="8"/>
  <c r="G22" i="4"/>
</calcChain>
</file>

<file path=xl/sharedStrings.xml><?xml version="1.0" encoding="utf-8"?>
<sst xmlns="http://schemas.openxmlformats.org/spreadsheetml/2006/main" count="4112" uniqueCount="1766">
  <si>
    <t>PLANO DE AÇÃO NACIONAL DE CONSERVAÇÃO DE ESPÉCIES AMEAÇADAS DE EXTINÇÃO - PAN</t>
  </si>
  <si>
    <r>
      <rPr>
        <b/>
        <sz val="16"/>
        <color theme="1"/>
        <rFont val="Calibri"/>
        <family val="2"/>
      </rPr>
      <t>Plano de Ação Nacional para a Conservação dos Papagaios - PAN Papagaios (2</t>
    </r>
    <r>
      <rPr>
        <b/>
        <vertAlign val="superscript"/>
        <sz val="16"/>
        <color theme="1"/>
        <rFont val="Calibri"/>
        <family val="2"/>
      </rPr>
      <t>o</t>
    </r>
    <r>
      <rPr>
        <b/>
        <sz val="16"/>
        <color theme="1"/>
        <rFont val="Calibri"/>
        <family val="2"/>
      </rPr>
      <t xml:space="preserve"> Ciclo de Gestão)</t>
    </r>
  </si>
  <si>
    <t>Objetivo geral do PAN</t>
  </si>
  <si>
    <t>Contribuir para a integridade ecológica, genética e sanitária das populações naturais das espécies alvo deste PAN.</t>
  </si>
  <si>
    <t>Data da monitoria</t>
  </si>
  <si>
    <t xml:space="preserve">05 a 07 de dezembro de 2017 </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</si>
  <si>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</si>
  <si>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</si>
  <si>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</si>
  <si>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</si>
  <si>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</si>
  <si>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</si>
  <si>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</si>
  <si>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</si>
  <si>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</si>
  <si>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</si>
  <si>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</si>
  <si>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</si>
  <si>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</si>
  <si>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</si>
  <si>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</si>
  <si>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</si>
  <si>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</si>
  <si>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</si>
  <si>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</si>
  <si>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</si>
  <si>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</si>
  <si>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</si>
  <si>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</si>
  <si>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</si>
  <si>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</si>
  <si>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</si>
  <si>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</si>
  <si>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</si>
  <si>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</si>
  <si>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</si>
  <si>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</si>
  <si>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</si>
  <si>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</si>
  <si>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</si>
  <si>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</si>
  <si>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</si>
  <si>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</si>
  <si>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</si>
  <si>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</si>
  <si>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</si>
  <si>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</si>
  <si>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</si>
  <si>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Redução e reversão da perda, degradação e fragmentação do habitat das espécies alvo do Plano</t>
  </si>
  <si>
    <t>1.1</t>
  </si>
  <si>
    <t>Realizar diagnóstico das degradações ambientais decorrentes de pressões imobiliárias regulares e irregulares no município de Ilha Comprida a partir de 2010.</t>
  </si>
  <si>
    <t>Relatório do diagnóstico</t>
  </si>
  <si>
    <t>Marcos Simanovic (Polícia Militar Ambiental de São Paulo)</t>
  </si>
  <si>
    <t xml:space="preserve">Elenise Sipinski (SPVS), Maria Cecília Abbud (SPVS), Roberto Nicácio (Prefeitura de Ilha Comprida), Rosane Costa Silva Maciel (Fundação Florestal), Marcos Bonzanini (Polícia Ambiental de SP), Leandro Queiroz (Polícia Militar Ambiental de SP) </t>
  </si>
  <si>
    <t>Município de Ilha Comprida/SP</t>
  </si>
  <si>
    <t>x</t>
  </si>
  <si>
    <t>Aguarda fechamento do ano de 2017, para a coleta dos dados indicados, por meio do preenchimento de planilha específica, para subsidiar o início da análise qualiquantitativa para elaboração do diagnóstico.</t>
  </si>
  <si>
    <t>Dados disponíveis, a partir de 2010, para elaboração do diagnóstico: quantidade de autuações, tipo de degradação em cada autuação, proporções de cada degradação e localização aproximada.</t>
  </si>
  <si>
    <t>Marcos Simanovic</t>
  </si>
  <si>
    <t>Leandro Queiroz, da Polícia Ambiental de São Paulo Roberto Nicácio não são mais colaboradores.</t>
  </si>
  <si>
    <t>1.2</t>
  </si>
  <si>
    <r>
      <rPr>
        <sz val="12"/>
        <color theme="1"/>
        <rFont val="Calibri"/>
        <family val="2"/>
      </rPr>
      <t xml:space="preserve">Realizar diagnóstico das degradações ambientais decorrentes de pressões imobiliárias regulares e irregulares e agrossilvopastoril nas áreas de interesse do </t>
    </r>
    <r>
      <rPr>
        <i/>
        <sz val="12"/>
        <color theme="1"/>
        <rFont val="Calibri"/>
        <family val="2"/>
      </rPr>
      <t>Amazona brasiliensis</t>
    </r>
    <r>
      <rPr>
        <sz val="12"/>
        <color theme="1"/>
        <rFont val="Calibri"/>
        <family val="2"/>
      </rPr>
      <t>, nos municípios de Iguape e Pariquera-Açu a partir 2010.</t>
    </r>
  </si>
  <si>
    <t>Elenise Sipinski (SPVS), Maria Cecília Abbud (SPVS), Roberta Boss (SPVS),  Marcos Bonzanini (Polícia Ambiental de SP), Leandro Queiroz (Polícia Ambiental de SP), Marcio Barragana (ICMBio)</t>
  </si>
  <si>
    <t xml:space="preserve"> Iguape  (SP) e Pariquera-açu (SP) </t>
  </si>
  <si>
    <t>Dados disponíveis, a paritr de 2010, para elaboração do diagnóstico: quantidade de autuações, tipo de degradação em cada autuação, proporções de cada degradação e localização aproximada.</t>
  </si>
  <si>
    <t>1.3</t>
  </si>
  <si>
    <r>
      <rPr>
        <sz val="12"/>
        <color theme="1"/>
        <rFont val="Calibri"/>
        <family val="2"/>
      </rPr>
      <t>Identificar nos municípios de Ilha Comprida (SP), Pariquera-açu (SP) e Iguape (SP) as áreas de alimentação, nidificação e dormitórios do</t>
    </r>
    <r>
      <rPr>
        <i/>
        <sz val="12"/>
        <color theme="1"/>
        <rFont val="Calibri"/>
        <family val="2"/>
      </rPr>
      <t xml:space="preserve"> A.  brasiliensis</t>
    </r>
  </si>
  <si>
    <t xml:space="preserve">Mapa (shapes) da área de uso </t>
  </si>
  <si>
    <t>Elenise Sipinski (SPVS)</t>
  </si>
  <si>
    <t>Maria Cecíla Abbud (SPVS), Roberta Boss (SPVS), Patrícia Serafini (CEMAVE/ICMBio), Roberto Nicácio (Prefeitura de Ilha Comprida), Rosane Costa Silva Maciel  (Fundação Florestal), Marlon Prestes (SPVS), Marcos Simanovic (Polícia Ambiental de São Paulo)</t>
  </si>
  <si>
    <t xml:space="preserve">Municípios de Ilha Comprida (SP), Iguape  (SP) e Pariquera-açu (SP) </t>
  </si>
  <si>
    <t xml:space="preserve">Ilha Comprida: locais de dormitório e sítios repodutivos mapeados, e alguns pontos de alimentação localizados. Iguape: dormitórios e alguns sitios reprodutivos e locais de alimentação mapeados. Pariquera-açu, Itanhém e Cananeia:algumas áreas já mapeadas e busca por locais prioritários para a espécie.  Ação continua em andamento. Realizamos o monitoramento dos sitios reprodutivo localizados em 2020/2021. </t>
  </si>
  <si>
    <t>Elenise Spinski</t>
  </si>
  <si>
    <t>acrescentar Rafael Sezerban, mudar nstituição Roberto Nicácio (não é mais da Prefeitura de Ilha Comprida/ Autônomo)</t>
  </si>
  <si>
    <t>1.4</t>
  </si>
  <si>
    <t>Subsidiar zoneamento do Plano de Manejo da APA Estadual da Ilha Comprida</t>
  </si>
  <si>
    <t xml:space="preserve">Relatório técnico entregue ao gestor da UC </t>
  </si>
  <si>
    <t>Maria Cecíla Abbud (SPVS), Roberta Boss (SPVS), Patrícia Serafini (CEMAVE/ICMBio), Roberto Nicácio (Prefeitura de Ilha Comprida), Rosane Costa Silva Maciel  (Fundação Florestal), Marlon Prestes (SPVS)</t>
  </si>
  <si>
    <t>Município de Ilha Comprida (SP)</t>
  </si>
  <si>
    <t>Foi encaminhado relatório técnico com as áreas prioritárias para a espécie e indicações de ações de conservação na região. Participação da equipe do projeto do papagaio-de-cara-roxa em todas as reuniões de planejamento do PM. Conforme Resolução SMA Nº 93, de 06 de setembro de 2017, o Plano de Manejo atualmente está sendo analisado pelo Comitê de Integração dos Planos de Manejo.</t>
  </si>
  <si>
    <t>A ação foi realizada, porêm o PM não foi concluído.</t>
  </si>
  <si>
    <t>Plano de manejo publicado e contemplando as informações fornecidas</t>
  </si>
  <si>
    <t>1.5</t>
  </si>
  <si>
    <r>
      <rPr>
        <sz val="12"/>
        <color theme="1"/>
        <rFont val="Calibri"/>
        <family val="2"/>
      </rPr>
      <t xml:space="preserve">Implementar ações para prevenir e reprimir infrações ambientais que afetem o  </t>
    </r>
    <r>
      <rPr>
        <i/>
        <sz val="12"/>
        <color theme="1"/>
        <rFont val="Calibri"/>
        <family val="2"/>
      </rPr>
      <t>A. brasiliensis</t>
    </r>
    <r>
      <rPr>
        <sz val="12"/>
        <color theme="1"/>
        <rFont val="Calibri"/>
        <family val="2"/>
      </rPr>
      <t xml:space="preserve"> nas áreas prioritárias  no sul de São Paulo, com ênfase para os municípios de  Ilha Comprida (SP), Iguape (SP) e Pariquera-Açu (SP)</t>
    </r>
  </si>
  <si>
    <t xml:space="preserve">Termos de vistoria ambiental realizados e autos de infração </t>
  </si>
  <si>
    <t xml:space="preserve">Elenise Sipinski (SPVS), Maria Cecília Abbud (SPVS), Roberto Nicácio (Prefeitura de Ilha Comprida), Rosane Costa Silva Maciel (Fundação Florestal), Marcos Bonzanini (Polícia Ambiental de SP), Leandro Queiroz (Polícia Ambiental de SP) </t>
  </si>
  <si>
    <t>Município de Ilha Comprida - SP</t>
  </si>
  <si>
    <t xml:space="preserve">Polícia Ambiental realiza ações de rotina e operações periódicas para coibir desmatamentos, caça e comércio irregular de animais silvestres nos municípios alvo. A fiscalização ocorre de forma pontual e não efetiva em algumas das áreas de maior pressão identificadas e apresentadas em relatório em 2017 -2018 -2019. </t>
  </si>
  <si>
    <t>Registro das ações em Termos de Vistoria, Boletins de Ocorrência e Autos de infração ambiental, com especificação do local, tipo e proporções de cada degradação detectada.</t>
  </si>
  <si>
    <t>Leandro Queiroz, da Polícia Ambiental de São Paulo e  Roberto Nicácio  não são mais colaboradores.</t>
  </si>
  <si>
    <t>1.6</t>
  </si>
  <si>
    <t>Manifestar posição contrária a exploração de Araucária em remanescentes florestais ao IAP, SEMA, Conselho Estadual de Meio Ambiente e Ministério Público do Estado do Paraná.</t>
  </si>
  <si>
    <t>Moção e ofícios regulares às instituições</t>
  </si>
  <si>
    <t>Clóvis Borges (SPVS), Jaime Martinez (AMA-UPF), Patrícia Serafini (CEMAVE/ICMBio), Pedro Scherer Neto, Solange Latenek (SPVS), Yara Barros (Pq. Das Aves)</t>
  </si>
  <si>
    <t>Estado do Paraná</t>
  </si>
  <si>
    <t>Moção encaminhada. Auxiliou nas ações do MP relacionadas a FOM (Projeto "Mata Atlântica em Pé" implementado pelo Ministério Público Estadual). Nenhuma licença foi emitida pelo órgão estadual para supressão de vegetação na FOM, no prazo de 6 meses).</t>
  </si>
  <si>
    <t>Moção e ofícios encaminhados, além de reuniões. Apesar da pressão política o grupo foi bem sucedido em impedir o Manejo da araucária via portaria.</t>
  </si>
  <si>
    <t>1.7</t>
  </si>
  <si>
    <t>Manifestar posicionamento do PAN solicitando retorno da atuação administrativa da Polícia Ambiental do Paraná em relação às infrações ambientais</t>
  </si>
  <si>
    <t>Clóvis Borges (SPVS), Jaime Martinez (AMA-UPF), Patrícia Serafini (CEMAVE), Pedro Scherer Neto, Solange Latenek (SPVS), Yara Barros (Pq. Das Aves)</t>
  </si>
  <si>
    <t>Moção encaminhada. Convênio entre IAP e BPAMb assinado, mas ainda não efetivado.</t>
  </si>
  <si>
    <t>1.8</t>
  </si>
  <si>
    <t>Elaborar e encaminhar Nota Técnica subsidiando Ministério Público Federal e Estadual em relação a ponderação entre direitos sociais e ambientais no âmbito do PARNA Superagui</t>
  </si>
  <si>
    <r>
      <rPr>
        <sz val="12"/>
        <color theme="1"/>
        <rFont val="Calibri"/>
        <family val="2"/>
      </rPr>
      <t>Nota Técnica encaminhada,</t>
    </r>
    <r>
      <rPr>
        <sz val="12"/>
        <color theme="1"/>
        <rFont val="Calibri"/>
        <family val="2"/>
      </rPr>
      <t xml:space="preserve"> </t>
    </r>
    <r>
      <rPr>
        <sz val="12"/>
        <color theme="1"/>
        <rFont val="Calibri"/>
        <family val="2"/>
      </rPr>
      <t>caso pertinente,</t>
    </r>
    <r>
      <rPr>
        <sz val="12"/>
        <color theme="1"/>
        <rFont val="Calibri"/>
        <family val="2"/>
      </rPr>
      <t xml:space="preserve"> à Procuradoria da República em Paranaguá, Coordenação da Bacia Hidrografica Litorânea-MPPR, 4ª e 6ª Câmaras de Coordenação e Revisão do MPF</t>
    </r>
  </si>
  <si>
    <t>Patricia Serafini (CEMAVE/ICMBio)</t>
  </si>
  <si>
    <t xml:space="preserve">Elenise Sipinski (SPVS), Marcelo Bresolin (PARNA Superagui/ICMBio), Maria Cecília Abbud (SPVS) </t>
  </si>
  <si>
    <t>PARNA Superagui</t>
  </si>
  <si>
    <t xml:space="preserve">ação iniciada com colaboração de Marcelo Bresolin, deve ser mantida frente ao cenário de conciliação do Plano de Manejo </t>
  </si>
  <si>
    <t xml:space="preserve">Marcelo havia entendido que não era o momento de fecharmos a Nota Técnica e sim aguardarmos </t>
  </si>
  <si>
    <t>Patricia Serafini</t>
  </si>
  <si>
    <t>Mitzi Oliveira (ICMBio - ParNa Superagui)</t>
  </si>
  <si>
    <t>Inserir Patrícia Serafini</t>
  </si>
  <si>
    <t>1.9</t>
  </si>
  <si>
    <t xml:space="preserve">Criar redes de comunicação entre órgãos ambientais, ONGs, pesquisadores e comunidades para facilitar o fluxo de informações relacionadas a corte seletivo, supressão de vegetação e captura ilegal subsidiando ações fiscalizatórias </t>
  </si>
  <si>
    <t>Redes de comunicação estabelecidas</t>
  </si>
  <si>
    <t>Patrícia Serafini (CEMAVE/ICMBio)</t>
  </si>
  <si>
    <t>Marina Somenzari (CEMAVE/ICMBio), Pedro Scherer, Elenise Sipinski (SPVS), Mauro Britto (IAP), Marcos Simanovic (Polícia Ambiental de São Paulo), Marcelo Almeida (PF), Eunice Souza (IBAMA/PR), Ana Paula Felício (IMASUL/MS), Marcelo Bresolin (PARNA Superagui/ICMBio), Maria Cecília Abbud (SPVS), Gláucia Seixas (F. Neotrópica), Eliara Muller (UNOCHAPECÓ), Cristina Miyaki (USP), Vanessa Kanaan (Inst. Espaço Silvestre)</t>
  </si>
  <si>
    <t>Áreas de ocorrência das espécies</t>
  </si>
  <si>
    <t>A abrangência das espécies do PAN é extremamente grande e a formação de pequenas redes locais com participação do GAT e seus membros parece inviável, a criação de rede nacional seria o mais adequado, desde que foramada apenas pelo GAT com tema específico de fiscalização e denúncia qualificada com capilaridade com grupos locais através de seus membros</t>
  </si>
  <si>
    <t>Substituir  Marcelo Bresolin (PARNA Superagui/ICMBio) Mitzi ou Shanna  (PARNA Superagui/ICMBio)  incluir Sara Alves</t>
  </si>
  <si>
    <t>1.10</t>
  </si>
  <si>
    <t>Realizar cursos para professores abordando a conservação da natureza nos municípios de Guaraqueçaba, Paranaguá e Pontal do Sul no Paraná e Ilha Comprida, Iguape e Cananéia em SP, com foco no papagaio-de-cara-roxa.</t>
  </si>
  <si>
    <t xml:space="preserve"> Cursos realizados com apresentação de portifólios dos professores</t>
  </si>
  <si>
    <t>Solange Latenek (SPVS)</t>
  </si>
  <si>
    <t>Elenise Sipinski (SPVS), Maria Cecília Abbud (SPVS), Mauro Britto (IAP), Pedro Scherer Neto, Rafael Sezerban (SPVS)</t>
  </si>
  <si>
    <t>Guaraqueçaba (PR) e Ilha Comprida (SP)</t>
  </si>
  <si>
    <t xml:space="preserve">Já foram realizadas formações em Guaraqueçaba, Antonina, Ilha Comprida e Cananéia e Iguape até o final desse ano. Um total de aproximadamente 300 educadores foram beneficiados. 
OBS: Com intuito de incentivar os professores e sensibilizar seus alunos, foram realizadas práticas com arte-educação. As atividades foram em quatro escolas de ensino fundamental dos municípios de Ilha Comprida e Cananéia. Envolveram técnicas de pintura, colagem, vídeos, confecções de painéis e contação de história. Participaram 613 alunos do ensino fundamental I e II. 
40 Jovens de Antonina da Escola da Conservação participaram de uma oficina sobre o projeto papagaio-de-cara-roxa e 26 irão participar do monitoramento dos ninhos na Ilha rasa dia 21 de dezembro. </t>
  </si>
  <si>
    <t>Solange Lateneck e Elenise Sipinski</t>
  </si>
  <si>
    <t>1.11</t>
  </si>
  <si>
    <t>Elaborar e produzir material educativo sobre o tema da conservação para os objetos de conservação foco deste PAN</t>
  </si>
  <si>
    <t>Material educativo elaborado</t>
  </si>
  <si>
    <t>Yara Barros (Pq. Das Aves), Eliara Muller (UNOCHAPECÓ), Marina Somenzari (CEMAVE/ICMBio), Jaime Martinez (AMA-PR), Mauro Britto (IAP), Ana Paula Felício (IMASUL/MS), Gláucia Seixas (F. Neotrópica), Vanessa Kanaan (Instituto Espaço Silvestre)</t>
  </si>
  <si>
    <t>Material sendo produzidos continuinamente pelos projetos de conservação. (Informação Tise: o programa papagaios do Brasil elaborou materiais educativos disponível no site do Programa)</t>
  </si>
  <si>
    <r>
      <rPr>
        <sz val="11"/>
        <color rgb="FF000000"/>
        <rFont val="Arial"/>
        <family val="2"/>
      </rPr>
      <t xml:space="preserve">Coleção Nosso Litoral - três livretos (papagaio-de-cara-roxa). Manual do Educador para Conservação da Natureza (papagaio-de-peito-roxo, Floresta de Araucária e Campos). Manual do Educador esta sendo adaptado para Mata Atlântica. Duas histórias em quadrinhos relacionadas ao papagaio-de-cara-roxa. Folders sobre árvores mortas e ocadas para reprodução dos papagaios, focada para proprietários rurais. Três apostilas para os cursos do resgate do pinheiro-brasiliero que foram apresentados em MG, SP e SC. </t>
    </r>
    <r>
      <rPr>
        <i/>
        <sz val="11"/>
        <color rgb="FF000000"/>
        <rFont val="Arial"/>
        <family val="2"/>
      </rPr>
      <t>Jingle</t>
    </r>
    <r>
      <rPr>
        <sz val="11"/>
        <color rgb="FF000000"/>
        <rFont val="Arial"/>
        <family val="2"/>
      </rPr>
      <t xml:space="preserve"> "Papagaio feliz é livre". Filipeta focado no tráfico, com telefone para denúncias voltado para o Mato Grosso do Sul, voltado ao papagaio-verdadeiro. Cartaz, adesivos e marca-livro sobre o chauá e distribuídos em todos os municpios que foram visistados pela equipe do projeto Chauá (MG e RJ).  Cartilha e um folder de identificação da espécie.</t>
    </r>
  </si>
  <si>
    <t>1.12</t>
  </si>
  <si>
    <t>Contribuir e apoiar iniciativas de construção de projeto de desenvolvimento territorial regional na região de Guaraqueçaba (PR)</t>
  </si>
  <si>
    <t>Contribuições documentadas ao projeto</t>
  </si>
  <si>
    <t>Patrícia Serafini (CEMAVE/ICMBio), Maria Cecília Abbud (SPVS), Fátima Guedes (APA Guaraqueçaba), Marcelo Bresolin (PARNA Superaguí), Solange Latenek (SPVS)</t>
  </si>
  <si>
    <t>Guaraqueçaba (PR)</t>
  </si>
  <si>
    <t xml:space="preserve">Reuniões realizadas, ações planejadas e parcerias firmadas. Conceito de produção da Natureza difundido entre os parceiros. (natureza como ativo para o desenvolvimento da região, respeitando a natureza e cultura local). A iniciativa GRMA vêm avançado muito e já formou um grupo que atua em Guaraqueçaba (portal de Guaraqueçaba) na área de ecoturismo - ver site GRMA. cada vez mais usamos o conceito da GRMA nos projetos da SPVS na região. </t>
  </si>
  <si>
    <t>Elenise Sipinski</t>
  </si>
  <si>
    <t xml:space="preserve">Contribuir com a iniciativa da Grande Reserva Mata Atlântica e incorporar seu conceitos nas ações dos projetos realizados nesse território. </t>
  </si>
  <si>
    <t xml:space="preserve">Substituir Fátima Guedes (APA Guaraqueçaba) para Kelly Cottens*, Marcelo Bresolin (PARNA Superaguí) para Shanna e Mitzi </t>
  </si>
  <si>
    <t>1.13</t>
  </si>
  <si>
    <t>Fomentar geração de renda através da meliponicultura na Ilha Rasa, Guaraqueçaba (PR)</t>
  </si>
  <si>
    <t>Aumento na renda dos produtores</t>
  </si>
  <si>
    <t>Rafael Sezerban (SPVS)</t>
  </si>
  <si>
    <t>Elenise Sipinski (SPVS), Maria Cecília Abbud (SPVS), Solange Latenek (SPVS)</t>
  </si>
  <si>
    <t xml:space="preserve">Ação realizada, cursos de capacitação e doação de caixas de abelhas. Orientação técnica aos produtores (atuamente há quatro produtores na Ilha Rasa). Um dos produtores comercializa, média de R$120,00 de incremento/ano. Os demais utilizam como fonte alimentar e de saúde para os familiares. </t>
  </si>
  <si>
    <t>Rafael Sezerban e Elenise Sipinski</t>
  </si>
  <si>
    <t xml:space="preserve">A primeira fase foi em Ilha Rasa e a ação foi ampliada para o litoral sul de São Paulo com apoio da Fundação Florestal e ilha Jovem </t>
  </si>
  <si>
    <t>Fomentar geração de renda através da meliponicultura na Ilha Rasa, Guaraqueçaba (PR) e Ilha Comprida e Iguape (SP)</t>
  </si>
  <si>
    <t>Inserir Rosane (Fundação Florestal)*</t>
  </si>
  <si>
    <t>1.14</t>
  </si>
  <si>
    <r>
      <rPr>
        <sz val="12"/>
        <color theme="1"/>
        <rFont val="Calibri"/>
        <family val="2"/>
      </rPr>
      <t xml:space="preserve">Apoiar o ordenamento da visitação nos dormitórios do </t>
    </r>
    <r>
      <rPr>
        <i/>
        <sz val="12"/>
        <color theme="1"/>
        <rFont val="Calibri"/>
        <family val="2"/>
      </rPr>
      <t>A. brasiliensis</t>
    </r>
    <r>
      <rPr>
        <sz val="12"/>
        <color theme="1"/>
        <rFont val="Calibri"/>
        <family val="2"/>
      </rPr>
      <t xml:space="preserve"> na Ilha do Pinheiro (PARNA Superagui)</t>
    </r>
  </si>
  <si>
    <t>Sinalização da Ilha do Pinheiro e campanhas junto a barqueiros, operadoras de turismo e visitantes</t>
  </si>
  <si>
    <t>Marcelo Bresolin (PARNA Superagui/ICMBio), Maria Cecília Abbud (SPVS), Pedro Scherer Neto, Rafael Sezerban (SPVS)</t>
  </si>
  <si>
    <t xml:space="preserve">1) Foi feito um curso para 40 condutores de embarcação, da communidade de Barra do Superagui, com o objetivo de ordenar o turismo embracado, principalemte na Ilha do Pinheiro. 2) Foram passadas informações técnicas sobre a espécie e sugestões de ordenamento da visitação no dormitório, para serem inseridas no futuro Plano de Manejo. 3) O projeto papagaio-de-cara-roxa repassou madeira para instalar uma placa informativa no dormitório dos papagaios, que está sendo confeccionada. pelo ICMBio. Uma placa de orientações esta em fase de elaboração pela equipe do ParNa de Superagui, com apoio do projeto papagaio-de-cara-roxa. Nos dias 23 e 2 4 de novembro foi realizado um curso de condutores para 40 barqueiros das comunidades do entorno do ParNa, em parecria com ICMBio, Associação de Moradores, Marinha do Brasil, SPVS e CEM (Centro de Estudos do Mar). Entre os temas abordados, foi realizado uma palestra sobre observação dos papagaios no dormitório, conduta, dados dos censos e curiosidades que podem ser passadas aos visitantes.  - Foi um sucesso! O Plano de Manejo foi aprovado, nele foi inserido ações de ordenamento para a região, de acordo com o zoneamento. Em 2020 não houve reuniões com a comunidade, devido a pandemia. </t>
  </si>
  <si>
    <t>Elenise Sipinski e Shanna Bittencourt</t>
  </si>
  <si>
    <t xml:space="preserve">Substituir Marcelo Bresolin (PARNA Superaguí) para Shanna e Mitzi </t>
  </si>
  <si>
    <t>1.15</t>
  </si>
  <si>
    <t>Realizar um resgate sobre a importância do pinheiro-brasileiro nas áreas de distribuição histórica da espécie dos ambientes de Florestas com Araucárias</t>
  </si>
  <si>
    <t>Cursos realizados</t>
  </si>
  <si>
    <t>Jaime Martinez (AMA-UPF)</t>
  </si>
  <si>
    <t>Eliara Muller (UNOCHAPECÓ), Vanessa Kanaan (Instituto Espaço Silvestre), Elenise Sipinski (SPVS), Clarice Silva (IEF/MG), Solange Latenek (SPVS), Adriana Nunes (FATMA)</t>
  </si>
  <si>
    <t>Área de ocorrência histórica da araucária</t>
  </si>
  <si>
    <t>No ano de 2017 foram realizados pela AMA/UPF em quatro cursos envolvendo quatro estados sobre o Resgate do Pinheiro Brasileiro: Minas Gerais, São Paulo, Santa Catarina e Paraná. Os resultados foram: 4 estados envolvidos de 19 municípios, 245 participantes de 119 instituições. Dos participantes a maioria são professores (242). No Paraná, a SPVS realizou em parceria cursos nos municípios da Lapa, Balsa Nova, Curitiba, São José dos Pinhais e Piraquara (Sol repassará os números).</t>
  </si>
  <si>
    <t>Jaime Martinez</t>
  </si>
  <si>
    <t>Incluir Nêmora e Solange</t>
  </si>
  <si>
    <t>1.16</t>
  </si>
  <si>
    <t>Criar e implementar campanha permanente de educação para conservação sobre os papagaios do PAN</t>
  </si>
  <si>
    <t>Campanha implementada</t>
  </si>
  <si>
    <t>Yara Barros (Pq. Das Aves), Eliara Muller (UNOCHAPECÓ), Marina Somenzari (CEMAVE/ICMBio), Jaime Martinez (AMA-PR), Nêmora Prestes (AMA-UPF), Mauro Britto (IAP), Ana Paula Felício (IMASUL/MS), Gláucia Seixas (F. Neotrópica), Vanessa Kanaan (Instituto Espaço Silvestre), Patrícia Serafini (CEMAVE/ICMBio), Pedro Scherer Neto, Renato Caparroz (UnB), Raphael Araújo (SMA/SP), Renato Severi (Amazona Zootech), Eunice Souza (IBAMA/PR), Karynna Tolentino (FGB), Solange Latenek (SPVS)</t>
  </si>
  <si>
    <t>Área de ocorrência das espécies alvo do PAN</t>
  </si>
  <si>
    <t xml:space="preserve">Programa papagaios do Brasil lançado em novembro no Simpósio Internacional de Conservação Integrada com lançamento de um video sobre as espécies e a ameaça do tráfico de animais. Criação de um face com posts sobre as espécies e as ameaças. </t>
  </si>
  <si>
    <t>Confeccionado Logo do Programa Papagaios do Brasil. 385.813 pessoas alcançadas pelo vídeo, 87.994 pessoas que visualizaram o vídeo Papagaio do Brasil. Post 18.930 pessoas alcançadas pelo primeiro post do Face do Programa. Lançamento do Programa compartilhado pelos sites/face de todos os projetos de conservação das espécies do PAN e parceiros. Release veiculado em 12 mídias no mes de novembro/2017. No Face do Parque das Aves  134mil pessoas visualizaram o vídeo  e este foi compartilhado por 925 pessoas. Jingle produzido e sendo divulgados em SC e RS.</t>
  </si>
  <si>
    <t>(Katlin): Vejo que primeiramente precisamos uniformizar o entendimento, para todos os projetos de conservação de papagaios, sobre o que é educação para conservação. Podemos adotar um conceito e terminologia que atenda à todos. Entendo que diferentes ações, devem ser avaliadas de forma diferente, cada uma dentro de sua categoria. Cada categoria (podemos pensar em campanha educativa, formação, palestras, ações com a comunidade, ciência cidadã, mídia impressa, mídia digital, etc) tem uma duração, resultados, formas de avaliação, público específico, impacto e recursos diferentes, e isso precisa ser levado em conta para mensurarmos os esforços de vocês especialistas e quanto desses esforços resultam em conservação. Por exemplo, digamos que uma formação de professores alcance 15 professores, 200 alunos, 100 famílias; e que uma campanha contínua no Facebook alcance 30 mil pessoas. Entendo que a experiência da família a qual o aluno passou pela formação junto à professora, pode ter influência maior sobre uma mudança de percepção e consequentemente de atitude, do que uma pessoa que recebeu a mensagem na rede social. E que importante para nós é essa mudança de comportamento. Como comentei antes, cada tipo de ação tem seu público e seu impacto, por isso acho que o produto em número de pessoas alcançadas não seria o objetivo desta ação.</t>
  </si>
  <si>
    <t>Criar e implementar campanha permanente de comunicação e educação para conservação sobre os papagaios do PAN</t>
  </si>
  <si>
    <t>1.17</t>
  </si>
  <si>
    <t>Elaborar e encaminhar mapas com áreas prioritárias para a conservação das espécies alvo subsidiando órgãos estaduais e federais com fins de licenciamento, anuência para supressão da Mata Atlântica e criação de áreas protegidas e/ou corredores ecológicos.</t>
  </si>
  <si>
    <t>Mapas encaminhados</t>
  </si>
  <si>
    <t>Patrícia Serafini (CEMAVE/IMCBio)</t>
  </si>
  <si>
    <t>Elenise Sipinski (SPVS), Nêmora Prestes (AMA-UPF), Carlos E. Garske, Gláucia Seixas (F. Neotrópica), Marina Somenzari (CEMAVE/ICMBio), Sara Alves (INEMA/BA), Raphael Araújo (SMA/SP), Mauro Britto (IAP), Ana Paula Felício (IMASUL/MS), Dênis Sana (SEMA/RS), Eunice Souza (IBAMA/PR), Íria Souza (COFAU/IBAMA), Adriana Nunes (FATMA),  Leonardo Toste Palma (IMASUL/GUC), Renato Caparroz (UnB), Maurício Cavalcante (CEMAVE/ICMBio)</t>
  </si>
  <si>
    <t>Áreas prioritárias para a conservação das espécies alvo do PAN</t>
  </si>
  <si>
    <t xml:space="preserve"> Houve a validação dos registros de ocorrência das espécies e a realização de uma primeira proposta de modelos de distribuição potencial para um avaliação inicial para os primeiros ajustes dos especialistas de cada espécie alvo do PAN. Os primeiros modelos foram encaminhados para avaliação dos especialista (resultados obtidos, variaveis utilizadas...). A partir do segundo semestre de 2017, ocorreu a entrada de novos colaboradores para produção dos modelos (Profa Kátia Ferraz e Alex Bovo) e os registros atuais de ocorr~encia foram revalidados e estão sendo realizados e finalizados os modelos de distribuição das espécies.</t>
  </si>
  <si>
    <t xml:space="preserve">Mapas prontos exceto A.aestiva // Até o momento só temos modelos de distribuição potencial que necessitam de validação pelos especialistas, </t>
  </si>
  <si>
    <t>Os mapas de A. aestiva ainda não foram feitos porque precisamos fazer uma elaborada revisão dos pontos disponíveis e ainda não foi possível finalizar essa etapa. // Guth: Apesar de não termos ainda resultados definitivos, considero que a ação está andando no período previsto. Isto porque a validação dos registros de ocorrência é a fase mais demorada do trabalho e já está bem adiantanda, precisamos apenas avançar com as discussões e definições das melhores variaveis preditoras dos modelos e construir novamente os modelos.</t>
  </si>
  <si>
    <t>Marina Somenzari // Guth Berger Falcon</t>
  </si>
  <si>
    <t xml:space="preserve">Marina Somenzari </t>
  </si>
  <si>
    <t>Inserir Glaucia, Yara,Marina, Luis Fábio, Rafael, Roberta, Patrícia, Kátia Ferraz e Alex (Esalq/USP), Marlon (SPVS) Pedro. Retirar Denis Sana.</t>
  </si>
  <si>
    <t>1.18</t>
  </si>
  <si>
    <t xml:space="preserve">Monitorar a adoção de medidas mitigadoras e compensatórias no licenciamento ambiental nos processos em que o Grupo de Assessoramento Técnico foi consultado </t>
  </si>
  <si>
    <t xml:space="preserve">Relatório </t>
  </si>
  <si>
    <t>Adriana Nunes (FATMA), Renato Caparroz (UnB), Ana Paula Felício (IMASUL/MS), Íria Souza (COFAU/IBAMA),  Maria Cecília Abbud (SPVS), Raphael Araújo (SMA/SP)</t>
  </si>
  <si>
    <t>O processo da usina eólica Serra Azul e outros que foram objeto de parecer do GAT nos últimos anos vem sendo acompanhados junto à FATMA/SC.  A FATMA/SC está desconsiderando o parecer e a análise do rojeto pelo ICMBio. Recurso foi obtido junto ao Programa financiado pela Fundação Grupo O Boticário a fim de permitir viagens aos Estados e visitas técnicas às OEMAs para este fim. Parecer técnico da equipe do projeto Papagaio-de-cara-roxa sobre o impacto do empreendimento das Gastring no município de Peruíbe encaminhado ao MP Estadual e Federal e ao Ibama-SP. Moção do PAN Aves da Mata Atlântica e PAN Papagaios contra o empreedimento.</t>
  </si>
  <si>
    <t>Consultas realizadas por email</t>
  </si>
  <si>
    <t>Sei que esforço/recurso investido em educação ambiental é um dos fatores que combinado à todos os outros esforços levam à conservação.</t>
  </si>
  <si>
    <t>Inserir Isaac Simão Neto (ICMBio) retirar Renato Caparroz</t>
  </si>
  <si>
    <t>1.19</t>
  </si>
  <si>
    <t>Ampliar o diálogo com Estados sobre a necessidade de incorporar as espécies do PAN em seus licenciamentos e proposições para criação de áreas protegidas</t>
  </si>
  <si>
    <t>Ofícios encaminhados e reuniões realizadas em cada Estado de ocorrência das espécies alvo</t>
  </si>
  <si>
    <t>Adriana Nunes (FATMA), Renato Caparroz (UnB), Ana Paula Felício (IMASUL/MS), Íria Souza (COFAU/IBAMA),  Maria Cecília Abbud (SPVS), Raphael Araújo (SMA/SP), Rosana Subirá (CGESP/ICMBio), Sara Alves (INEMA/BA), Mauro Britto (IAP), Dênis Sana (SEMA/RS), Jaime Martinez (AMA-UPF), Nêmora Prestes (AMA-UPF), Elenise Sipinski (SPVS)</t>
  </si>
  <si>
    <t>Recurso foi obtido junto ao Programa financiado pela Fundação Grupo O Boticário a fim de permitir viagens aos Estados e visitas técnicas às OEMAs para este fim</t>
  </si>
  <si>
    <t>Planejamento de visitas técnicas às OEMAs a partir de 2018</t>
  </si>
  <si>
    <t>Programa lançado em novembro de 2017</t>
  </si>
  <si>
    <t>Retirar Dênis Sana (SEMA/RS), Incluir Gláucia e Isaac</t>
  </si>
  <si>
    <t>1.20</t>
  </si>
  <si>
    <r>
      <rPr>
        <sz val="12"/>
        <color theme="1"/>
        <rFont val="Calibri"/>
        <family val="2"/>
      </rPr>
      <t xml:space="preserve">Incentivar e apoiar a criação de RPPNs no litoral sul de São Paulo, principalmente nos Municípios de Ilha Comprida e Pariquera-Açu e em áreas de uso do </t>
    </r>
    <r>
      <rPr>
        <i/>
        <sz val="12"/>
        <color theme="1"/>
        <rFont val="Calibri"/>
        <family val="2"/>
      </rPr>
      <t>A. brasiliensis</t>
    </r>
  </si>
  <si>
    <t>Reuniões semestrais com proprietários e parceria com prefeituras e Federação de RPPN (FREPESP)*</t>
  </si>
  <si>
    <t>(SPVS)</t>
  </si>
  <si>
    <t>Maria Cecília (SPVS), Guadalupe Vivekananda, Marcos Simanovic (Polícia Ambiental de São Paulo),  Roberta Boss (SPVS)</t>
  </si>
  <si>
    <t>Ilha Comprida (SP) e Pariquera-açu (SP)</t>
  </si>
  <si>
    <t xml:space="preserve">Encaminhado proposta para viabilizar  essa ação. Aguardando resposta. </t>
  </si>
  <si>
    <t>Maria Cecília Abbud e Elenise Sipinski</t>
  </si>
  <si>
    <t>Mas se tivermos melhor clareza com relação à “quantidade” e a qualidade do esforço, quantidade de recursos investidos em educação ambiental poderemos inferir quanto disso trouxe mudança na percepção, atitudes e comportamentos das pessoas, então poderemos planejar melhor as ações, conforme necessidade de cada projeto, e principalmente, investir recursos onde estes sejam mais proveitosos.</t>
  </si>
  <si>
    <t>Retirar Maria Cecília como colaboradora</t>
  </si>
  <si>
    <t>1.21</t>
  </si>
  <si>
    <t>Elaborar e implementar termos de ajustes de ordenamento territorial piloto junto às comunidades de Ilha Rasa e Barra do Superagui, Guaraqueçaba (PR), em parceria com MPF (Ministério Público Federal) e Associações de Moradores.</t>
  </si>
  <si>
    <t>Termo de Ajuste elaborado e implementado</t>
  </si>
  <si>
    <t>(PARNA Superagui/ICMBio)</t>
  </si>
  <si>
    <t>Almir Pontes (SEEC), Rafael Sezerban (SPVS)</t>
  </si>
  <si>
    <t>Ilha Rasa e  Barra do Superagui, Guaraqueçaba (PR)</t>
  </si>
  <si>
    <t>Em discussão para implementação</t>
  </si>
  <si>
    <t>Retirar Shanna Bittencourt  (PARNA Superagui/ICMBio) e inserir Mitzi</t>
  </si>
  <si>
    <t xml:space="preserve">Inserir Carol Alvite ou Iara Vasco (ICMBio) e Shanna B. </t>
  </si>
  <si>
    <t>1.22</t>
  </si>
  <si>
    <t>Apoiar a criação de Unidades de Conservação na planície litorânea no município de Pontal do Paraná.</t>
  </si>
  <si>
    <t>Reuniões com SEMA e SEMMA e processos de criação</t>
  </si>
  <si>
    <t>Juliane Baladelli (FGB), Maria Cecília (SPVS), Solange Latenek (SPVS), Sueli Ota (SEMA)</t>
  </si>
  <si>
    <t>Pontal do Paraná (PR)</t>
  </si>
  <si>
    <t>Foram ampliadas as áreas do Parque Estadual do Palmito (recategoriazada, antes era Floresta Estadual) e da Estação Ecológica do Guaraguaçu, estas medidas amentaram a cobertura de proteção, ainda que haja ainda problemas com a fiscalização. Há ainda, a intenção de criação de uma Estação Ecológica do Rio das Pombas, situada ao lado do Parque Estadual do Rio da Onça, esta em processo. Em Pontal do Paraná não há previsão de criação de outra unidade de conservação.</t>
  </si>
  <si>
    <t>Elenise, Sueli Ota</t>
  </si>
  <si>
    <t>Talvez seja interessante pensar em metas que avaliem a mudança na percepção das pessoas que participam destas ações em relação aos papagaios e/ou esforços dos projetos em ações educativas. Assim será possível relacionar esforço em ações educativas com mudanças observadas no comportamento das pessoas e, como se espera, o que disso reflete na conservação das espécies.</t>
  </si>
  <si>
    <t>Juliane Baladelli (FGB)</t>
  </si>
  <si>
    <t>1.23</t>
  </si>
  <si>
    <r>
      <rPr>
        <sz val="12"/>
        <color theme="1"/>
        <rFont val="Calibri"/>
        <family val="2"/>
      </rPr>
      <t xml:space="preserve">Apoiar e incentivar a criação de RPPN no limite norte da área de ocorrência do </t>
    </r>
    <r>
      <rPr>
        <i/>
        <sz val="12"/>
        <color theme="1"/>
        <rFont val="Calibri"/>
        <family val="2"/>
      </rPr>
      <t>A. brasiliensis</t>
    </r>
    <r>
      <rPr>
        <sz val="12"/>
        <color theme="1"/>
        <rFont val="Calibri"/>
        <family val="2"/>
      </rPr>
      <t>, Peruíbe (SP), Itanhaém (SP) e Mongaguá (SP)</t>
    </r>
  </si>
  <si>
    <t>Reuniões semestrais com proprietários e parceria com prefeituras e Federação de RPPN (FREPESP)</t>
  </si>
  <si>
    <t xml:space="preserve"> (SPVS)</t>
  </si>
  <si>
    <t>Renato Severi (Amazona Zootech), Roberta Boss (SPVS), Rafael Sezerban (SPVS), Elenise Sipinski (SPVS), Marcos Simanovic (Polícia Ambiental de SP)</t>
  </si>
  <si>
    <t xml:space="preserve"> Peruíbe (SP), Itanhaém (SP) e Mongaguá (SP)</t>
  </si>
  <si>
    <t>Ação não iniciada, mas ainda no prazo</t>
  </si>
  <si>
    <t>1.24</t>
  </si>
  <si>
    <r>
      <rPr>
        <sz val="12"/>
        <color theme="1"/>
        <rFont val="Calibri"/>
        <family val="2"/>
      </rPr>
      <t xml:space="preserve">Subsidiar a proposição para criação de Unidades de Conservação em áreas de reprodução e alimentação conhecidas do </t>
    </r>
    <r>
      <rPr>
        <i/>
        <sz val="12"/>
        <color theme="1"/>
        <rFont val="Calibri"/>
        <family val="2"/>
      </rPr>
      <t>Amazona aestiva</t>
    </r>
    <r>
      <rPr>
        <sz val="12"/>
        <color theme="1"/>
        <rFont val="Calibri"/>
        <family val="2"/>
      </rPr>
      <t>, especialmente no sudoeste e leste do Estado de Mato Grosso do Sul.</t>
    </r>
  </si>
  <si>
    <t>Número de processos propostos</t>
  </si>
  <si>
    <t>Gláucia Seixas (F. Neotropica)</t>
  </si>
  <si>
    <t>Leonardo Toste Palma (GUC-IMASUL/MS), Ana Paula Felicio (IMASUL/MS)</t>
  </si>
  <si>
    <t>Sudoeste e Leste do Mato Grosso do Sul</t>
  </si>
  <si>
    <t>Criação da ReBio Municipal de Miranda-MS, área prioritária no Pantanal para a espécie</t>
  </si>
  <si>
    <t>Subsidiar a proposição para criação de Unidades de Conservação em áreas de reprodução e alimentação conhecidas do Amazona aestiva o Estado de Mato Grosso do Sul.</t>
  </si>
  <si>
    <t xml:space="preserve"> Mato Grosso do Sul</t>
  </si>
  <si>
    <t>1.25</t>
  </si>
  <si>
    <r>
      <rPr>
        <sz val="12"/>
        <color theme="1"/>
        <rFont val="Calibri"/>
        <family val="2"/>
      </rPr>
      <t xml:space="preserve">Identificar e espacializar a distribuição histórica e recente, considerando o estabelecimento de populações a partir da introdução de espécimes de </t>
    </r>
    <r>
      <rPr>
        <i/>
        <sz val="12"/>
        <color theme="1"/>
        <rFont val="Calibri"/>
        <family val="2"/>
      </rPr>
      <t>A. aestiva</t>
    </r>
    <r>
      <rPr>
        <sz val="12"/>
        <color theme="1"/>
        <rFont val="Calibri"/>
        <family val="2"/>
      </rPr>
      <t xml:space="preserve"> no Brasil</t>
    </r>
  </si>
  <si>
    <t>Mapas dos registros históricos (antigos) e atuais (recentes)</t>
  </si>
  <si>
    <t>Marina Somenzari (CEMAVE/ICMBio)</t>
  </si>
  <si>
    <t>Gláucia Seixas (F. Neotrópica), Cristina Miyaki  (USP), Rafael Araújo (SMA/SP), Marina Somenzari (CEMAVE/ICMBio)</t>
  </si>
  <si>
    <t>Brasil</t>
  </si>
  <si>
    <t xml:space="preserve">A ação esta em fase inicial (levantamento de pontos) </t>
  </si>
  <si>
    <t>Banco de dados já elaborado composto de Registros de diversas fontes</t>
  </si>
  <si>
    <t>Marina Somenzari // Guth Berger Falcon e Gláucia</t>
  </si>
  <si>
    <t xml:space="preserve">Retirar Guth e inserir Marina </t>
  </si>
  <si>
    <t xml:space="preserve">Inserir Renato C., Katia Ferraz </t>
  </si>
  <si>
    <t>Ainda não foi possível realizar um filtro cuidadoso dos registros que compoe nosso banco de dados. // Guth: Devido à grande quantidade de registros de ocorrência de oriundos de introdução humanas da espécie, a validação dos registros ocorrência natural da espécies é muito complexa e é o principal dificultador da análise até o momento.</t>
  </si>
  <si>
    <t>1.26</t>
  </si>
  <si>
    <r>
      <rPr>
        <sz val="12"/>
        <color theme="1"/>
        <rFont val="Calibri"/>
        <family val="2"/>
      </rPr>
      <t xml:space="preserve">Realizar articulação junto ao Núcleo da Mata Atlântica do Ministério Público do Estado da Bahia para que as ações de restauração florestal priorizem a área de ocorrência do </t>
    </r>
    <r>
      <rPr>
        <i/>
        <sz val="12"/>
        <color theme="1"/>
        <rFont val="Calibri"/>
        <family val="2"/>
      </rPr>
      <t>Amazona rhodocorytha</t>
    </r>
  </si>
  <si>
    <t>Estabelecimento de parceria do Projeto Chauá com o NUMA/MPE/BA</t>
  </si>
  <si>
    <t>Sara Alves (INEMA/BA)</t>
  </si>
  <si>
    <t>Fábio Fernandes Correa (MP/BA), Pedro Scherer Neto, Yara Barros (Pq. Das Aves), Elenise Sipinski (SPVS), Gláucia Seixas (F. Neotrópica), Carlos E. Garske, Marina Somenzari (CEMAVE/ICMBio), Patrícia Serafini (CEMAVE/ICMBio), Bianca Matinata (MZUSP)</t>
  </si>
  <si>
    <t>Área de ocorrência do chauá na Bahia</t>
  </si>
  <si>
    <t xml:space="preserve">Na Promotoria de Justiça do Estado da Bahia existem mais de 1.000 imóveis rurais, que abrangem uma área total de mais de 400.000ha, cujos proprietários se comprometeram com a sua regularização. Tais imóveis estão localizados nos Municípios da Costa das Baleias (Mucuri, Nova Viçosa, Caravelas, Alcobaça, Prado, Itamaraju, Jucuruçu, Teixeira de Freitas, Medeiros Neto, Ibirapuã, Lajedão, Vereda e Itanhém). 
Para determinar a localidade/comunidade precisaríamos fazer uma busca mais minuciosa nos TAC's e isso levará muito tempo.
Pretendo fazer um banco de dados dos imóveis, a partir das informações inseridas no CAR/CEFIR, oportunidade em que teremos um georreferenciamento que poderíamos utilizar para o PAN. Isso deve sair o ano que vem.
Tal ação (banco de dados) também quero estender a outras Promotorias Regionais Ambientais da Mata Atlântica (NUMA), mas seria um pouco mais demorado. 
Dentro da ação da articuladora podemos pensar em fomentar junto ao Promotores que fiscalizem a adequação ambiental dos imóveis rurais dentro da faixa de abrangência do chauá. Para tanto, precisaríamos de um mapa com no mínimo o nome das cidades.Foi encaminhado ao promotor o mapa solicitado. 
</t>
  </si>
  <si>
    <t>1.27</t>
  </si>
  <si>
    <r>
      <rPr>
        <sz val="12"/>
        <color theme="1"/>
        <rFont val="Calibri"/>
        <family val="2"/>
      </rPr>
      <t xml:space="preserve">Propor a criação de potenciais corredores ecológicos contemplando áreas prioritárias para o </t>
    </r>
    <r>
      <rPr>
        <i/>
        <sz val="12"/>
        <color theme="1"/>
        <rFont val="Calibri"/>
        <family val="2"/>
      </rPr>
      <t>A. rhodocorytha</t>
    </r>
  </si>
  <si>
    <t>Proposta elaborada e encaminhada</t>
  </si>
  <si>
    <t>Gláucia Seixas (F. Neotrópica)</t>
  </si>
  <si>
    <t>Pedro Scherer Neto, Yara Barros (Pq. Das Aves), Elenise Sipinski (SPVS), Carlos E. Garske, Marina Somenzari (CEMAVE/ICMBio), Maurício Cavalcante (CEMAVE/ICMBio), Patrícia Serifini (CEMAVE/ICMBio), Guth Berger  (COGEF/ICMBio), Bianca Matinata (MZUSP)</t>
  </si>
  <si>
    <t>Área de ocorrência do chauá</t>
  </si>
  <si>
    <t>Após análise dos resultados de modelagem será feito proposição e articulação para áreas de corredores.</t>
  </si>
  <si>
    <t>Verificar junto ao ICMBio IEF a proposta dos corredores ecológicos no Jequitionha e sua relaçao com a área de ocorrencia da espécie. O A. vinacea será beneficiado nessas áreas propostas.</t>
  </si>
  <si>
    <t>1.28</t>
  </si>
  <si>
    <r>
      <rPr>
        <sz val="12"/>
        <color theme="1"/>
        <rFont val="Calibri"/>
        <family val="2"/>
      </rPr>
      <t xml:space="preserve">Subsidiar a criação de áreas naturais protegidas  na área de distribuição original da floresta com araucária, com ênfase no Planalto Serrano de Santa Catarina, onde ocorrem </t>
    </r>
    <r>
      <rPr>
        <i/>
        <sz val="12"/>
        <color theme="1"/>
        <rFont val="Calibri"/>
        <family val="2"/>
      </rPr>
      <t xml:space="preserve">A. pretrei e A. vinacea, </t>
    </r>
    <r>
      <rPr>
        <sz val="12"/>
        <color theme="1"/>
        <rFont val="Calibri"/>
        <family val="2"/>
      </rPr>
      <t>e no Sul do Paraná (Palmas, Gal Carneiro, Bituruna, Pinhão, Inácio Martins no PR e Água Doce em SC), na região da Serra da Mantiqueira em Minas Gerais e São Paulo, principalmente no entorno do Parque Estadual Campos do Jordão (SP) e Parque Estadual da Serra do Papagaios (MG), onde ocorre</t>
    </r>
    <r>
      <rPr>
        <i/>
        <sz val="12"/>
        <color theme="1"/>
        <rFont val="Calibri"/>
        <family val="2"/>
      </rPr>
      <t xml:space="preserve"> A. vinacea.</t>
    </r>
  </si>
  <si>
    <t xml:space="preserve">Documento da coordenação do PAN entregue ao poder público estadual e federal indicando as áreas prioritárias para a conservação destas espécies. </t>
  </si>
  <si>
    <t>Eliara Muller (UNOCHAPECÓ), Adriana Nunes (FATMA), Vanessa Kanaan (Instituto Espaço Silvestre), Mauro Britto (IAP), Patrícia Serafini (CEMAVE/ICMBio), Dênis Sana (SEMA/RS), Guth Berger (COGEF/ICMBio), Pedro Scherer, Eunice Souza (IBAMA/PR), Elenise Sipinski (SPVS),</t>
  </si>
  <si>
    <t xml:space="preserve">Planalto Serrano (SC), Sul do Paraná (Palmas, Gal Carneiro, Biturana, Pinhão, Inácio Martins) e Água Doce em SC) </t>
  </si>
  <si>
    <t xml:space="preserve">Esta proposta da criação do Corredor Ecológico Papagaios de Altitude foi encaminhada à Fatma durante o VIII Congresso Brasileiro de Unidades de Conservação (21 a 25 de setembro de 2015) em Curitiba. O corredor ligará vários fragmentos florestais separados pela interferência humana representando um mecanismo de desenvolvimento regional sustentável em uma região com os piores IDHs do estado de Santa Catarina e fortalecerá a estratégia estadual de Corredores Ecológicos ligando os corredores Ecológico Timbó do Corredor Ecológico Chapecó. A proposta para o futuro Corredor Ecológico Papagaios de Altitude compreende 31 municípios de Santa Catarina, contemplando a Bacia Hidrográfica do Rio Canoas e a Bacia Hidrográfica do Rio Pelotas.
Permitirá também a recolonização de áreas degradadas, conciliando a conservação da biodiversidade e o desenvolvimento ambiental na região. Várias reuniões foram realizadas entre os servidores da Fatma, ICMBio, Araucária +, Fundação Boticário e Projeto Charão.
</t>
  </si>
  <si>
    <t>1.29</t>
  </si>
  <si>
    <t>Divulgar e orientar sobre a criação de RPPNs na área de distribuição original da floresta com araucária.</t>
  </si>
  <si>
    <t xml:space="preserve">Eventos de divulgação para implantação de RPPNs </t>
  </si>
  <si>
    <r>
      <rPr>
        <sz val="12"/>
        <color theme="1"/>
        <rFont val="Calibri"/>
        <family val="2"/>
      </rPr>
      <t xml:space="preserve">Eliara Muller (UNOCHAPECÓ), Adriana Nunes (FATMA), Vanessa Kanaan (Instituto Espaço Silvestre), Patrícia Serafini (CEMAVE/ICMBio) Eunice Souza (IBAM/PR), Pedro Scherer, Elenise Sipinski (SPVS), </t>
    </r>
    <r>
      <rPr>
        <sz val="12"/>
        <color theme="1"/>
        <rFont val="Calibri"/>
        <family val="2"/>
      </rPr>
      <t xml:space="preserve">Laércio M. de Sousa (BRPPN), Ciro Couto (RPPN Catarinense), Clarice Silva (IEF/MG) </t>
    </r>
  </si>
  <si>
    <t>Palma Sola; Guatambu; Curitibanos;Urubici - SC. Palmas (municípios do entorno - SC - serão convidados); Pinhão/PR, Campos do Jordão/SP, Itamonte e Aiuruoca/MG</t>
  </si>
  <si>
    <t>Foram realizadas visitas a  35 proprietários de terras localizadas no estado de Santa Catarina com potencialidade a tornarem parte de suas propriedades em RPPN. A realização dos eventos de divulgação da categoria RPPN junto aos proprietários de terras está prevista para ser realizado no segundo semestre de 2018. Este será o 4º encontro organizado pelo Projeto Charão para a ampliação de áreas naturais protegidas em florestas com araucárias, ou seja, sendo o segundo evento realizado no estado de Santa Catarina. A oferta deste evento será conjuntamente com a FATMA.</t>
  </si>
  <si>
    <t>1.30</t>
  </si>
  <si>
    <r>
      <rPr>
        <sz val="12"/>
        <color theme="1"/>
        <rFont val="Calibri"/>
        <family val="2"/>
      </rPr>
      <t xml:space="preserve">Informar aos órgãos licenciadores quanto aos locais de risco da instalação dos empreendimentos eólicos na região de Campos de Palmas e Planalto Serrano de SC em relação às populações de </t>
    </r>
    <r>
      <rPr>
        <i/>
        <sz val="12"/>
        <color theme="1"/>
        <rFont val="Calibri"/>
        <family val="2"/>
      </rPr>
      <t>A. pretrei e A. vinacea</t>
    </r>
  </si>
  <si>
    <t xml:space="preserve">Documento da coordenação do PAN entregue aos licenciadores e MPs. </t>
  </si>
  <si>
    <t>Eliara Muller (UNOCHAPECÓ), Adriana Nunes (FATMA), Patrícia Serafini  (CEMAVE/ICMBio) , Mauro Britto (IAP), Pedro Scherer Neto</t>
  </si>
  <si>
    <t>Campos de Palmas (PR e SC) e Planalto Serrano (SC)</t>
  </si>
  <si>
    <t>Não foi mantido contato com estes órgãos até o momento. Com a negativa do ICMBio o órgão licenciador estadual  entendeu que não é mais necessário a análise do ICMBio.</t>
  </si>
  <si>
    <t xml:space="preserve">Manisfesto do articulador desta ação com o Ministério Público. Foi incluído A. pretrei (concentração da espécie e sítio reprodutivos) no relatório de Eólicas realizado pelo CEMAVE (aves migratórias / 2016). </t>
  </si>
  <si>
    <t>Inserir Leôncio (ICMBio)</t>
  </si>
  <si>
    <t>1.31</t>
  </si>
  <si>
    <t xml:space="preserve">Propor a criação de "Corredor Ecológico" na região do Sul do Paraná </t>
  </si>
  <si>
    <t xml:space="preserve">Documento da coordenação do PAN entregue ao poder público estadual Indicando a área para corredor </t>
  </si>
  <si>
    <t>Mauro Britto (IAP)</t>
  </si>
  <si>
    <t>Clóvis Borges*, Adriana Nunes (FATMA), Shigueko Yshi (FATMA)*, Vanessa Kanaan (Instituto Espaço Silvestre), Patrícia Serafini (CEMAVE/ICMBio) Eunice Souza (IBAMA/PR), Pedro Scherer, Elenise Sipinski (SPVS), Daniela Pivoto (IBAMA/PR)*, Ricardo Jerusalinski (Refúgio de Vida Silvestre)*, Karynna Tolentino (FGB)</t>
  </si>
  <si>
    <t>Palmas (PR), General Carneiro (PR), Bituruna (PR), Pinhão (PR) e Inácio Martins (PR)</t>
  </si>
  <si>
    <t>O articulador encaminhou e-mail para Sueli Ota, Coordenadora de Biodiversidade (CBio) da SEMA, e após foi realizado o contato o Jaime Martinez</t>
  </si>
  <si>
    <t>Mauro Britto</t>
  </si>
  <si>
    <t>Fazer contato com o Mater Natura, pois foi aprovado um projeto FBPN (Biodiversidade Paraná). Estudo de criação de Refúgio de Vida Silvestra - Castro - vai abranger área de A. vinacea</t>
  </si>
  <si>
    <t xml:space="preserve">Inserir Jaime e Nemora, Nicholas e Karina (Mater)* </t>
  </si>
  <si>
    <t>1.32</t>
  </si>
  <si>
    <t>Manifestar apoio na criação de "Corredor Ecológico Papagaios de Altitude - SC" que está em processo na FATMA</t>
  </si>
  <si>
    <t>Documento entregue pelo PAN durante reunião presencial com a FATMA</t>
  </si>
  <si>
    <t>Eliara Muller (UNOCHAPECÓ), Adriana Nunes (FATMA), Jaime Martinez (AMA-UPF), Vanessa Kanaan (I. Espaço Silvestre), Shigeko (FATMA)*, Karynna Tolentino (FGB)</t>
  </si>
  <si>
    <t>Manifestações de apoio tem sido constantes e contínuas, conforme demanda</t>
  </si>
  <si>
    <t>Participação presencial em no mínimo duas reuniões em 2017 sobre o assunto, com manifestação formal de apoio</t>
  </si>
  <si>
    <t>1.33</t>
  </si>
  <si>
    <t>Apresentar informações qualificadas quanto às ameaças ocasionadas pela não implementação das UCs do Oeste de SC e PR (PARNA Araucárias; P.E. Araucárias; ESEC da Mata Preta; REVIS Campos de Palmas) aos objetos de conservação deste PAN</t>
  </si>
  <si>
    <t>Documento entregue pelo PAN para ICMBio, FATMA e MPs</t>
  </si>
  <si>
    <t>Eliara Muller (UNOCHAPECÓ), Adriana Nunes (FATMA), Patrícia Serafini  (CEMAVE/ICMBio), Jaime Martinez (AMA-UPF),  Juliano Oliveira (PARNA das Araucárias), Vanessa Kanaan (Inst. Espaço Silvestre)</t>
  </si>
  <si>
    <t xml:space="preserve">Como são difusos algumas carências de imlementação de UCs federais, não foi possível destinar energia exclusivamente a este mosaico de UCs até o momento. </t>
  </si>
  <si>
    <t>Fazer o documento em questão nos próximos seis meses</t>
  </si>
  <si>
    <t>1.34</t>
  </si>
  <si>
    <t xml:space="preserve">Manifestar o apoio a publicação da política estadual de fauna e da portaria que estabelece diretrizes, critérios e procedimentos gerais sobre a destinação de animais silvestres provenientes de captura, apreensão ou entrega voluntária e cadastro de áreas para soltura de animais silvestres, no estado da Bahia. </t>
  </si>
  <si>
    <t>Documento entregue pelo PAN para o INEMA/BA.</t>
  </si>
  <si>
    <t>Fábio Fernandes Correa (MP/BA), Pedro Scherer Neto, Elenise Sipinski (SPVS), Gláucia Seixas (F. Neotrópica), Carlos E. Garske, Marina Somenzari (CEMAVE/ICMBio), Patrícia Serafini (CEMAVE/ICMBio), Sara Alves (INEMA/BA).</t>
  </si>
  <si>
    <t>Bahia</t>
  </si>
  <si>
    <t>Coordenadora do PAN necessita de mais subsídios para redigir o Ofício a ser enviado pelo CEMAVE ao INEMA/BA. Discussão sobre destinação realizada no âmbito do PAN gerou a necessidade de realização de um Oficina para avaliar, através dos cinco passos do "One Plan Approach" da IUCN, como deve ser as ações de conservação ex-situ para subsidiar a conservação in-situ.</t>
  </si>
  <si>
    <t>Política está pronta, entratanto precisa de apoio para ser publicada.</t>
  </si>
  <si>
    <t>Redução da captura e comércio ilegal de indivíduos das espécies alvo do Plano</t>
  </si>
  <si>
    <t>2.1</t>
  </si>
  <si>
    <r>
      <rPr>
        <sz val="11"/>
        <color theme="1"/>
        <rFont val="Calibri"/>
        <family val="2"/>
      </rPr>
      <t xml:space="preserve">Coletar dados sobre a captura ilegal de espécimes do </t>
    </r>
    <r>
      <rPr>
        <i/>
        <sz val="11"/>
        <color theme="1"/>
        <rFont val="Calibri"/>
        <family val="2"/>
      </rPr>
      <t>A. aestiva</t>
    </r>
    <r>
      <rPr>
        <sz val="11"/>
        <color theme="1"/>
        <rFont val="Calibri"/>
        <family val="2"/>
      </rPr>
      <t xml:space="preserve"> no Estados da Bahia, Mato Grosso do Sul e São Paulo e encaminhar aos órgãos de fiscalização</t>
    </r>
  </si>
  <si>
    <t>Relatório obtido e encaminhado aos orgãos de fiscalização</t>
  </si>
  <si>
    <t>Ana Paula Felício (IMASUL/MS)</t>
  </si>
  <si>
    <t>Marcos Simanovic (Polícia Militar Ambiental/SP), Vitor Mendes (Polícia Militar Ambiental/MS), Gláucia Seixas (F. Neotrópica), Raphael Araújo (SMA/SP), Sara Alves (INEMA/BA)</t>
  </si>
  <si>
    <t>MS e SP</t>
  </si>
  <si>
    <t>Foram encaminhados emails, contatos telefônicos e informações sobre o tráfico.</t>
  </si>
  <si>
    <t>2.2</t>
  </si>
  <si>
    <r>
      <rPr>
        <sz val="11"/>
        <color theme="1"/>
        <rFont val="Calibri"/>
        <family val="2"/>
      </rPr>
      <t>Fornecer informações para embasar ações fiscalizatórias nos locais de reprodução no período reprodutivo (ago-nov) de</t>
    </r>
    <r>
      <rPr>
        <i/>
        <sz val="11"/>
        <color theme="1"/>
        <rFont val="Calibri"/>
        <family val="2"/>
      </rPr>
      <t xml:space="preserve"> A. aestiva</t>
    </r>
    <r>
      <rPr>
        <sz val="11"/>
        <color theme="1"/>
        <rFont val="Calibri"/>
        <family val="2"/>
      </rPr>
      <t>, com ênfase nas localidades: Mato Grosso do Sul (Três Lagoas, Ivinhema, Cassilândia, Anaurilândia, Brasilândia e Mundo Novo); Bahia (Uauá, Feira de Santana, Juazeiro e Paulo Afonso); Pernambuco (Petrolina); São Paulo (Porto Primavera, Presidente Epitácio, Rosana e Panorama); Minas Gerais (Paracatu e Unaí); Goiás (Cristalina e Catalão)</t>
    </r>
  </si>
  <si>
    <t>Número de operações realizadas</t>
  </si>
  <si>
    <t>Ana Paula Felício (IMASUL)</t>
  </si>
  <si>
    <t>Vitor Mendes (Polícia Militar Ambiental/MS), Marcos Simanovic (Polícia Militar Ambiental/SP), Sara Alves (INEMA/BA), Raphael Araújo (SMA/SP), Gláucia Seixas (F. Neotrópica), Marcelo Almeida (Polícia Federal)</t>
  </si>
  <si>
    <t>Mato Grosso do Sul (Três Lagoas, Ivinhema, Cassilândia, Anaurilândia, Brasilândia e Mundo Novo); Bahia (Uauá, Feira de Santana, Juazeiro e Paulo Afonso); Pernambuco (Petrolina); São Paulo (Porto Primavera, Presidente Epitácio, Rosana e Panorama); Minas Gerais (Paracatu e Unaí); Goiás (Cristalina e Catalão)</t>
  </si>
  <si>
    <t>Cinco reuniões com as instituições de fiscalização do MS (PMA, PM, PRF, PF, MPE) que geraram 3 ações de fiscalição realizada pela PMA e duas ações de fiscalição realizadas pela PM de Novo Horizonte do Sul.</t>
  </si>
  <si>
    <t>Entrar em contato com o CEMAFAUNA-Caatinga Vale do São Francisco (Petrolina), contato Luis César</t>
  </si>
  <si>
    <t>2.3</t>
  </si>
  <si>
    <r>
      <rPr>
        <sz val="12"/>
        <color theme="1"/>
        <rFont val="Calibri"/>
        <family val="2"/>
      </rPr>
      <t xml:space="preserve">Realizar ações de educação para conservação do </t>
    </r>
    <r>
      <rPr>
        <i/>
        <sz val="12"/>
        <color theme="1"/>
        <rFont val="Calibri"/>
        <family val="2"/>
      </rPr>
      <t>A. aestiva</t>
    </r>
    <r>
      <rPr>
        <sz val="12"/>
        <color theme="1"/>
        <rFont val="Calibri"/>
        <family val="2"/>
      </rPr>
      <t xml:space="preserve"> nos municipios de Ivinhema, Novo Horizonte do Sul, Tres Lagoas, Bataguassu, Batayporã, Naviraí, no Estado de Mato Grosso do Sul.</t>
    </r>
  </si>
  <si>
    <t>Portfólio de resposta dos professores as ações realizadas</t>
  </si>
  <si>
    <t>Ana Paula Felicio (IMASUL/MS), Juliana Andrade (F. Neotrópica)</t>
  </si>
  <si>
    <t>Municipios de Ivinhema, Novo Horizonte do Sul, Tres Lagoas, Bataguassu, Batayporã, Naviraí, no Estado do Mato Grosso do Sul</t>
  </si>
  <si>
    <t>25 palestras para escolas, comunidades locais, totalizando 500 pessoas. Reuniões com a secretaria de educação dos municípios alvo.</t>
  </si>
  <si>
    <t>2.4</t>
  </si>
  <si>
    <r>
      <rPr>
        <sz val="12"/>
        <color theme="1"/>
        <rFont val="Calibri"/>
        <family val="2"/>
      </rPr>
      <t xml:space="preserve">Realizar um diagnóstico dos talentos da comunidade nas áreas de maior incidência de captura visando o estabelecimento de um programa de alternativa de renda em município de ocorrência do </t>
    </r>
    <r>
      <rPr>
        <i/>
        <sz val="12"/>
        <color theme="1"/>
        <rFont val="Calibri"/>
        <family val="2"/>
      </rPr>
      <t>A. rhodocorytha</t>
    </r>
    <r>
      <rPr>
        <sz val="12"/>
        <color theme="1"/>
        <rFont val="Calibri"/>
        <family val="2"/>
      </rPr>
      <t xml:space="preserve"> no estado do Rio de Janeiro</t>
    </r>
  </si>
  <si>
    <t>Diagnóstico realizado</t>
  </si>
  <si>
    <t>(Parque das Aves)</t>
  </si>
  <si>
    <t>Elenise Sipinski (SPVS), Gláucia Seixas (F. Neotrópica), Carlos E. Garske, Nathália Alves (CEMAVE/ICMBio), Solange Latenek (SPVS)</t>
  </si>
  <si>
    <t>Área de ocorrência do chauá no Rio de Janeiro</t>
  </si>
  <si>
    <t>Essa ação foi excluída devido à demanda prioritária de realização de análise da viabilidade populacional (PVA), prevista para o final do ano de 2018. Para o Estado do Rio de Janeiro ainda está sendo realizada a prospecção da espécie.</t>
  </si>
  <si>
    <t>Essa ação foi excluída até que se tenha realizados o PVA. Rio de Janeiro ainda está em fase de prospecção da espécie.</t>
  </si>
  <si>
    <t>2.5</t>
  </si>
  <si>
    <r>
      <rPr>
        <sz val="12"/>
        <color theme="1"/>
        <rFont val="Calibri"/>
        <family val="2"/>
      </rPr>
      <t xml:space="preserve">Desenvolver e implementar um programa de geração alternativa de renda em município de ocorrência do </t>
    </r>
    <r>
      <rPr>
        <i/>
        <sz val="12"/>
        <color theme="1"/>
        <rFont val="Calibri"/>
        <family val="2"/>
      </rPr>
      <t>A. rhodocorytha</t>
    </r>
    <r>
      <rPr>
        <sz val="12"/>
        <color theme="1"/>
        <rFont val="Calibri"/>
        <family val="2"/>
      </rPr>
      <t xml:space="preserve"> no estado do Rio de Janeiro</t>
    </r>
  </si>
  <si>
    <t>Programa implementado</t>
  </si>
  <si>
    <t>2.6</t>
  </si>
  <si>
    <r>
      <rPr>
        <sz val="12"/>
        <color theme="1"/>
        <rFont val="Calibri"/>
        <family val="2"/>
      </rPr>
      <t xml:space="preserve">Informar aos órgãos ambientais competentes sobre a presença potencial do </t>
    </r>
    <r>
      <rPr>
        <i/>
        <sz val="12"/>
        <color theme="1"/>
        <rFont val="Calibri"/>
        <family val="2"/>
      </rPr>
      <t>A. rhodocorytha</t>
    </r>
    <r>
      <rPr>
        <sz val="12"/>
        <color theme="1"/>
        <rFont val="Calibri"/>
        <family val="2"/>
      </rPr>
      <t xml:space="preserve"> entre as espécies apreendidas, ressaltando seu estado de ameaça e as recomendações  de destinação detalhadas no fluxograma disponível no site do Cemave</t>
    </r>
  </si>
  <si>
    <t>Documentos enviados</t>
  </si>
  <si>
    <t xml:space="preserve">Marina Somenzari (CEMAVE/ICMBio), Marcelo Almeida (Polícia Federal), Sara Alves (INEMA/BA), Íria Souza Pinto (COFAU/IBAMA) </t>
  </si>
  <si>
    <t>Apesar do envio de ofício a algumas das OEMAs referentes a Estados no âmbito de distribuição da espécie sobre o tema, necessária ênfase ao chauá. Aguardando visitas presenciais para abordar o tema, bem como redefinição ou confirmação do fluxo de tomada de decisão após capacitação sobre Conservação Integrada em novembro de 2017 e reunião sobre o mesmo tema com foco no PAN Papagaios, agendada para 04/12/2017. Ação no prazo.</t>
  </si>
  <si>
    <r>
      <rPr>
        <sz val="12"/>
        <color theme="1"/>
        <rFont val="Calibri"/>
        <family val="2"/>
      </rPr>
      <t xml:space="preserve">Solicitar informação aos órgãos ambientais competentes sobre a presença das espécies alvos do PAN  apreendidas (Articuladora Patrícia). </t>
    </r>
    <r>
      <rPr>
        <sz val="12"/>
        <color rgb="FFFF0000"/>
        <rFont val="Calibri"/>
        <family val="2"/>
      </rPr>
      <t xml:space="preserve"> </t>
    </r>
  </si>
  <si>
    <t>Implementação de ações de manejo integrado que beneficiem as espécies alvo deste Plano</t>
  </si>
  <si>
    <t>3.1</t>
  </si>
  <si>
    <r>
      <rPr>
        <sz val="12"/>
        <color theme="1"/>
        <rFont val="Calibri"/>
        <family val="2"/>
      </rPr>
      <t xml:space="preserve">Caracterizar e monitorar o perfil sanitário das populações naturais das espécies deste PAN, priorizando </t>
    </r>
    <r>
      <rPr>
        <i/>
        <sz val="12"/>
        <color theme="1"/>
        <rFont val="Calibri"/>
        <family val="2"/>
      </rPr>
      <t xml:space="preserve">A. rhodocorytha, A. pretrei </t>
    </r>
    <r>
      <rPr>
        <sz val="12"/>
        <color theme="1"/>
        <rFont val="Calibri"/>
        <family val="2"/>
      </rPr>
      <t>e</t>
    </r>
    <r>
      <rPr>
        <i/>
        <sz val="12"/>
        <color theme="1"/>
        <rFont val="Calibri"/>
        <family val="2"/>
      </rPr>
      <t xml:space="preserve"> A. vinacea.</t>
    </r>
    <r>
      <rPr>
        <sz val="12"/>
        <color theme="1"/>
        <rFont val="Calibri"/>
        <family val="2"/>
      </rPr>
      <t xml:space="preserve"> </t>
    </r>
  </si>
  <si>
    <t>Diagnóstico sanitário elaborado</t>
  </si>
  <si>
    <t>Tânia Raso (USP)</t>
  </si>
  <si>
    <t>Marcelo Almeida (Polícia Federal), Eliara Muller (UNOCHAPECÓ), Patrícia Serafini (CEMAVE/ICMBio), Nêmora Prestes (AMA-PR), Elenise Sipinski (SPVS), Gláucia Seixas (F. Neotrópica), Marina Somenzari (CEMAVE/ICMBio)</t>
  </si>
  <si>
    <t>Área de ocorrências das espécies alvo</t>
  </si>
  <si>
    <r>
      <rPr>
        <sz val="12"/>
        <color rgb="FF222222"/>
        <rFont val="Calibri"/>
        <family val="2"/>
      </rPr>
      <t> Foram obtidas amostras do periodo reprodutivo 2016, sendo de </t>
    </r>
    <r>
      <rPr>
        <i/>
        <sz val="12"/>
        <color rgb="FF222222"/>
        <rFont val="Calibri"/>
        <family val="2"/>
      </rPr>
      <t>A.pretrei, A.brasiliensis </t>
    </r>
    <r>
      <rPr>
        <sz val="12"/>
        <color rgb="FF222222"/>
        <rFont val="Calibri"/>
        <family val="2"/>
      </rPr>
      <t>e </t>
    </r>
    <r>
      <rPr>
        <i/>
        <sz val="12"/>
        <color rgb="FF222222"/>
        <rFont val="Calibri"/>
        <family val="2"/>
      </rPr>
      <t xml:space="preserve">A.aestiva. </t>
    </r>
    <r>
      <rPr>
        <sz val="12"/>
        <color rgb="FF222222"/>
        <rFont val="Calibri"/>
        <family val="2"/>
      </rPr>
      <t>Das outras especies não conseguimos amostras.Artigo publicado sobre resultados A. brasiliensis (brazilian journal of microbiology 4 8 (2 0 1 7) 747–753).</t>
    </r>
  </si>
  <si>
    <t>Caracterizar e monitorar o perfil sanitário das populações naturais das espécies deste PAN.</t>
  </si>
  <si>
    <t>3.2</t>
  </si>
  <si>
    <t xml:space="preserve">Ampliar o diálogo com Estados sobre a ameaça das solturas indiscriminadas com apresentação do fluxograma de destinação do PAN </t>
  </si>
  <si>
    <t xml:space="preserve">Mauro Britto (IAP), Ana Paula Felício (IMASUL/MS), Sara Alves (INEMA/BA), Eliara Muller (UNOCHAPECÓ), Adriana Nunes (FATMA), Raphael Araújo (SMA/SP), Dênis Sana (SEMA/RS), Eunice de Souza (IBAMA/PR), Vanessa Kanaan (Inst. Espaço Silvestre), Marcelo Almeida (Polícia Federal), Tânia Raso (USP), Renato Severi (Amazona Zootech), Tânia Raso (USP), José Mauricio Barbanti (UNESP), André Grespan </t>
  </si>
  <si>
    <t>Apesar do envio de ofício a algumas das OEMAs com este alerta há alguns meses, necessária atualização e reforços anuais em decorrência das mudanças internas inerentes a cada Estado. Aguardando visitas presenciais para abordar o tema, bem como redefinição ou confirmação do fluxograma de tomada de decisão após capacitação sobre Conservação Integrada em novembro de 2017 e reunião sobre o mesmo tema com foco no PAN Papagaios, agendada para 04/12/2017. Ação no prazo.</t>
  </si>
  <si>
    <t xml:space="preserve">Informar e sensibilizar os Estados sobre a ameaça das solturas indiscriminadas. </t>
  </si>
  <si>
    <t>3.3</t>
  </si>
  <si>
    <r>
      <rPr>
        <sz val="12"/>
        <color theme="1"/>
        <rFont val="Calibri"/>
        <family val="2"/>
      </rPr>
      <t xml:space="preserve">Quando necessário, ampliar a disponibilidade de locais para nidificação para </t>
    </r>
    <r>
      <rPr>
        <i/>
        <sz val="12"/>
        <color theme="1"/>
        <rFont val="Calibri"/>
        <family val="2"/>
      </rPr>
      <t>A. pretrei, A. brasiliensis, A. vinacea, A. aestiva</t>
    </r>
  </si>
  <si>
    <t>Recuperação de ninhos naturais e  caixas ninho</t>
  </si>
  <si>
    <t>Elenise Sipinski (SPVS), Glaúcia Seixas (F. Neotrópica), Nêmora Prestes (AMA-UPF), Rafael Sezerban (SPVS), Maria Cecília Abbud (SPVS), Vanessa Kanaan (Instituto Espaço Silvestre)</t>
  </si>
  <si>
    <t>Guaraqueçaba (PR), Ilha Comprida PR), Ponte Serrada (SC), Passos Maia (SC), Miranda (MS), Aquidauna (MS), Corumbá (MS), Bonito (MS), Ivinhema (MS), Bataguaçu (MS), Itamonte (MG), Aiuroca (MG), Alagoa (MG) Baipendi (MG), Campos do Jordão (SP), Lebon Regis (SC), Lages (SC), Urupema (SC), Painel (SC) São Joaquim (SC), Urubici (SC), Bom Retiro (SC), Passo Fundo (RS), Lagoa Vermelha (RS), Barracão (RS), Sarandi (RS)</t>
  </si>
  <si>
    <r>
      <rPr>
        <i/>
        <sz val="12"/>
        <color theme="1"/>
        <rFont val="Calibri"/>
        <family val="2"/>
      </rPr>
      <t>Amazona brasiliensis</t>
    </r>
    <r>
      <rPr>
        <sz val="12"/>
        <color theme="1"/>
        <rFont val="Calibri"/>
        <family val="2"/>
      </rPr>
      <t xml:space="preserve">: ninhos naturais foram reparados em sítios reprodutivos no Paraná e 30 ninhos artificiais instalados em 2017  para substituir os ninhos artificiais danificados. Atualmente são 120 ninhos artificias e 10 ninhos naturais. No litoral sul de São Paulo foram instalados 20 ninhos artificiais ( ainda não utilizados pela espécie). No litoral de SP foram cadastradas 65 cavidades potenciais e registrado treze cavidades com atividade reprodutiva até março de 2017.  A. aestiva 60 ninhos naturais recuperados na bacia do Paraná-MS. </t>
    </r>
    <r>
      <rPr>
        <sz val="12"/>
        <color rgb="FFC00000"/>
        <rFont val="Calibri"/>
        <family val="2"/>
      </rPr>
      <t>Neste ciclo reprodutivo foi realizado um esforço amostral de campo de 170 h para localização de ninhos de ambas as espécie em estudo: A. pretrei e A. vinacea mas não foi localizado nenhum ninho para A. vinacea. Foram revisadas 14 caixas-ninho instaladas para A. vinacea, sendo revisadas 3 caixas em santa Catarina, 3 em São Paulo e 8 caixas-ninho em Minas Gerais. Foram realizados 63 censos de A. vinacea, sendo realizados ES(1), MG (2), SP (3), PR (15), SC (32), RS (10). A população mínima total para o Brasil é de 4.057 papagaios.  Muitas instituições e colaboradores participaram do censo nacional ocorrido no final do mês de abril e início do mês de maio. A população mínima total registrada para A. pretrei foi de 20.128  papagaios.</t>
    </r>
  </si>
  <si>
    <t>Recuperação de ninhos naturais e  instalação de caixas ninho</t>
  </si>
  <si>
    <t>3.4</t>
  </si>
  <si>
    <r>
      <rPr>
        <sz val="12"/>
        <color theme="1"/>
        <rFont val="Calibri"/>
        <family val="2"/>
      </rPr>
      <t xml:space="preserve">Caraterizar geneticamente a população do </t>
    </r>
    <r>
      <rPr>
        <i/>
        <sz val="12"/>
        <color theme="1"/>
        <rFont val="Calibri"/>
        <family val="2"/>
      </rPr>
      <t>A. brasiliensis</t>
    </r>
    <r>
      <rPr>
        <sz val="12"/>
        <color theme="1"/>
        <rFont val="Calibri"/>
        <family val="2"/>
      </rPr>
      <t xml:space="preserve"> no litoral sul do estado de São Paulo</t>
    </r>
  </si>
  <si>
    <t>População do papagaio-de-cara-roxa geneticamente caracterizada  no litoral sul do estado de São Paulo</t>
  </si>
  <si>
    <t>Renato Caparroz (UnB)</t>
  </si>
  <si>
    <t>Elenise Sipinski, Renato Severi (Amazona Zootech), Maria Cecília Abbud (SPVS), Roberta Boss (SPVS), Cristina Miyaki (USP)</t>
  </si>
  <si>
    <t>Ilha Comprida (SP), Iguape (SP) e Pariquera-açu (SP)</t>
  </si>
  <si>
    <t>amostras de tecido para análises genéticas</t>
  </si>
  <si>
    <t>Renato Caparroz</t>
  </si>
  <si>
    <t>3.5</t>
  </si>
  <si>
    <t>Realizar AVP das espécies alvo deste PAN</t>
  </si>
  <si>
    <t>AVPs realizados</t>
  </si>
  <si>
    <t>Patrícia Serafini (CEMAVE/ICMBio), Eliara Muller (UNOCHAPECÓ), Marina Somenzari (CEMAVE/ICMBio), Elenise Sipinski (SPVS), Gláucia Seixas (F. Neotrópica), Nêmora Prestes (AMA-UPF)</t>
  </si>
  <si>
    <t>Não se aplica</t>
  </si>
  <si>
    <t>Articulação com CPSG Brasil e data definida para novembro e ampliação da ação para incluir DRA e avaliação Ex situ</t>
  </si>
  <si>
    <t>Yara Barros</t>
  </si>
  <si>
    <t>Adequação do texto da AÇÃO</t>
  </si>
  <si>
    <t>Realizar AVP, DRA e avaliação Ex situ das espécies alvo deste PAN</t>
  </si>
  <si>
    <t>3.6</t>
  </si>
  <si>
    <r>
      <rPr>
        <sz val="12"/>
        <color theme="1"/>
        <rFont val="Calibri"/>
        <family val="2"/>
      </rPr>
      <t xml:space="preserve">Recomendar ações de políticas públicas para as espécies alvo deste plano em ambiente </t>
    </r>
    <r>
      <rPr>
        <i/>
        <sz val="12"/>
        <color theme="1"/>
        <rFont val="Calibri"/>
        <family val="2"/>
      </rPr>
      <t>ex situ</t>
    </r>
    <r>
      <rPr>
        <sz val="12"/>
        <color theme="1"/>
        <rFont val="Calibri"/>
        <family val="2"/>
      </rPr>
      <t xml:space="preserve"> juntos à Secretaria de Meio Ambiente do Estado de São Paulo para subsidiar a formulação da legislação de fauna de São Paulo</t>
    </r>
  </si>
  <si>
    <t>Reuniões junto à SEMA e elaboração de documentos entregues à Secretaria</t>
  </si>
  <si>
    <t>Renato Severi Costa (Amazona Zootech)</t>
  </si>
  <si>
    <t>José Eurico Selmi (Nutrópica), José Mauricio Barbanti (UNESP), André Grespan</t>
  </si>
  <si>
    <t>Estado de São Paulo</t>
  </si>
  <si>
    <t xml:space="preserve"> Verificado com o Renato como que o andamento desta ação requer ampliação do diálogo com a Secretaria, para a próxima monitoria a recomendação do Grupo é reformular ou excluir essa ação.</t>
  </si>
  <si>
    <t>Discussões internas sobre as normativas estaduais referentes a ex situ (relato de Luis Fábio). Entrar em contato com o Renato</t>
  </si>
  <si>
    <t>3.7</t>
  </si>
  <si>
    <t>Articular com instituições e gestores para que os planos de manejo das UCs nas áreas de ocorrência das espécies alvo incorporem ações do planejamento estratégico do PAN Papagaios</t>
  </si>
  <si>
    <t>Ofícios e memorandos encaminhados; reuniões realizadas</t>
  </si>
  <si>
    <t>Mauro Britto (IAP), Leonardo Tostes (IMASUL/MS), Ana Paula Felício (IMASUL/MS), Sara Alves (INEMA/BA), Adriana Nunes (FATMA), Marcelo Bresolin (PARNA Superagui)</t>
  </si>
  <si>
    <t>Tema abordado em reunião presencial na CR9 em agosto de 2017, contudo deve ser ampliado este esforço para os gestores das Ucs federais e estaduais e para a coordenação responsável pela elaboração de Planos de Manejo (DIMAM/ICMBio). Essa ação esta dentro do Programa Papagaios do Brasil</t>
  </si>
  <si>
    <t>Não ficar restrita à esfera federal. Aproveitar as visitas aos Estados para tratar temas de licenciamento para também inserir este tópico.</t>
  </si>
  <si>
    <t>3.8</t>
  </si>
  <si>
    <t>Recomendar à SEMA/IAP a reativação do Conselho Estadual de Proteção à Fauna Nativa (CONFAUNA/PR)</t>
  </si>
  <si>
    <t>Ofício encaminhado</t>
  </si>
  <si>
    <t>Mauro Britto (IAP), Patrícia Serafini (CEMAVE/ICMBio) Pedro Scherer Neto, Eunice Souza (IBAMA/PR), Maria Cecília Abbud (SPVS), Solange Latenek (SPVS)</t>
  </si>
  <si>
    <t>Foi elaborado um ofício encaminhado a SEMA em junho/2017. Atualmente há uma enorme demanda por pedidos de aposentadoria e sem reposição, uma vez que não há concurso nem para o IAP ou para SEMA. Neste contexto é impossível reativar o CONFAUNA, por que como o IAP é o Coordenador, não há como aumentar ainda mais a sobrecarga, melhor utilizarmos estratégias de precaução até o governo tomar uma atitude que melhore a situação de pessoal. (Tise resumirá)</t>
  </si>
  <si>
    <t>Elenise Sipinski e Sueli Ota</t>
  </si>
  <si>
    <t xml:space="preserve">O IBAMA também solicitou a reativação do ConFauna e por falta de pessoal não tem como reativar o Conselho. </t>
  </si>
  <si>
    <t>3.9</t>
  </si>
  <si>
    <r>
      <rPr>
        <sz val="11"/>
        <color theme="1"/>
        <rFont val="Calibri"/>
        <family val="2"/>
      </rPr>
      <t xml:space="preserve">Ampliar a caracterização do padrão filogeográfico e a estrutura genética do </t>
    </r>
    <r>
      <rPr>
        <i/>
        <sz val="11"/>
        <color theme="1"/>
        <rFont val="Calibri"/>
        <family val="2"/>
      </rPr>
      <t>A. aestiva</t>
    </r>
    <r>
      <rPr>
        <sz val="11"/>
        <color theme="1"/>
        <rFont val="Calibri"/>
        <family val="2"/>
      </rPr>
      <t xml:space="preserve"> em toda a sua área de distribuição</t>
    </r>
  </si>
  <si>
    <t>Estrutura genética  caracterizada</t>
  </si>
  <si>
    <t>Cristina Miyaki (USP)</t>
  </si>
  <si>
    <t>Gláucia Seixas (F. Neotrópica), Renato Caparroz (UnB), Raphael Araújo (SMA/SP)</t>
  </si>
  <si>
    <t>UnB ampliou o numero de marcadores microssatélites para regenotipagem das populações e os locais de amostragem com apoio do Projeto Papagaio-verdadeiro e amostras de cativeiro.</t>
  </si>
  <si>
    <t>marcadores microssatélites</t>
  </si>
  <si>
    <t>Verificar com a Cristina a descrição da Ação e Renato irá verificar a TESE  da aluna da Cris (ver se tem sp de São Paulo)</t>
  </si>
  <si>
    <t>3.10</t>
  </si>
  <si>
    <r>
      <rPr>
        <sz val="11"/>
        <color theme="1"/>
        <rFont val="Calibri"/>
        <family val="2"/>
      </rPr>
      <t xml:space="preserve">Caracterizar a estrutura e dinâmica populacional do </t>
    </r>
    <r>
      <rPr>
        <i/>
        <sz val="11"/>
        <color theme="1"/>
        <rFont val="Calibri"/>
        <family val="2"/>
      </rPr>
      <t>A. aestiva</t>
    </r>
    <r>
      <rPr>
        <sz val="11"/>
        <color theme="1"/>
        <rFont val="Calibri"/>
        <family val="2"/>
      </rPr>
      <t xml:space="preserve"> no Parque Estadual das Várzeas do Rio Ivinhema e municípios de seu entorno, no Estado de Mato Grosso do Sul.</t>
    </r>
  </si>
  <si>
    <t>Relatório</t>
  </si>
  <si>
    <t>Ana Paula Felicio (IMASUL/MS), Vandir Fernandes (F. Neotrópica)</t>
  </si>
  <si>
    <t>Parque Estadual das Várzeas do Rio Ivinhema e municipios de seu entorno</t>
  </si>
  <si>
    <t>Realizadas campanhas de campos mensais, desde 2016 em buscas de dormitórios para monitorar a flutuação da população e ninhos para definir sucesso reprodutivo, entre outras ações.</t>
  </si>
  <si>
    <t>3.11</t>
  </si>
  <si>
    <t>Estabelecer projetos de geração de renda em assentamentos na região sudoeste e leste do Estado de Mato Grosso do Sul</t>
  </si>
  <si>
    <t>Projetos implantados</t>
  </si>
  <si>
    <t>Ana Paula Felicio (IMASUL/MS)</t>
  </si>
  <si>
    <t>Sudoeste e leste do Estado de Mato Grosso do Sul</t>
  </si>
  <si>
    <t>Fase inicial de diagnóstico, caracterização de comunidade e elaborando projeto para arrecadar recursos.</t>
  </si>
  <si>
    <t>3.12</t>
  </si>
  <si>
    <t>Recomendar aos estados que possuem áreas de ocorrência das espécies alvo que elaborem e publiquem normativas que estabeleçam políticas públicas para gestão e manejo da fauna, em especial para as espécies alvo deste PAN</t>
  </si>
  <si>
    <t>Recomendações efetivadas através de ofícios e reuniões</t>
  </si>
  <si>
    <t>Ana Paula Felício (IMASUL/MS), Adriana Nunes (FATMA), Mauro Britto (IAP), Fernanda Goss (SEMA/PR), Gláucia Seixas (F. Neotrópica), Sara Alves (INEMA/BA), Raphael Araújo SMA/SP), Renato Severi (Amazona Zootech) José Mauricio Barbanti (UNESP), André Grespan</t>
  </si>
  <si>
    <t>Estados de ocorrência das espécies alvo</t>
  </si>
  <si>
    <t>Ação não é factivel para o momento devido as definições de competencias que tratam de manejo de fauna e as discusões em andamento dentro do CONAMA.</t>
  </si>
  <si>
    <t>3.13</t>
  </si>
  <si>
    <r>
      <rPr>
        <sz val="12"/>
        <color theme="1"/>
        <rFont val="Calibri"/>
        <family val="2"/>
      </rPr>
      <t xml:space="preserve">Realizar projetos de prospecção do </t>
    </r>
    <r>
      <rPr>
        <i/>
        <sz val="12"/>
        <color theme="1"/>
        <rFont val="Calibri"/>
        <family val="2"/>
      </rPr>
      <t>A. rhodocorytha</t>
    </r>
    <r>
      <rPr>
        <sz val="12"/>
        <color theme="1"/>
        <rFont val="Calibri"/>
        <family val="2"/>
      </rPr>
      <t xml:space="preserve"> no sul da Bahia </t>
    </r>
  </si>
  <si>
    <t>Mapa com pontos de ocorrência atual do chauá na Bahia</t>
  </si>
  <si>
    <t>Pedro Scherer Neto, Yara Barros (Pq. Das Aves), Carlos E. Garske, Sara Alves (INEMA/BA), Patrícia Serafini (CEMAVE/ICMBio), Guth Berger (COGEF/ICMBio), Bianca Matinata (MZUSP)</t>
  </si>
  <si>
    <t>Sul da Bahia</t>
  </si>
  <si>
    <t>Ação não iniciada</t>
  </si>
  <si>
    <t>Ainda não fizemos nenhuma ação de prospecção de recursos para trabalhar nessa região, o foco do projeto tem sido MG e RJ</t>
  </si>
  <si>
    <t>Marina Somenzari</t>
  </si>
  <si>
    <t>3.14</t>
  </si>
  <si>
    <r>
      <rPr>
        <sz val="12"/>
        <color theme="1"/>
        <rFont val="Calibri"/>
        <family val="2"/>
      </rPr>
      <t xml:space="preserve">Dar continuidade a prospecção,  iniciar a busca de sítios reprodutivos do </t>
    </r>
    <r>
      <rPr>
        <i/>
        <sz val="12"/>
        <color theme="1"/>
        <rFont val="Calibri"/>
        <family val="2"/>
      </rPr>
      <t>A. rhodocorytha</t>
    </r>
    <r>
      <rPr>
        <sz val="12"/>
        <color theme="1"/>
        <rFont val="Calibri"/>
        <family val="2"/>
      </rPr>
      <t xml:space="preserve"> com posterior monitoramento, no estado do Rio de Janeiro</t>
    </r>
  </si>
  <si>
    <t>Campanhas realizadas</t>
  </si>
  <si>
    <t>Pedro Scherer Neto, Gláucia Seixas (F. Neotrópica), Carlos E. Garske, Bianca Matinata (MZUSP)</t>
  </si>
  <si>
    <t>Estado do Rio de Janeiro na área de ocorrência da espécie</t>
  </si>
  <si>
    <t xml:space="preserve">Seis expedições já realizadas e planejadas mais duas </t>
  </si>
  <si>
    <t>Cinco relatórios elaborados.</t>
  </si>
  <si>
    <t>Dar continuidade a prospecção,  iniciar a busca de sítios reprodutivos do A. rhodocorytha com posterior monitoramento, no estado do Rio de Janeiro e Espírito Santo</t>
  </si>
  <si>
    <t>Retirar Yara e inserir Marina</t>
  </si>
  <si>
    <t>3.15</t>
  </si>
  <si>
    <r>
      <rPr>
        <sz val="12"/>
        <color theme="1"/>
        <rFont val="Calibri"/>
        <family val="2"/>
      </rPr>
      <t xml:space="preserve">Dar continuidade a prospecção do </t>
    </r>
    <r>
      <rPr>
        <i/>
        <sz val="12"/>
        <color theme="1"/>
        <rFont val="Calibri"/>
        <family val="2"/>
      </rPr>
      <t>A. rhodocorytha</t>
    </r>
    <r>
      <rPr>
        <sz val="12"/>
        <color theme="1"/>
        <rFont val="Calibri"/>
        <family val="2"/>
      </rPr>
      <t xml:space="preserve"> no estado do Minas Gerais</t>
    </r>
  </si>
  <si>
    <t>Pedro Scherer Neto, Yara Barros (Pq. Das Aves), Gláucia Seixas (F. Neotrópica), Carlos E. Garske, Bianca Matinata (MZUSP)</t>
  </si>
  <si>
    <t>Área de ocorrência do chauá em MG</t>
  </si>
  <si>
    <t>Ação em andamento mas o recurso financeiro está chegando ao fim</t>
  </si>
  <si>
    <t>No prazo da ação fizemos uma expedição no mês de agosto e outra acontecerá em dezembro. Submetemos duas propostas para editais de financiamento nesse período. Tivemos uma resposta negativa e estamos aguardando a segunda.</t>
  </si>
  <si>
    <t>Precisamos encontrar outros financiadores para garantir a continuidade do Projeto.  A metodologia dos locais das proximas expedições será de acordo com a modelagem.</t>
  </si>
  <si>
    <t>3.16</t>
  </si>
  <si>
    <r>
      <rPr>
        <sz val="12"/>
        <color theme="1"/>
        <rFont val="Calibri"/>
        <family val="2"/>
      </rPr>
      <t xml:space="preserve">Realizar estimativa populacional do </t>
    </r>
    <r>
      <rPr>
        <i/>
        <sz val="12"/>
        <color theme="1"/>
        <rFont val="Calibri"/>
        <family val="2"/>
      </rPr>
      <t>A. rhodocorytha</t>
    </r>
    <r>
      <rPr>
        <sz val="12"/>
        <color theme="1"/>
        <rFont val="Calibri"/>
        <family val="2"/>
      </rPr>
      <t xml:space="preserve"> no estado do Rio de Janeiro</t>
    </r>
  </si>
  <si>
    <t>Relatório com dados pertinentes</t>
  </si>
  <si>
    <t>Pedro Scherer Neto (Museu de HN e Zoológico Curitiba</t>
  </si>
  <si>
    <t>Marina Somenzari (CEMAVE/ICMBio), Yara Barros (Pq. Das Aves), Elenise Sipinski (SPVS), Gláucia Seixas (F. Neotrópica), Carlos E. Garske, Bianca Matinata (MZUSP)</t>
  </si>
  <si>
    <t>Área de ocorrência do chauá no RJ</t>
  </si>
  <si>
    <t>Essa ação será planejada para ocorrer em 2018</t>
  </si>
  <si>
    <t>3.17</t>
  </si>
  <si>
    <r>
      <rPr>
        <sz val="12"/>
        <color theme="1"/>
        <rFont val="Calibri"/>
        <family val="2"/>
      </rPr>
      <t xml:space="preserve">Realizar atividades de educação para a conservação durante as campanhas de campo do Projeto </t>
    </r>
    <r>
      <rPr>
        <i/>
        <sz val="12"/>
        <color theme="1"/>
        <rFont val="Calibri"/>
        <family val="2"/>
      </rPr>
      <t>A. rhodocorytha</t>
    </r>
    <r>
      <rPr>
        <sz val="12"/>
        <color theme="1"/>
        <rFont val="Calibri"/>
        <family val="2"/>
      </rPr>
      <t xml:space="preserve"> com a comunidade local</t>
    </r>
  </si>
  <si>
    <t>Atividades educativas realizadas</t>
  </si>
  <si>
    <t>Pedro Scherer Neto, Yara Barros (Pq. Das Aves), Elenise Sipinski (SPVS), Gláucia Seixas (F. Neotrópica), Carlos E. Garske, Bianca Matinata (MZUSP)</t>
  </si>
  <si>
    <t>Área de atuação do Projeto Chauá</t>
  </si>
  <si>
    <t>Em todas as expedições estão sendo realizadas atividades educativas como palestras e distribuição de materiais de divulgação. Post de engajamento no face durante as expedições.</t>
  </si>
  <si>
    <t>3.18</t>
  </si>
  <si>
    <r>
      <rPr>
        <sz val="12"/>
        <color theme="1"/>
        <rFont val="Calibri"/>
        <family val="2"/>
      </rPr>
      <t xml:space="preserve">Consultar o processo de licenciamento ambiental da UHE Aimorés no IBAMA de Minas Gerais, para obter os dados ecológicos do </t>
    </r>
    <r>
      <rPr>
        <i/>
        <sz val="12"/>
        <color theme="1"/>
        <rFont val="Calibri"/>
        <family val="2"/>
      </rPr>
      <t>A. rhodocorytha</t>
    </r>
    <r>
      <rPr>
        <sz val="12"/>
        <color theme="1"/>
        <rFont val="Calibri"/>
        <family val="2"/>
      </rPr>
      <t xml:space="preserve"> levantados ao longo do projeto de monitoramento </t>
    </r>
  </si>
  <si>
    <t>Dados obtidos</t>
  </si>
  <si>
    <t>Nathalia Alves (CEMAVE/ICMBio)</t>
  </si>
  <si>
    <t>Marina Somenzari (CEMAVE/ICMBio), Patrícia Serafini (CEMAVE/ICMBio), Mauro Diniz* (IBAMA/MG), Rosana Subirá (CGESP/ICMBio)</t>
  </si>
  <si>
    <t>Consulta foi realizada e diagnósticos relacionados ao monitoramento no âmbito do licenciamento foram repassados</t>
  </si>
  <si>
    <t>Relatórios compartilhados</t>
  </si>
  <si>
    <t>3.19</t>
  </si>
  <si>
    <r>
      <rPr>
        <sz val="12"/>
        <color theme="1"/>
        <rFont val="Calibri"/>
        <family val="2"/>
      </rPr>
      <t xml:space="preserve">Realizar modelagem de distribuição potencial do </t>
    </r>
    <r>
      <rPr>
        <i/>
        <sz val="12"/>
        <color theme="1"/>
        <rFont val="Calibri"/>
        <family val="2"/>
      </rPr>
      <t>A. rhodocorytha</t>
    </r>
    <r>
      <rPr>
        <sz val="12"/>
        <color theme="1"/>
        <rFont val="Calibri"/>
        <family val="2"/>
      </rPr>
      <t xml:space="preserve"> para direcionar novas expedições de prospecção em campo</t>
    </r>
  </si>
  <si>
    <t>Mapa de distribução potencial da espécie</t>
  </si>
  <si>
    <t>Guth Berger (COGEF/ICMBIo), Carlos E. Garske, Fabiane Girardi*, Louri Klemann Jr*</t>
  </si>
  <si>
    <t>Ação em andamento para todas as espécies deste PAN, agora contando com a colaboração da Katia Ferraz</t>
  </si>
  <si>
    <t>Modelos preliminares já prontos</t>
  </si>
  <si>
    <t>Não há problemas</t>
  </si>
  <si>
    <t>Realizar modelagem de hábitat  do A. rhodocorytha para direcionar novas expedições de prospecção em campo</t>
  </si>
  <si>
    <t>3.20</t>
  </si>
  <si>
    <r>
      <rPr>
        <sz val="12"/>
        <color theme="1"/>
        <rFont val="Calibri"/>
        <family val="2"/>
      </rPr>
      <t xml:space="preserve">Dar inicio a prospecção do </t>
    </r>
    <r>
      <rPr>
        <i/>
        <sz val="12"/>
        <color theme="1"/>
        <rFont val="Calibri"/>
        <family val="2"/>
      </rPr>
      <t>A. rhodocorytha</t>
    </r>
    <r>
      <rPr>
        <sz val="12"/>
        <color theme="1"/>
        <rFont val="Calibri"/>
        <family val="2"/>
      </rPr>
      <t xml:space="preserve"> nas áreas de ocorrência historica nos estados do Alagoas e Sergipe</t>
    </r>
  </si>
  <si>
    <t>Expedições realizadas</t>
  </si>
  <si>
    <t>Pedro Scherer Neto</t>
  </si>
  <si>
    <t>Marina Somenzari (CEMAVE/ICMBio), Carlos E. Garske, Bianca Matinata (MZUSP)</t>
  </si>
  <si>
    <t>Área de ocorrência do chauá AL e SE</t>
  </si>
  <si>
    <t xml:space="preserve">No momento o foco tem sido Minas Gerais e Rio de Janeiro, por isso foi ajustado a data de início. </t>
  </si>
  <si>
    <t>3.21</t>
  </si>
  <si>
    <t>Elaborar e implementar cursos de especialização em identificação, manejo e destinação das espécies alvo do PAN junto às Polícias Militares Ambientais, Guardas Municipais Ambientais, PRF, Polícias Militares Rodoviárias e outros orgão de fiscalização na área de ocorrência das espécies.</t>
  </si>
  <si>
    <t>Cursos elaborados e realizados</t>
  </si>
  <si>
    <t>Marcelo Almeida (Polícia Federal)</t>
  </si>
  <si>
    <t>Marcos Simanovic (Polícia Militar Ambiental de SP), Marina Somenzari (CEMAVE/ICMBio), Yara Barros (Pq. Das Aves), Patrícia Serafini(CEMAVE/ICMBio), Elenise Sipinski (SPVS), Gláucia Seixas (F. Neotrópica), Sara Alves (INEMA/BA), Ana Paula Felício (IMASUL/MS), Nêmora Prestes (AMA-UPF), Mauro Britto (IAP), Adriana Nunes (FATMA), Bianca Matinata (MZUSP)</t>
  </si>
  <si>
    <t>Curso elaborado  de especialização em identificação, manejo e destinação de várias espécies alvo de diversos PANs. Este curso foi apresentado para a Secretaria Nacional de Segurança Pública - SENASP,  com o intuito de ser disponibilzado para todos os policiais civis e militares, corpos de bombeiros militares e guardas municipais, por meio da REDE EaD-SENASP. // Em paralelo A Dra. Gláucia Seixas (F. Neotrópica) realizou as seguintes atividades: Palestra/capacitação para todos os Comandantes dos Destacamentos da PMA MS, que atuam na região onde o tráfico de papagaios verdadeiros é mais intenso; Palestra/capacitação para todos os agentes de fiscalização do IBAMA MS, que atuam com fauna e flora nativa.</t>
  </si>
  <si>
    <t>02 palestras/capacitação (17 Comandantes da PMA-MS;  15 fiscais e técnicos de fiscalização do IBAMA-MS</t>
  </si>
  <si>
    <t>No aguardo de uma resposta do SENASP.</t>
  </si>
  <si>
    <t>Marcelo Américo de Almeida / Gláucia Seixas (F. Neotrópica)</t>
  </si>
  <si>
    <t>Articulação em andamento para que o curso seja inserido no calendário 2018 da Rede EaD-SENASP. // Simanovic: Necessário definir ou difundir a definição sobre: a. tipo do curso (presencial, semipresencial ou à distância); b. duração do curso; metodologias instrucionais; recursos instrucionais; responsáveis pela estruturação do curso; responsáveis pela aplicação do curso; público alvos (agentes fiscalizadores em geral ou agentes fiscalizadores multiplicadores); estratégia e forma de divulgação; responsável pela divulgação; cronogrma de atividades.</t>
  </si>
  <si>
    <t>3.22</t>
  </si>
  <si>
    <r>
      <rPr>
        <sz val="12"/>
        <color theme="1"/>
        <rFont val="Calibri"/>
        <family val="2"/>
      </rPr>
      <t xml:space="preserve">Solicitar ao gestor a captura e destinação de </t>
    </r>
    <r>
      <rPr>
        <i/>
        <sz val="12"/>
        <color theme="1"/>
        <rFont val="Calibri"/>
        <family val="2"/>
      </rPr>
      <t>A. aestiva</t>
    </r>
    <r>
      <rPr>
        <sz val="12"/>
        <color theme="1"/>
        <rFont val="Calibri"/>
        <family val="2"/>
      </rPr>
      <t xml:space="preserve"> soltos inadequadamente no PARNA Araucária e região  </t>
    </r>
  </si>
  <si>
    <t>Órgãos responsáveis comunicados</t>
  </si>
  <si>
    <t>Vanessa Kanaan (Inst. Epaço Silvestre) Adriana Nunes (FATMA)</t>
  </si>
  <si>
    <t>Passos Maia (SC) e Ponte Serrada (SC)</t>
  </si>
  <si>
    <t>Ação não realizada por falta de priorização.</t>
  </si>
  <si>
    <t>Checar qual será o impacto desta ação para a conservação para que sejam dedicados esforços à mesma. Verificar com a Vanessa se houve solicitação ao gestor da UC.</t>
  </si>
  <si>
    <t>3.23</t>
  </si>
  <si>
    <r>
      <rPr>
        <sz val="12"/>
        <color theme="1"/>
        <rFont val="Calibri"/>
        <family val="2"/>
      </rPr>
      <t xml:space="preserve">Continuar o monitoramento de ninhos e do tamanho populacional de </t>
    </r>
    <r>
      <rPr>
        <i/>
        <sz val="12"/>
        <color theme="1"/>
        <rFont val="Calibri"/>
        <family val="2"/>
      </rPr>
      <t>A. aestiva</t>
    </r>
    <r>
      <rPr>
        <sz val="12"/>
        <color theme="1"/>
        <rFont val="Calibri"/>
        <family val="2"/>
      </rPr>
      <t xml:space="preserve"> no Pantanal/MS</t>
    </r>
  </si>
  <si>
    <t>Relatório anual com resultados de tamanho populacional entregue ao PAN</t>
  </si>
  <si>
    <t>Os monitoramentos mensais do periodo reprodutivo (julho-novembro) são realizados em 150 ninhos e as contagens dos indivíduos dos dormitórios (3) - MS</t>
  </si>
  <si>
    <t xml:space="preserve">Continuar o monitoramento de ninhos e do tamanho populacional de A. aestiva no MS </t>
  </si>
  <si>
    <t>3.24</t>
  </si>
  <si>
    <r>
      <rPr>
        <sz val="12"/>
        <color theme="1"/>
        <rFont val="Calibri"/>
        <family val="2"/>
      </rPr>
      <t xml:space="preserve">Continuar o monitoramento de ninhos e do tamanho populacional de </t>
    </r>
    <r>
      <rPr>
        <i/>
        <sz val="12"/>
        <color theme="1"/>
        <rFont val="Calibri"/>
        <family val="2"/>
      </rPr>
      <t>A. vinacea</t>
    </r>
  </si>
  <si>
    <t>Relatório anual com resultados de tamanho populacional</t>
  </si>
  <si>
    <t>Nêmora Prestes (AMA-UPF), Roberto Tomazi (Projeto Charão), Viviane Gaboardi (Projeto Charão), Giana Azeredo (Projeto Charão, Adrielli Rizzi (Projeto Charão) Elinton Rezende (Projeto Charão), Emmanuel Landroz (IEF/MG), Luís Fábio Silveira (USP), Eliara Müller (Unochapecó), Viviane Zulian (UFRGS), Fernando Zurdo, Roberto Bóçon, Elenise Sipinski (SPVS), Paulo Affonso Fonseca Pires Neto, Emmanuel Landroz (IEF/MG), Clarice Silva (IEF/MG)</t>
  </si>
  <si>
    <r>
      <rPr>
        <sz val="12"/>
        <color theme="1"/>
        <rFont val="Calibri"/>
        <family val="2"/>
      </rPr>
      <t xml:space="preserve">Área de ocorrência do </t>
    </r>
    <r>
      <rPr>
        <i/>
        <sz val="12"/>
        <color theme="1"/>
        <rFont val="Calibri"/>
        <family val="2"/>
      </rPr>
      <t>A. vinacea</t>
    </r>
  </si>
  <si>
    <t>Neste ciclo reprodutivo foi realizado um esforço amostral de campo de 170 h para localização de ninhos de ambas as espécie em estudo: A. pretrei e A. vinacea mas não foi localizado nenhum ninho para A. vinacea. Foram revisadas 14 caixas-ninho instaladas para A. vinacea, sendo revisadas 3 caixas em santa Catarina, 3 em São Paulo e 8 caixas-ninho em Minas Gerais. Foram realizados 63 censos, sendo realizados ES(1), MG (2), SP (3), PR (15), SC (32), RS (10). A população mínima total para o Brasil é de 4.057 papagaios. Muitas instituições e colaboradores participaram do censo nacional ocorrido no final do mês de abril e início do mês de maio.</t>
  </si>
  <si>
    <t>3.25</t>
  </si>
  <si>
    <r>
      <rPr>
        <sz val="12"/>
        <color theme="1"/>
        <rFont val="Calibri"/>
        <family val="2"/>
      </rPr>
      <t xml:space="preserve">Continuar o monitoramento de ninhos e do tamanho populacional de </t>
    </r>
    <r>
      <rPr>
        <i/>
        <sz val="12"/>
        <color theme="1"/>
        <rFont val="Calibri"/>
        <family val="2"/>
      </rPr>
      <t>A. pretrei</t>
    </r>
  </si>
  <si>
    <t xml:space="preserve">Nêmora Prestes (AMA-UPF), Roberto Tomazi (Projeto Charão), Viviane Gaboardi (Projeto Charão), Giana Azeredo (Projeto Charão), Adrielli Rizzi (Projeto Charão), Elinton Rezende (Projeto Charão), </t>
  </si>
  <si>
    <r>
      <rPr>
        <sz val="12"/>
        <color theme="1"/>
        <rFont val="Calibri"/>
        <family val="2"/>
      </rPr>
      <t xml:space="preserve">Área de ocorrência do </t>
    </r>
    <r>
      <rPr>
        <i/>
        <sz val="12"/>
        <color theme="1"/>
        <rFont val="Calibri"/>
        <family val="2"/>
      </rPr>
      <t>A. pretrei</t>
    </r>
  </si>
  <si>
    <t>Neste ciclo reprodutivo foi realizado um esforço amostral de campo de 170 h para localização de novos ninhos para ambas as espécie em estudo: A. pretrei e A. vinacea mas foi localizado apenas 1 ninho de A. pretrei. A população mínima total registrada foi de 20.128  papagaios.</t>
  </si>
  <si>
    <t>3.26</t>
  </si>
  <si>
    <r>
      <rPr>
        <sz val="12"/>
        <color theme="1"/>
        <rFont val="Calibri"/>
        <family val="2"/>
      </rPr>
      <t xml:space="preserve">Continuar o monitoramento de ninhos e do tamanho populacional de </t>
    </r>
    <r>
      <rPr>
        <i/>
        <sz val="12"/>
        <color theme="1"/>
        <rFont val="Calibri"/>
        <family val="2"/>
      </rPr>
      <t>A. brasiliensis</t>
    </r>
  </si>
  <si>
    <t>Patricia Serafini (CEMAVE/ICMBio), Rafael Sezerban (SPVS), Roberta Boss(SPVS), Maria Cecília Abbud(SPVS), Fabio Shunk. Marcelo Bresolin (PRANA Superaguí), Marina Somenzari (CEMAVE/ICMBio)</t>
  </si>
  <si>
    <r>
      <rPr>
        <sz val="12"/>
        <color theme="1"/>
        <rFont val="Calibri"/>
        <family val="2"/>
      </rPr>
      <t xml:space="preserve">Área de ocorrêcia do </t>
    </r>
    <r>
      <rPr>
        <i/>
        <sz val="12"/>
        <color theme="1"/>
        <rFont val="Calibri"/>
        <family val="2"/>
      </rPr>
      <t>A. brasiliensis</t>
    </r>
  </si>
  <si>
    <t xml:space="preserve">O monitoramento populacional foi relizado em junho de 2017, contabilizando 7.339 indivíduos (PR: 5.564 indivíduos - SP: 1.775 . O monitoramento de ninhos do periodo reprodutivo 2016/2017 (PR: 67 ninhos com atividade, 103 filhotes nascidos e 70 deles obtiveram sucesso reprodutivo) SP:   registradas sete cavidades naturais ativas nos municípios de Ilha Comprida (dois ninhos), Cananéia (um ninho), Pariquera-Açu (dois ninhos) e Iguape (dois ninhos). Desses, quatro filhotes obtiveram êxito reprodutivo, em dois ninhos   O monitoramento do período de 2017/2018 esta em fase inicia, com inúmeros ninhos registrados no PR com postura e três ninhos em SP. </t>
  </si>
  <si>
    <t>3.27</t>
  </si>
  <si>
    <r>
      <rPr>
        <sz val="12"/>
        <color theme="1"/>
        <rFont val="Calibri"/>
        <family val="2"/>
      </rPr>
      <t>Ampliar estudo demográfico de</t>
    </r>
    <r>
      <rPr>
        <i/>
        <sz val="12"/>
        <color theme="1"/>
        <rFont val="Calibri"/>
        <family val="2"/>
      </rPr>
      <t xml:space="preserve"> A. aestiva</t>
    </r>
    <r>
      <rPr>
        <sz val="12"/>
        <color theme="1"/>
        <rFont val="Calibri"/>
        <family val="2"/>
      </rPr>
      <t xml:space="preserve"> para outro estado de ocorrência da espécie além do Mato Grosso do Sul</t>
    </r>
  </si>
  <si>
    <t>Estudo estabelecido em outro estado além do Mato Grosso do Sul</t>
  </si>
  <si>
    <t>Pedro Scherer Neto, Marina Somenzari (CEMAVE/ICMBio), Patrícia Serafini (CEMAVE/ICMBio), Bianca Matinata (MZUSP)</t>
  </si>
  <si>
    <t>Falta de recurso</t>
  </si>
  <si>
    <t>3.28</t>
  </si>
  <si>
    <r>
      <rPr>
        <sz val="12"/>
        <color theme="1"/>
        <rFont val="Calibri"/>
        <family val="2"/>
      </rPr>
      <t xml:space="preserve">Realizar estudo genético de </t>
    </r>
    <r>
      <rPr>
        <i/>
        <sz val="12"/>
        <color theme="1"/>
        <rFont val="Calibri"/>
        <family val="2"/>
      </rPr>
      <t xml:space="preserve">A. vinacea </t>
    </r>
    <r>
      <rPr>
        <sz val="12"/>
        <color theme="1"/>
        <rFont val="Calibri"/>
        <family val="2"/>
      </rPr>
      <t>provenientes de diferentes localidades de ocorrência da espécie</t>
    </r>
  </si>
  <si>
    <t>Relatório com dados do estudo</t>
  </si>
  <si>
    <t>Eliara Müller (UNOCHAPECÓ), Jaime Martinez (AMA-UPF), Vanessa Kanaan (I. Espaço Silvestre), Cristina Miyaki (USP) Elenise Sipinski (SPVS)</t>
  </si>
  <si>
    <t>Área de ocorrência da espécie</t>
  </si>
  <si>
    <t>Foi feita a caracterização genética de população do sul da distribuição e estão previstas coletas de amostras de tecido da população do norte da distribuição</t>
  </si>
  <si>
    <t>A população do sul parcialmente caracterizada.</t>
  </si>
  <si>
    <t>3.29</t>
  </si>
  <si>
    <r>
      <rPr>
        <sz val="12"/>
        <color theme="1"/>
        <rFont val="Calibri"/>
        <family val="2"/>
      </rPr>
      <t xml:space="preserve">Atualizar o conhecimento sobre a área de distribuição geográfica de </t>
    </r>
    <r>
      <rPr>
        <i/>
        <sz val="12"/>
        <color theme="1"/>
        <rFont val="Calibri"/>
        <family val="2"/>
      </rPr>
      <t xml:space="preserve">A. vinacea </t>
    </r>
    <r>
      <rPr>
        <sz val="12"/>
        <color theme="1"/>
        <rFont val="Calibri"/>
        <family val="2"/>
      </rPr>
      <t>nas regiões sudeste e nordeste do Brasil</t>
    </r>
  </si>
  <si>
    <t>Relatório com dados do estudo com mapa da distribuição atual da espécie nessas regiões</t>
  </si>
  <si>
    <t>Fernando Ferraz Zurdo, Paulo Affonso Fonseca Pires Neto, Luís Fábio Silveira (USP), Lucas Carrara (Aves Gerais Monitoramento Ambiental), Luciene Faria (Aves Gerais Monitoramento Ambiental), Paulo de Tarso Zuquim Antas (PTZA Ambiental), Emmanuel Landroz (IEF/MG), Clarice Silva (IEF/MG)</t>
  </si>
  <si>
    <t>São Paulo, Minas Gerais, Espírito Santo, Bahia</t>
  </si>
  <si>
    <t>Foram realizadas várias expedições para a área de ocorrência da espécie especialmente para o norte e sul de Minas Gerais e para o estado de São Paulo.</t>
  </si>
  <si>
    <t>PLANEJAMENTO DE NOVAS AÇÕES</t>
  </si>
  <si>
    <t>NOVAS AÇÕES:</t>
  </si>
  <si>
    <t>OBJETIVO ESPECÍFICO</t>
  </si>
  <si>
    <t>1.35</t>
  </si>
  <si>
    <t>Apoiar criação de unidade de conservação na região do vale do Jequitinhonha e Mucuri em Minas Gerais, beneficiando A. rhodocorytha e A. vinacea</t>
  </si>
  <si>
    <t>Relatório com dados de ocorrência da espécie na região</t>
  </si>
  <si>
    <t>Processo de criação iniciado</t>
  </si>
  <si>
    <t>Marina Somenzari (Parque das Aves)</t>
  </si>
  <si>
    <t>Nêmora Prestes e Jaime Martinez (AMA-UPF), Gláucia Seixas (F. Neotrópica), Pedro Scherer, Bianca Matinata (MZUSP), Roberta Boss (SPVS)</t>
  </si>
  <si>
    <t>vale do Jequitinhonha e Mucuri em Minas Gerais</t>
  </si>
  <si>
    <t>Area de ocorrencia da espécie em MG</t>
  </si>
  <si>
    <t>3.30</t>
  </si>
  <si>
    <t>Reelaborar fluxograma de destinação das espécies alvo desse Pan, passível de reavaliação conforme resultados da Oficina de Avaliação (Ação 3.5)</t>
  </si>
  <si>
    <t>Fluxograma elaborado</t>
  </si>
  <si>
    <t>Elenise Sipinski (SPVS), Nêmora Prestes (AMA-UPF), Gláucia Seixas (F. Neotrópica),  Ana Paula Felício (IMASUL/MS), Nêmora Prestes (AMA-UPF), Eunice Souza (IBAMA/PR), Tania Raso (USP), Yara Barros, Luis Fábio (USP), Renato Caparroz (UNB), Pedro Scherer.</t>
  </si>
  <si>
    <t>3.31</t>
  </si>
  <si>
    <t>Solicitar aos Estados que consultem o GAT sobre projetos de soltura das espécies deste PAN.</t>
  </si>
  <si>
    <t>Ofícios encaminhados, reuniões presenciais</t>
  </si>
  <si>
    <t>Consultas</t>
  </si>
  <si>
    <t xml:space="preserve">Renato Caparroz (UNB), Luis Fábio Silveira (USP), Tania Raso (USP) </t>
  </si>
  <si>
    <t>3.32</t>
  </si>
  <si>
    <t>Efetuar gestão junto ao MMA , dentro do escopo ProEspécies para que ele fomente a elaboração e reavaliação de listas estaduais de espécies ameaças.</t>
  </si>
  <si>
    <t>Listas estaduais elaboradas</t>
  </si>
  <si>
    <t xml:space="preserve">Parque das Aves está em parceria com a SEMA para a revisão da Lista Estadual do Paraná </t>
  </si>
  <si>
    <t>3.33</t>
  </si>
  <si>
    <t>Informar os órgãos ambientais sobre a presença das espécies alvos, ressaltando seu estado de ameaça e as recomendações de destinação conforme diretrizes da IUCN</t>
  </si>
  <si>
    <t>Elenise Sipinski (SPVS), Renato Caparroz (UNB), Luis Fábio Silveira (USP),  Nêmora Prestes (AMA-UPF), Sara Alves (INEMA-BA), Marina Somenzari (Parque das Aves), Roberta Boss (SPVS), Ana Paula Felício (IMASUL/MS), Eunice Souza (IBAMA/PR).</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</si>
  <si>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</si>
  <si>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</si>
  <si>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</si>
  <si>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</si>
  <si>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</si>
  <si>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</si>
  <si>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</si>
  <si>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</si>
  <si>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</si>
  <si>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</si>
  <si>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</si>
  <si>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</si>
  <si>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</si>
  <si>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</si>
  <si>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</si>
  <si>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</si>
  <si>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</si>
  <si>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</si>
  <si>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</si>
  <si>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</si>
  <si>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</si>
  <si>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</si>
  <si>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</si>
  <si>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</si>
  <si>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</si>
  <si>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17 de dezembro de 2018</t>
  </si>
  <si>
    <t>Elenise Sipinski (SPVS), Maria Cecília Abbud (SPVS), Rosane Costa Silva Maciel (Fundação Florestal), Marcos Bonzanini (Polícia Ambiental de SP)</t>
  </si>
  <si>
    <t xml:space="preserve">As informações constantes dos autos de infração da Polícia Militar Ambiental de São Paulo e evolução dos mesmos da estão disponíveis, a ação está na fase de análise dos dados disponíveis e finalização do diagnóstico.  </t>
  </si>
  <si>
    <t>Priorização da análise dos dados disponíveis.</t>
  </si>
  <si>
    <t>Elenise Sipinski (SPVS), Rosane Costa Silva Maciel (Fundação Florestal), Marcos Bonzanini (Polícia Ambiental de SP)</t>
  </si>
  <si>
    <t>Elenise Sipinski (SPVS), Maria Cecília Abbud (SPVS), Roberta Boss (SPVS),  Marcos Bonzanini (Polícia Ambiental de SP), Marcio Barragana (ICMBio)</t>
  </si>
  <si>
    <t>Elenise Sipinski (SPVS), Roberta Boss (SPVS),  Marcos Bonzanini (Polícia Ambiental de SP), Marcio Barragana (ICMBio)</t>
  </si>
  <si>
    <t>Rafael Sezerban (SPVS), Maria Cecíla Abbud (Autônoma), Roberta Boss (SPVS), Patrícia Serafini (CEMAVE/ICMBio), Roberto Nicácio (Autônomo), Rosane Costa Silva Maciel  (Fundação Florestal), Marlon Prestes (SPVS), Marcos Simanovic (Polícia Ambiental de São Paulo)</t>
  </si>
  <si>
    <t xml:space="preserve">Foram identificados e mapeados nos municípios de Ilha Comprida (SP), Pariquera-açu (SP), Iguape (SP), Itanhaém (SP) e Cananéia (SP) dormitórios, sitios reprodutivos e locais de alimentação. Ainda em curso essa atividade devido ao potencial da região de encontrar novas áreas que ainda poderão ser identificadas como de uso para a espécie.  </t>
  </si>
  <si>
    <t>Foi elaborado um parecer técnico de pesquisa: "Monitoramento e ações para a conservação do papagaio-de-cara-roxa (Amazona brasiliensis) no litoral sul do estado de SP". ISBN: 978-85-63293-09-1</t>
  </si>
  <si>
    <t xml:space="preserve">Elenise Sipinski </t>
  </si>
  <si>
    <t xml:space="preserve">Parecer técnico com mapas </t>
  </si>
  <si>
    <t>Relatório encaminhado a nova gestora da UC de Ilha Comprida. A equipe do projeto participa de todas as reuniões do conselho da APA (previsão do PM para 2022).</t>
  </si>
  <si>
    <t>Relatório elaborado e encaminhado</t>
  </si>
  <si>
    <t xml:space="preserve">Elenise Sipinski (SPVS), Maria Cecília Abbud (SPVS), Rosane Costa Silva Maciel (Fundação Florestal), Marcos Bonzanini (Polícia Ambiental de SP) </t>
  </si>
  <si>
    <t xml:space="preserve">Articulação e reunião presencial do PAN Papagaios com o Comando da Polícia Militar Ambiental do Estado de São Paulo (Coronel Homero), inclusive com a  entrega em mãoes de ofício do ICMBio/CEMAVE e mapa com áreas prioritárias foram realizados. Ocorreu também em abril um curso de fiscalização do PAN Papagaios para a Polícia Militar Ambiental em SP (Zoológico de São Paulo) no qual houve repasse de informações sobre as áreas de pressão para a captura ilegal dos papagaios. O contato com servidores da inteligência do Comando Geral da PMA SP foi estabelecido e deve ser continuado. </t>
  </si>
  <si>
    <t>Cópias de termos de vistoria ambientais e autos de infração ainda não foram disponibilizados para o PAN Papagaios, contudo as articulações e troca de informações estão sendo realizadas.</t>
  </si>
  <si>
    <t xml:space="preserve">O contato com servidores da inteligência do Comando Geral da PMA SP está estabelecido e deve ser continuado. Ênfase também deve ser dada ao Amazona vinacea, frente à forte pressão que esta espécie também está sofrendo no Estado de São Paulo. </t>
  </si>
  <si>
    <t>A equipe do projeto papagaio-de-cara-roxa mantem contato com os policiais ambientais e passa informações sobre locais e pontos que vêm ocorrendo roubo de filhotes.</t>
  </si>
  <si>
    <t xml:space="preserve">Elenise Sipinski (SPVS), Rosane Costa Silva Maciel (Fundação Florestal), Marcos Bonzanini (Polícia Ambiental de SP) </t>
  </si>
  <si>
    <t>Ação concluída e relatada na Monitoria 1</t>
  </si>
  <si>
    <t xml:space="preserve">Elenise Sipinski (SPVS), Patricia Serafini (CEMAVE/ICMBio), Maria Cecília Abbud (Autônoma) </t>
  </si>
  <si>
    <t>Ação não foi entendida como necessária neste momento, uma vez que o tema está sendo tratado no âmbito do Plano de Manejo da Unidade de Conservação.</t>
  </si>
  <si>
    <t>Nota Técnica não foi redigida até o momento.</t>
  </si>
  <si>
    <t xml:space="preserve">Articular com NGI ICMBio da região qual a melhor estratégia atual para este caso. </t>
  </si>
  <si>
    <t>Esta ação está sendo implementada no âmbito do Programa Papagaios do Brasil. Quatro Estados foram visitados no ano de 2018 a fim de estabelecer contatos com agentes de fiscalização e consolidar as redes mencionadas. Notamos que este momento presencial é crucial para o estabelcimento de relações de confiança e para criarmos a referência para o tema. Para alguns Estados os atores envolvidos optaram pela criação de uma rede Whatsapp para trocar informações, em outros optou-se pelo contato direto por telefone ou email, notadamente com o serviço de inteligência. Em 2019 estão previstos mais duas visitas aos Estados, no primeiro semestre MS e MG e no segundo semestre provavelmente BA e ES.</t>
  </si>
  <si>
    <t>Redes de comunicação com atores identificados e sendo estabelecidas gradativamente</t>
  </si>
  <si>
    <t>Notamos que cada Estado visitado e conjunto de atores possui uma lógica de funcionamento diferenciada e que a criação de uma rede nacional úncia seria pouco efetiva, portanto estamos optando por nos adaptar às realidades locais de cada Estado.</t>
  </si>
  <si>
    <t>Já foram realizadas as formações de professores em São Paulo e em Guaraqueçaba e estão previstas novas ações com apoio do novo material que esta sendo elaborado.</t>
  </si>
  <si>
    <t>Quatro cursos com cerca de 135 professores capacitados</t>
  </si>
  <si>
    <t>Sol</t>
  </si>
  <si>
    <t>Elenise Sipinski (SPVS), Mauro Britto (IAP), Pedro Scherer Neto, Rafael Sezerban (SPVS)</t>
  </si>
  <si>
    <t>Foram elaborados livretos abordando a temática da conservação do papagaio-chauá e papagaio-de-peito-roxo, com enfoque na região de Águas Formosas, MG, como parte do componente educativo do Projeto Papagaio-chauá. Foram entregues para os professores de Guaraqueçaba e São Paulo a Coleção Nosso Litoral com material específico sobre o Papagaio-de-cara-roxa durante as formações.</t>
  </si>
  <si>
    <r>
      <rPr>
        <sz val="12"/>
        <color theme="1"/>
        <rFont val="Calibri"/>
        <family val="2"/>
      </rPr>
      <t xml:space="preserve">Livretos em PDF para três diferentes públicos. Coleção Nosso Litoral com material específico sobre o Papagaio-de-cara-roxa entregue durante as formações. Gibi Série Papagaios do Brasil - Papagaio-verdadeiro. Material sobre a característica das espécies. </t>
    </r>
    <r>
      <rPr>
        <sz val="12"/>
        <color rgb="FFFF0000"/>
        <rFont val="Calibri"/>
        <family val="2"/>
      </rPr>
      <t>PASTA no Google Drive com todos os materiais!!!</t>
    </r>
  </si>
  <si>
    <t>Marina Somenzari e Sol</t>
  </si>
  <si>
    <t>Yara Barros, Eliara Muller (UNOCHAPECÓ), Marina Somenzari (CEMAVE/ICMBio), Jaime Martinez (AMA-PR), Mauro Britto (IAP), Ana Paula Felício (IMASUL/MS), Gláucia Seixas (F. Neotrópica), Vanessa Kanaan (Instituto Espaço Silvestre)</t>
  </si>
  <si>
    <t>Patrícia Serafini (CEMAVE/ICMBio), Maria Cecília Abbud (SPVS), Kelly Cottens (APA Guaraqueçaba), Mitzi Oliveira (PARNA Superaguí), Solange Latenek (SPVS)</t>
  </si>
  <si>
    <t xml:space="preserve">A SPVS junto com parceiros da região vêm desenvolvendo uma iniciativa " A Grande Reserva da Mata Atlântica" com propósito de promover o desenvolvimento e a conservação nno município de Guaraqueçaba e litoral do PR e incentivar a iniciativa nos estados vizimnhos (SC e SP). A ação principal é a comunicação: mostrar as boas histórias por meio de vídeos, folders da região. </t>
  </si>
  <si>
    <t>A Grande Reserva da Mata Atlântica sendo divulgada amplamente</t>
  </si>
  <si>
    <t>Contribuir e apoiar a iniciativa da Grande Reserva da Mata Atlântica</t>
  </si>
  <si>
    <t>Projetos de acordo com a iniciativa GRMA (ecoturismo de observação, divulgação do projeto aliado a marca da GRMA)</t>
  </si>
  <si>
    <t xml:space="preserve">Apoiar e divulgar a iniciativa GRMA </t>
  </si>
  <si>
    <t>Patrícia Serafini (CEMAVE/ICMBio), Kelly Cottens (APA Guaraqueçaba), Mitzi Oliveira (PARNA Superaguí), Solange Latenek (SPVS)</t>
  </si>
  <si>
    <t>Realizada na Ilha Rasa até final de 2016 e em Iguape foi realizada até final de 2017, através de parceria com a Fundação Florestal e SENAR. Foram feitas palestras (fomento) e as outras instituições dariam continuidade.</t>
  </si>
  <si>
    <t>Rafael Sezerban</t>
  </si>
  <si>
    <t>O fomento foi dado, mas a procura pela atividade foi pequena.</t>
  </si>
  <si>
    <t>Capacitação fornecida e material didático sobre a produção de mel distribuído e disponibilizado.</t>
  </si>
  <si>
    <t>Aumento da renda dos produtores</t>
  </si>
  <si>
    <t>Mitzi Oliveira (PARNA Superagui/ICMBio), Maria Cecília Abbud (Autônoma), Pedro Scherer Neto (PSN Foundation), Rafael Sezerban (SPVS)</t>
  </si>
  <si>
    <t>Apoio na elaboração  da placa com as informações necessárias para os visitantes do principal dormitório dos papagaios, localizado no ParNa de Superagui.</t>
  </si>
  <si>
    <t>Elaboração e produção de uma placa indicando os cuidados que os turistas devem ter no dormitório. Placa já posicionada na Unidade de Conservação (dormitório Pinheiro e Pinheirinho).</t>
  </si>
  <si>
    <t>Nemora Prestes (AMA), Eliara Muller (UNOCHAPECÓ), Vanessa Kanaan (Instituto Espaço Silvestre), Elenise Sipinski (SPVS), Clarice Silva (IEF/MG), Solange Latenek (SPVS), Adriana Nunes (FATMA)</t>
  </si>
  <si>
    <t>No ano de 2018 foram realizados pela AMA/UPF três seminarios onde os participantes relataram os resultados do curso Resgate do Pinheiro Brasileiro em que ocorreu a quarta edição do curso, que foram: Itamonte (MG), Campos do Jordao (SP) e Caçador (SC). No total participaram quatro estados, 19 municipios, 245 professores de 119 instituiçōes.</t>
  </si>
  <si>
    <t>Três cursos realizados e seminário de avaliação dos resultados.</t>
  </si>
  <si>
    <t>Jaime Martinez e Nêmora Prestes</t>
  </si>
  <si>
    <t xml:space="preserve">Página do Facebook do PROGRAMA PAPAGAIOS DO BRASIL com postagens semanais sobre todas as espécies e gibi elaborado e impresso da série Papagaios do Brasil. </t>
  </si>
  <si>
    <t>Postagens semanais no Facebook (PAPAGAIOS DO BRASIL) e gibi impresso</t>
  </si>
  <si>
    <t>Yara Barros, Eliara Muller (UNOCHAPECÓ), Marina Somenzari (CEMAVE/ICMBio), Jaime Martinez (AMA-PR), Nêmora Prestes (AMA-UPF), Mauro Britto (IAP), Ana Paula Felício (IMASUL/MS), Gláucia Seixas (F. Neotrópica), Vanessa Kanaan (Instituto Espaço Silvestre), Patrícia Serafini (CEMAVE/ICMBio), Pedro Scherer Neto, Renato Caparroz (UnB), Raphael Araújo (SMA/SP), Renato Severi (Amazona Zootech), Eunice Souza (IBAMA/PR), Karynna Tolentino (FGB), Solange Latenek (SPVS)</t>
  </si>
  <si>
    <t>Elenise Sipinski (SPVS), Nêmora Prestes (AMA-UPF), Carlos E. Garske, Gláucia Seixas (F. Neotrópica), Sara Alves (INEMA/BA), Raphael Araújo (SMA/SP), Mauro Britto (IAP), Ana Paula Felício (IMASUL/MS), Eunice Souza (IBAMA/PR), Íria Souza (COFAU/IBAMA), Adriana Nunes (FATMA),  Leonardo Toste Palma (IMASUL/GUC), Renato Caparroz (UnB), Maurício Cavalcante (CEMAVE/ICMBio), Yara Barros, Luis Fábio Silveira (USP), Rafael Sezerban (SPVS), Roberta Boss (SPVS), Patrícia Serafini (CEMAVE/ICMBio), Kátia Ferraz e Alex Bovo (Esalq/USP), Marlon (SPVS), Pedro Scherer Neto (PSN Foundation).</t>
  </si>
  <si>
    <t>Com o apoio do PROGRAMA PAPAGAIOS DO BRASIL foi elaborado em oficina de dezembro de 2017 a modelagem da distribuição potencial dos papagaios, no primeiro semestre de 2018 foram validados e finalizados os modelos e submetido para publicação (Ornithologia) e vem sendo usado nos cursos de fiscalização  e reuniões.</t>
  </si>
  <si>
    <t>mapas devem ser encaminhados por ofício e trabalhados em oficinas presenciais/reuniões</t>
  </si>
  <si>
    <t>Adriana Nunes (FATMA), Isaac Simão Neto (ICMBio), Ana Paula Felício (IMASUL/MS), Íria Souza (COFAU/IBAMA),  Maria Cecília Abbud (SPVS), Raphael Araújo (SMA/SP)</t>
  </si>
  <si>
    <t>Durante o último ano não houve nenhuma nova consulta formal dos órgãos estaduais de meio ambiente dos Estados de ocorrência dos papagaios deste PAN, ou mesmo do IBAMA. Portanto, não existem novos processos que formalmente acompanhamos. Todavia, o grupo permanece atento aos processos anteriores nos quais nos manifestamos: nao houveram novos andamentos no licenciamento dos projetos de eólicas em Urupema/SC e o Serra Azul (Campos dos Padres - Parque Nacional São Joaquim/SC), também não houve mudanças do ano passado para este em relação à termelétrica em Peruíbe. Na região de Pontal do Sul/PR, a pressão do porto e licenciamentos associados persite.</t>
  </si>
  <si>
    <t>Não houveram ofícios ou Notas Técnicas emitidas para este fim no último ano.</t>
  </si>
  <si>
    <t>Após reunião nos OEMAs que estão em andamento esperamos incremento nestas consultas formais, ressaltamos também a necessidade do grupo permanecer atento e manifestar-se quando achar necessário (mesmo não demandado pelo OEMA)</t>
  </si>
  <si>
    <t>Após cada reunião com OEMA, oficiar para registrar!</t>
  </si>
  <si>
    <t>Adriana Nunes (FATMA), Renato Caparroz (UnB), Ana Paula Felício (IMASUL/MS), Íria Souza (COFAU/IBAMA),  Maria Cecília Abbud (SPVS), Raphael Araújo (SMA/SP), Rosana Subirá (CGESP/ICMBio), Gláucia Seixas (Projeto Papagaio-verdadeiro), Sara Alves (INEMA/BA), Mauro Britto (IAP), Jaime Martinez (AMA-UPF), Nêmora Prestes (AMA-UPF), Elenise Sipinski (SPVS), Isaac Simão Neto (CR9/ICMBio)</t>
  </si>
  <si>
    <t>Durante o último ano, além dos contatos contínuos realizados nos OEMAs sobre este assunto por parte dos colaboradores da ação (Ex. Ana Paula Felício, Adriana Nunes e outros), as coordenadoras do PAN Papagaios estão visitando cada um dos Estados de ocorrência das espécies do PAN a fim de estabelecer pessoalmente os contatos com os pontos focais de licenciamento destes órgãos e das Superintendências do IBAMA nos Estados. Finalizadas estas visitas presenciais, serão enviados os ofícios específicos, incluindo o resultado da modelagem da distribuição potencial das espécies (em vias de publicação) a fim de subsidiar as decisões.</t>
  </si>
  <si>
    <t>Visitas às OEMAs e IBAMA dos seguintes Estados: Santa Catarina, Paraná e Rio de Janeiro.</t>
  </si>
  <si>
    <t>Mudanças políticas no cenário nacional podem influenciar o sucesso desta ação.</t>
  </si>
  <si>
    <t>Estas viagens estão sendo financiadas pelo PROGRAMA PAPAGAIOS DO BRASIL. Realizamos quatro viagens em 2019 e mais cinco Estados devem ser visitados nos próximos dois anos.</t>
  </si>
  <si>
    <t>Maria Cecília Abbud (Autônoma)</t>
  </si>
  <si>
    <t>Guadalupe Vivekananda, Marcos Simanovic (Polícia Ambiental de São Paulo),  Roberta Boss (SPVS)</t>
  </si>
  <si>
    <t xml:space="preserve">Foi aprovado o projeto da Loroparque para apoiar essa ação: reuniões periódicas com proprietários e análise preliminar na propriedade para verificar se há condições e interesse em criar RPPN. Até o momento 12 proprietários mostraram interesse. Foi também encaminhado uma cartilha sobre RPPN. </t>
  </si>
  <si>
    <t>Projeto aprovado para implementar a ação, contato com 12 proprietários rurais sobre RPPN.</t>
  </si>
  <si>
    <t>Elenise Sipinski e Rafael Sezerban</t>
  </si>
  <si>
    <t>Mitzi Oliveira  (PARNA Superagui/ICMBio)</t>
  </si>
  <si>
    <t>Almir Pontes (SEEC), Rafael Sezerban (SPVS), Carolina Alvite (CNPT/ICMBio), Yara Vasco (CNPT/ICMBio)</t>
  </si>
  <si>
    <t>Termos de ajustes foram discutidos, contudo a informação sobre sua implementação aina não está disponível.</t>
  </si>
  <si>
    <t>Shanna Bittencourt (ICMBio/NGI Antonina Guaraqueçaba PR)</t>
  </si>
  <si>
    <t xml:space="preserve">Foram ampliadas as áreas do Parque Estadual do Palmito (recategoriazada, antes era Floresta Estadual) e da Estação Ecológica do Guaraguaçu, estas medidas amentaram a cobertura de proteção, ainda que haja ainda problemas com a fiscalização. Há ainda, a intenção de criação de uma Estação Ecológica do Rio das Pombas, situada ao lado do Parque Estadual do Rio da Onça, esta em processo. A partir de outubro/2018 vêm sendo apoiado a  criação da UC Estadual Ilha das Cobras (dormitório coletivo de papagaio-de-cara-roxa) perto do dormitório da Cotinga. Em Pontal do Paraná não há previsão de criação de outra unidade de conservação. Dessa forma foi ampliada para todo o litoral do PR. </t>
  </si>
  <si>
    <t>Elenise Sipinki e Rafael Sezerban</t>
  </si>
  <si>
    <t xml:space="preserve">Apoiar a criação de UCs no litoral do Paraná com ênfase na planície litorânea no município de Pontal do Paraná. </t>
  </si>
  <si>
    <t>Juliane Baladelli (FGB),  Solange Latenek (SPVS), Sueli Ota (SEMA)</t>
  </si>
  <si>
    <t xml:space="preserve">Parceria com a ONG que atua com o papagaio-de-cara--roxa na região (CEB). Apoio  técnico nas reuniões que a equipe do CEB realiza. Orientação sobre como criar uma RPPN para o grupo do CEB. </t>
  </si>
  <si>
    <t>Mato Grosso do Sul</t>
  </si>
  <si>
    <t>Durante o ano de 2018 iniciamos as ações de mobilização dos governos municipais, para criação de UCs que possam proteger os remanescentes de Mata Atlântica de interior, em benefício dos papagaios-verdadeiros (altamente traficados nessa região) e outras espécies de fauna e flora da região.</t>
  </si>
  <si>
    <t xml:space="preserve">Compromisso de analisar a questão, por parte dos diretores de meio ambiente de três municípios da região sudoeste do Estado de MS: Novo Horizonte do Sul, Jateí e Taquarussu. </t>
  </si>
  <si>
    <t xml:space="preserve">A ação está em andamento, embora não tenha avançado para o nível de “estudos” para criação das UCs, como desejado. As dificuldades enfrentadas são as mesmas relacionadas a criação de qualquer UC, pois os governantes demoram a “entender” os benefícios dessa ação. </t>
  </si>
  <si>
    <t>Glaucia H. F. Seixas/PPV</t>
  </si>
  <si>
    <t xml:space="preserve">Ampliar as ações de mobilização junto aos governos municipais e ampliar também para o MP MS, visando identificar possíveis processos ambientais que demandem assinaturas de TACs e propor aos autuados, como reparação de danos, a criação de RPPN em sua propriedade. </t>
  </si>
  <si>
    <t>Gláucia Seixas (F. Neotrópica), Cristina Miyaki  (USP), Rafael Araújo (SMA/SP), Kátia Ferraz e Alex Bovo (ESALq/USP), Renato Caparroz (UnB), Guth Berger (ICMBio)</t>
  </si>
  <si>
    <r>
      <rPr>
        <sz val="12"/>
        <color theme="1"/>
        <rFont val="Calibri"/>
        <family val="2"/>
      </rPr>
      <t xml:space="preserve">Durante o ano de 2018 recebi do Renato Caparroz, Marina Somenzari e Alex Bovo/Kátia Ferraz os pontos que cada um compilou sobre os </t>
    </r>
    <r>
      <rPr>
        <i/>
        <sz val="12"/>
        <color theme="1"/>
        <rFont val="Calibri"/>
        <family val="2"/>
      </rPr>
      <t>A. aestiva</t>
    </r>
    <r>
      <rPr>
        <sz val="12"/>
        <color theme="1"/>
        <rFont val="Calibri"/>
        <family val="2"/>
      </rPr>
      <t xml:space="preserve">. O próximo passo será analisar todos os pontos para verificar possíveis sobreposições dos bancos de dados e, também, verificar a “origem” dos dados (p.ex. de literatura? De plataformas oficiais? Plataformas virtuais?). Em seguida deverá ser definido quais os pontos a serem utilizados para elaboração dos mapas de distribuição espacial da espécie (histórico e recente). </t>
    </r>
  </si>
  <si>
    <t xml:space="preserve">Até então temos bancos de dados de várias pessoas (Renato Caparroz, Marina Somenzari, Alex Bovo), que serão analisados para definição dos mapas. </t>
  </si>
  <si>
    <t xml:space="preserve">A ação está em andamento, embora ainda faltem várias etapas até concluirmos os produtos. </t>
  </si>
  <si>
    <t>Fábio Fernandes Correa (MP/BA), Pedro Scherer Neto, Yara Barros (Pq. Das Aves), Elenise Sipinski (SPVS), Gláucia Seixas (F. Neotrópica), Carlos E. Garske, Marina Somenzari (CEMAVE/ICMBio), Patrícia Serafini (CEMAVE/ICMBio)</t>
  </si>
  <si>
    <t xml:space="preserve">Dentro da ação da articuladora com o Núcleo da Mata Atlântica do Ministério Público do Estado da Bahia diversas ações tem sido desencadeadas em prol da restauração da Mata Atlântica da região fomentadas pelos Promotores, notadamente o Dr. Fábio Fernandes Correa. Para desencadear de forma mais direcionada a ação, é necessário encaminhar o shapefile do mapa de modelagem da distribuição do papagaio chauá, além de outras informações disponíveis. </t>
  </si>
  <si>
    <t>Promotores engajados na conservação da Mata Atlântica da região</t>
  </si>
  <si>
    <t>Sara Alves</t>
  </si>
  <si>
    <t>Mapa pdf já foi encaminhado, mas o estreitamento do Projeto Chauá com a Promotoria seria crucial. Recomendado  aproveitar o curso presencial previsto pelo Programa Papagaios do Brasil na Bahia para que o Projeto Chauá estreite sua relação com o promotor Fabio e o NUMA do MPE.</t>
  </si>
  <si>
    <r>
      <rPr>
        <sz val="12"/>
        <color theme="1"/>
        <rFont val="Calibri"/>
        <family val="2"/>
      </rPr>
      <t xml:space="preserve">O projetos de restauração florestal na Bahia priorizem a área de ocorrência do </t>
    </r>
    <r>
      <rPr>
        <i/>
        <sz val="12"/>
        <color theme="1"/>
        <rFont val="Calibri"/>
        <family val="2"/>
      </rPr>
      <t>Amazona rhodocorytha</t>
    </r>
    <r>
      <rPr>
        <sz val="12"/>
        <color theme="1"/>
        <rFont val="Calibri"/>
        <family val="2"/>
      </rPr>
      <t xml:space="preserve"> </t>
    </r>
  </si>
  <si>
    <t>Pedro Scherer Neto, Yara Barros (Pq. Das Aves), Elenise Sipinski (SPVS), Carlos E. Garske, Marina Somenzari (CEMAVE/ICMBio), Maurício Cavalcante (CEMAVE/ICMBio), Patrícia Serifini (CEMAVE/ICMBio), Guth Berger  (COGEF/ICMBio)</t>
  </si>
  <si>
    <t xml:space="preserve">Em 2018 o Projeto Papagaio-chauá realizou diversas expedições para MG e RJ, com o objetivo de identificar as áreas de ocorrência atual da espécie e características dos ambientes onde são encontrados. Também foi elaborado um mapa, em parceria com a Prof. Kátia Ferraz/ESALQ, com as áreas de maior adequabilidade para espécie, com base nas informações primárias, coletadas pelo PPC e outros colaboradores. </t>
  </si>
  <si>
    <t xml:space="preserve">Mapa de adequabilidade para espécie que pode ser utilizado como base para a proposição de futuros corredores ecológicos, junto as instituições ambientais (federal, estadual e municipais).  </t>
  </si>
  <si>
    <t>A ação está em andamento, embora ainda não tenhamos elaborado o mapa com os possíveis corredores ecológicos para a espécie.</t>
  </si>
  <si>
    <t>Gláucia irá entrar em contato com a equipe do Projeto Papagaio-chauá no Parque das Aves para propor substituição de articulador.</t>
  </si>
  <si>
    <t>Pedro Scherer Neto, Yara Barros, Elenise Sipinski (SPVS), Carlos E. Garske, Marina Somenzari, Maurício Cavalcante (CEMAVE/ICMBio), Patrícia Serifini (CEMAVE/ICMBio), Guth Berger  (COGEF/ICMBio)</t>
  </si>
  <si>
    <t>Mantivemos contato com a SEMA (RS) e com a IMA (SC) para a realizaçāo deste evento. No entanto, ambas mostraram interesse em participar como instituiçāo promotora. O evento ficou para ser oferecido no primeiro semestre de 2019. Para a Serra da Mantiqueira no sul de MG e para a regiāo de Campos do Jordão, estamos em busca de parcerias para a realização destes eventos para ocorrer em 2019 e 2020.</t>
  </si>
  <si>
    <t>Foram realizadas reuniōes com a SEMA (RS) e com a IMA (SC), ambas mostraram interesse em apoiar a criação das RPPNs e estão analisando juma forma de implementar este apoio formal. Além disso, em diversos eventos o Prof. Jaime tem tratado do tema e incentivado a criação de RPPNs (evento pré CBUC 2018 e durante o congresso, por exemplo).</t>
  </si>
  <si>
    <t>Eliara Muller (UNOCHAPECÓ), Adriana Nunes (FATMA), Patrícia Serafini  (CEMAVE/ICMBio) , Mauro Britto (IAP), Pedro Scherer Neto (PSN Foundation), Leôncio Pedrosa (CR9/ICMBio)</t>
  </si>
  <si>
    <t>Foram manifestadas as informações sobre o risco da instalação dos empreendimentos eólicos na região do planalto serrano durante audiências públicas e no processo do emprendimento Serra Azul, por parte de integrantes do PAN, e no processo de licenciamento de Campos de Palmas consta a posição formal do ICMBio manifestando as dificuldades relacionadas a este empreendimento na região.</t>
  </si>
  <si>
    <t>Jaime Martinez, Nêmora Prestes e Patricia Serafini</t>
  </si>
  <si>
    <t>Clóvis Borges (SPVS), Adriana Nunes (FATMA), Shigueko Yshi (FATMA), Vanessa Kanaan (Instituto Espaço Silvestre), Patrícia Serafini (CEMAVE/ICMBio), Eunice Souza (IBAMA/PR), Pedro Scherer, Elenise Sipinski (SPVS), Daniela Pivoto (IBAMA/PR), Ricardo Jerusalinski (Refúgio de Vida Silvestre), Karynna Tolentino (FGB), Inserir Jaime e Nemora Prestes (AMA/UPF), Nicholas e Karina (Mater)</t>
  </si>
  <si>
    <t>Ação ainda não finalizada uma vez que aguarda a públicação dos mapas atualizados de distribuição potencial das espécies do PAN Papagaios para subisidiar o documento que será o produto da ação. Os mapas estão finalizados e o artigo submetido, aguardamos a publicação do artigo para o primeiro semestre de 2019.</t>
  </si>
  <si>
    <t>Mapas (modelagem) que subsidiarão a ação já confeccionados</t>
  </si>
  <si>
    <t xml:space="preserve">Aguardamos a publicação dos mapas de modelagem de distribuição potencial produzidos para que se tornem públicos e possam subsidiar amplamente este e outros documentos </t>
  </si>
  <si>
    <t>PAN Papagaios manifestou-se formalmente a favor deste Terceiro Corredor em Santa Catarina durante o Congresso Brasileiro de Unidades de Conservação (CBUC) que ocorreu em Florianópolis/SC. Neste momento, tanto o CEMAVE quanto a AMA/UPF e IMA fazem aprte de um grupo de trabalho para que esta criação seja impulsionada.</t>
  </si>
  <si>
    <t>Memória de reunião IMA SC e grupo de trabalho formado</t>
  </si>
  <si>
    <t>Não houveram ainda oportunidades em que um ofício do PAN Papagaios fosse necessário para impulsionar este processo. Nosso participação presencial em absolutamento TODAS as reuniões sobre o assunto que acontecem no Estado, bem como participação neste grupo tem sido entendidas como suficiente.</t>
  </si>
  <si>
    <t>O grupo entende que este documento não é oportuno deste momento político e outras manifestações pontuais, tais como MOÇÃO no CBUC o susbsituíram.</t>
  </si>
  <si>
    <t>Moção sobre PARNA das Araucárias no CBUC</t>
  </si>
  <si>
    <t>Não houveram oportunidades em que um ofício do PAN Papagaios fosse necessário para impulsionar a gestão destas Ucs e o grupo entende que o ICMBio tem realizado o melhor que está a seu alcance para tal fim. Neste momento político em que vivemos, um documento com o teor mencionado prejudicaria a conservação de nossos alvos e da biodiversidade das UCs mais do que se tomássemos providências mais propositivas e direcionadas a aspectos específicos e não a problemas gerais de implementação das UCs, muitas vezes por falta de recursos humanos e financeiros. Sugiro adequação da ação ou sua exclusão.</t>
  </si>
  <si>
    <t>Manifestação não entregue ao INEMA/BA</t>
  </si>
  <si>
    <t>Coordenadora do PAN necessita de mais subsídios para redigir o Ofício a ser enviado pelo CEMAVE ao INEMA/BA. Esta manifestação será possível após a realização e elaboração do produto final da Oficina para avaliar, através dos cinco passos do "One Plan Approach" da IUCN, como deve ser as ações de conservação ex-situ para subsidiar a conservação in-situ (DEZ 2018). Sugiro verificar o atual estado da publicação desta política estadual e, se ainda for o caso, adiar o prazo para entrega do produto para dezembro de 2019.</t>
  </si>
  <si>
    <t>Não houveram subsídios suficiente para a finalização formal desta recomendação por parte do PAN Papagaios.</t>
  </si>
  <si>
    <t>Nêmora Prestes e Jaime Martinez (AMA-UPF), Gláucia Seixas (F. Neotrópica), Pedro Scherer e Roberta Boss (SPVS)</t>
  </si>
  <si>
    <t>Envio do relatório da expedição realizada no Vale do Jequitinhonha para a Rebio da Mata Escura como subsídio à ciriação de Unidade de Conservação na região. Ação considerada com problemas pois não há até o momento, um processo de criação de UC iniciado.</t>
  </si>
  <si>
    <r>
      <rPr>
        <sz val="12"/>
        <color theme="1"/>
        <rFont val="Calibri"/>
        <family val="2"/>
      </rPr>
      <t xml:space="preserve">Coletar dados sobre a captura ilegal de espécimes do </t>
    </r>
    <r>
      <rPr>
        <i/>
        <sz val="11"/>
        <color theme="1"/>
        <rFont val="Calibri"/>
        <family val="2"/>
      </rPr>
      <t>A. aestiva</t>
    </r>
    <r>
      <rPr>
        <sz val="11"/>
        <color theme="1"/>
        <rFont val="Calibri"/>
        <family val="2"/>
      </rPr>
      <t xml:space="preserve"> no Estados da Bahia, Mato Grosso do Sul e São Paulo e encaminhar aos órgãos de fiscalização</t>
    </r>
  </si>
  <si>
    <t xml:space="preserve">A coleta de dados sobre a captura ilegal de A aestiva tem se mostrado bastante eficiente em MS, graças a comunicação estabelecida entre a OEMA MS (IMASUL) e as instituição de fiscalização (PMA MS, IBAMA MS).  por meio do acesso aos Boletins de Ocorrencia (B.Os) que envolvem apreensões dessa espécie e documentos de entrada de animais no CRAS MS. Para as apreensões ocorridas fora de MS (SP, BA, MG, PE, GO), busca-se os B.Os. por meio de contatos individuais ou com ajuda do GT de Fauna, criado em dezembro de 2017 durante reunião da ABEMA (Associação Brasileira de Entidades Estaduais de Meio Ambiente). Todas as informações acessadas foram disponibilizadas ao Projeto Papagaio-verdadeiro que busca sistematizar os dados coletados e divulgar aos agentes de fiscalização. Em 2017 os dados foram dispobinilizados para diversas institucionais, dentro e fora de MS. Os dados de 2018 serão contabilizados/sistematizados ao término da estação reprodutiva e disponbilizados no começo de 2019, em formato de "dossiê", para as agencias de MS e demais Estados onde houveram casos de apreensões detectados. </t>
  </si>
  <si>
    <t xml:space="preserve">Em 2018 todos os Boletins de Ocorrência (B.Os.) de apreensões dos filhotes de A. aestiva em MS foram acessados . Em 2018, além de MS, estamos buscando os B.Os. de SP, PE e MG. Essas informações foram repassadas pra o Projeto Papagaio verdadeiro, que fez a sistematização dos dados de 2017 e apresentou para as instituições em reuniões ou por relatórios do projeto. Os dados de 2018 ainda estão em fase de busca para sistematização e apresentação em 2019. </t>
  </si>
  <si>
    <t xml:space="preserve">Embora a formação da rede composta por técnicos das OEMAS tenha facilitado a coleta/troca de informações sobre as apreensões de filhotes de A. aestiva em outros Estados (fora MS), ainda não  foi suficiente para acessarmos todos os B.Os. Muitas vezes essas informações não estão disponíveis rapidamente nas OEMAs, pois são elaborados por outros agentes de fiscalização (PMA ou IBAMA). </t>
  </si>
  <si>
    <t>Ana Paula Felicio/OEMA MS e Glaucia H. F. Seixas/PPV</t>
  </si>
  <si>
    <r>
      <rPr>
        <sz val="12"/>
        <color theme="1"/>
        <rFont val="Calibri"/>
        <family val="2"/>
      </rPr>
      <t>1. Transformar em procedimento de ROTINA o envio de B.O.s das apreensões dos filhotes de A aestiva para a OEMA MS (ou diretamente para o Projeto Papagaio-verdadeiro); 2) Ampliar a rede (ou criar uma rede especifica), contendo pessoas focais das PMAs e IBAMAs de todos os Estados onde essas apreensões se mostram frequentes (SP, BA, MG, PR, GO), de forma a possibilitar o acesso rápido as informações (envio dos B.Os.) e retorno d</t>
    </r>
    <r>
      <rPr>
        <sz val="12"/>
        <color theme="1"/>
        <rFont val="Calibri"/>
        <family val="2"/>
      </rPr>
      <t>os relatórios com a sistematização anual dos dados. 3- Sugestão de fazer um ofício às Polícias Militares Ambientais dos Estados, CETAS IBAMA e aos OEMAs solicitando dados das apreensões dos últimos dois anos (cópias dos boletins de ocorrência que caracterize o tráfico), notadamente daqueles que tenham filhotes envolvidos.</t>
    </r>
  </si>
  <si>
    <r>
      <rPr>
        <sz val="12"/>
        <color theme="1"/>
        <rFont val="Calibri"/>
        <family val="2"/>
      </rPr>
      <t>Fornecer informações para embasar ações fiscalizatórias nos locais de reprodução no período reprodutivo (ago-nov) de</t>
    </r>
    <r>
      <rPr>
        <i/>
        <sz val="11"/>
        <color theme="1"/>
        <rFont val="Calibri"/>
        <family val="2"/>
      </rPr>
      <t xml:space="preserve"> A. aestiva</t>
    </r>
    <r>
      <rPr>
        <sz val="11"/>
        <color theme="1"/>
        <rFont val="Calibri"/>
        <family val="2"/>
      </rPr>
      <t>, com ênfase nas localidades: Mato Grosso do Sul (Três Lagoas, Ivinhema, Cassilândia, Anaurilândia, Brasilândia e Mundo Novo); Bahia (Uauá, Feira de Santana, Juazeiro e Paulo Afonso); Pernambuco (Petrolina); São Paulo (Porto Primavera, Presidente Epitácio, Rosana e Panorama); Minas Gerais (Paracatu e Unaí); Goiás (Cristalina e Catalão)</t>
    </r>
  </si>
  <si>
    <t>Em MS, desde 2017, há uma forte articulação realizada pela OEMA MS e o Projeto Papagaio-verdadeiro, para intensificarem as operações de combate ao tráfico de filhotes de papagaios-verdadeiros. Essas ações resultaram na realização de operações específicas para esse fim, na região alvo e período mais adequado, segundo informações repassadas pela OEMA MS e Projeto Papagaio-verdadeiro. Em 2017 essas operações foram realizadas apenas pela PMA e, em 2018, houve um avanço no processo pois as operações foram realizadas com a cooperação de várias instituições: PMA MS, IBAMA MS e ICMBio. T42</t>
  </si>
  <si>
    <t>Em MS foram realizadas 03 operações de fiscalização de combate ao tráfico de papagaio-verdadeiro pela PMA MS, no ano de 2017; e 02 operações envolvendo PMA MS, IBAMA MS e ICMBio (entorno de UC Federal), no ano de 2018. Essas ações geraram a assinatura de um novo Convênio de Cooperação entre a PMA e IBAMA, para executarem mais ações conjuntas no ano de 2019.</t>
  </si>
  <si>
    <t xml:space="preserve">Em MS, muito embora observe-se um avanço nas ações de combate ao tráfico de papagaios-verdadeiros, é visível a dficiculdade de articulação entre as instituições locais, com sobreposição de atividades. </t>
  </si>
  <si>
    <t xml:space="preserve">1. Transformar em procedimento de ROTINA o envio de informações sobre as operações de combate ao tráfico de papagaio-verdadeiro para a OEMA MS (ou diretamente para o Projeto Papagaio-verdadeiro); 2) Realizar oficios com os agentes de fiscalização (PMA, IBAMA, PRF, PRE, OEMA), visando facilitar a comunicação entre as instituições e ampliar as ações de fiscalização e combate ao tráfico de papagaios-verdadeiros, dentro e fora de MS. </t>
  </si>
  <si>
    <t xml:space="preserve">Em 2018 o Projeto Papagaio-verdaeiro realizou diversas reuniões, palestras e atividades lúdicas com crianças e adolescentes nos municípios de Ivinhema, Novo Horizonte do Sul, Jateí, Glória de Dourados e Naviraí. Cerca de 1.000 pessoas (crianças, jovens e adultos), receberam informações sobre a importância de proteger o papagaio-verdadeiro e combater o tráfico dessa espécie na região. As mensagens repassadas foram: Não compre papagaios da natureza, denuncie quem está coletando, transportando ou vendendo e espalhe essas ideias! </t>
  </si>
  <si>
    <t xml:space="preserve">Palestras, reuniões e atividades lúdicas realizadas. </t>
  </si>
  <si>
    <t>A ação está em andamento, devendo ser contínua, para atingir todos os municípios propostos na ação e o máximo de pessoas (crianças, jovens e adultos) possíveis no período de cinco anos.</t>
  </si>
  <si>
    <t>Ação 2.4 - Excluída na Monitoria Anual 1</t>
  </si>
  <si>
    <t>Ação 2.5 - Excluída na Monitoria Anual 1</t>
  </si>
  <si>
    <t>Foi realizado amplo diagnóstico de quantos e onde estão os Amazona rhodochorytha no Brasil hoje para subsidiar as discussões e decisões de oficina para avaliar, através dos cinco passos do "One Plan Approach" da IUCN, como deve ser as ações de conservação ex-situ para subsidiar a conservação in-situ (DEZ 2018) de cada uma das espécies contempladas pelo PAN Papagaios. Por estarmos qaulificando o diagnóstico e o potencial fluxo de destinação antes de fazer qualquer recomendação aos OEMAs, entendo que esta ação esteja sendo realizada conforme o planejado.</t>
  </si>
  <si>
    <t>Planilha excel com o s números totais de Amazona rhodochorytha ex-situ no Brasil e no ZIMs, relatório da Oficina OPA realizada no período de 11 a 14 de dezembro em elaboração.</t>
  </si>
  <si>
    <t xml:space="preserve">Esta manifestação será possível após a realização e elaboração do produto final da Oficina para avaliar, através dos cinco passos do "One Plan Approach" da IUCN, como deve ser as ações de conservação ex-situ para subsidiar a conservação in-situ (DEZ 2018) de cada uma das espécies contempladas pelo PAN Papagaios. </t>
  </si>
  <si>
    <t>Agrupada com as demais que tratam do tema, especificamente da ação 3.33</t>
  </si>
  <si>
    <t>O perfil sanitário das espécies deste PAN tem sido continuamente foco de atenção, Amazona brasiliensis teve seu perfil sanitário analisado e publicado por aluno de mestrado vinculado à UFPR, que em seu doutorado incumbiu-se de analisar o perfil sanitário também de outras espécies contempladas por este PAN. O doutorando Frederico Fontanelli Vaz tem estado continuamente em campo com as equipes dos projetos de pesquisa do PAN, bem como no laboratório, dando continuidade a esta iniciativa, apesar da extrema dificuldade de acesso a ninhos de chauá, charão e peito-roxo.</t>
  </si>
  <si>
    <t>Tese de doutorado em andamento</t>
  </si>
  <si>
    <t>Dificuldade de acesso a ninhos de chauá, charão e peito-roxo.</t>
  </si>
  <si>
    <t>Tania Raso</t>
  </si>
  <si>
    <t>O fluxograma de destinação das espécies do PAN apreendidas e mantidas ex-situ precisava de ampla revisão antes que esta ação fosse concluída. Com este fim, foi realizada no período de 11 a 14 de dezembro oficina para avaliar, através dos cinco passos do "One Plan Approach" da IUCN, como deve ser as ações de conservação ex-situ para subsidiar a conservação in-situ (DEZ 2018) de cada uma das espécies contempladas pelo PAN Papagaios. Por estarmos qualificando o diagnóstico e o potencial fluxo de destinação antes de fazer qualquer recomendação aos OEMAs, entendo que esta ação esteja sendo realizada conforme o planejado.</t>
  </si>
  <si>
    <t>Reuniões presenciais com os OEMAs tem sido realizadas para discutir o assunto, contudo o envio dos ofícios mencionados requer a finalização do relatório da oficina realizada em dezembro de 2018.</t>
  </si>
  <si>
    <t>Foi mantido contato com dois empresários para a fabricação de um molde de PVC para a produção em série de caixas-ninho para os projetos de conservação in situ. Está em planejamento um modelo de plastico injetável que diminuiria os custos por unidade e ampliaria sua durabilidade. O protótipo está em desenvolvimento. Além disso, os projetos de conservação tem utilizado caixas-ninho de madeira em sua rotina como forma de mitigar, em parte, a baixa disponibilidade de ninhos naturais devido ao corte seletivo e perda de habitat.</t>
  </si>
  <si>
    <t>Elenise Sipinski (SPVS), Glaúcia Seixas (F. Neotrópica), Nêmora Prestes (AMA-UPF), Rafael Sezerban (SPVS), Vanessa Kanaan (Instituto Espaço Silvestre)</t>
  </si>
  <si>
    <t xml:space="preserve">A equipe do projeto papagaio-de-cara-roxa está em campo para a busca de amostras que ainda é pequena para a caracterização genética. No período reprodutivo de 2017/2018 foi localizado apenas 1 ninho ativo com filhotes. </t>
  </si>
  <si>
    <t>Elenise Sipinski, Rafael Sezerban</t>
  </si>
  <si>
    <t>Elenise Sipinski, Renato Severi (Amazona Zootech), Roberta Boss (SPVS), Cristina Miyaki (USP)</t>
  </si>
  <si>
    <t xml:space="preserve">Yara Barros (Parque das Aves) </t>
  </si>
  <si>
    <r>
      <rPr>
        <sz val="12"/>
        <color theme="1"/>
        <rFont val="Calibri"/>
        <family val="2"/>
      </rPr>
      <t xml:space="preserve">Ação não iniciada no período previsto, porém o Workshop de Manejo Ex situ a ser realizado em dezembro de 2018 pode ser considerado como uma primeira etapa </t>
    </r>
    <r>
      <rPr>
        <sz val="12"/>
        <color theme="1"/>
        <rFont val="Calibri"/>
        <family val="2"/>
      </rPr>
      <t>para o</t>
    </r>
    <r>
      <rPr>
        <sz val="12"/>
        <color theme="1"/>
        <rFont val="Calibri"/>
        <family val="2"/>
      </rPr>
      <t xml:space="preserve"> planejamento destes AVPs.</t>
    </r>
  </si>
  <si>
    <t>Workshop do AVP ainda não foi executado</t>
  </si>
  <si>
    <t>Patrícia Serafini (CEMAVE/ICMBio), Eliara Muller (UNOCHAPECÓ), Marina Somenzari, Elenise Sipinski (SPVS), Gláucia Seixas (F. Neotrópica), Nêmora Prestes (AMA-UPF)</t>
  </si>
  <si>
    <t>Reunião específica do PAN Papagaios junto à SEMA ainda não foi realizada, bem como ainda não foram encaminhados os documentos da ação</t>
  </si>
  <si>
    <t>Promover reunião presencial com auxílio de Renato Severi Costa para desencadear a ação em 2019</t>
  </si>
  <si>
    <t xml:space="preserve">Através do PROGRAMA PAPAGAIOS DO BRASIL, amplo diagnóstico tem sido realizado a fim de listar exatamente todas as Unidades de Conservação que estão nas áreas de ocorrência das espécies do PAN, bem como seus gestores atuais e informações gerais. Após finalização deste detalhado diagnóstico, serão redigidos cada um dos ofícios e memorandos para as UC solicitando que as mesmas considerem que os planos de manejo das UCs nas áreas de ocorrência das espécies alvo devam incorporar ações do planejamento estratégico do PAN Papagaios </t>
  </si>
  <si>
    <t>Planilha, em fase de finalização, contendo para cada uma das espécies as Unidades de Conservação identificadas na sua região de ocorrência. Nesta planilha constam informações como gestor da UC, presença ou não de Planos de Manejo, extensão, bioma, etc...</t>
  </si>
  <si>
    <t>Patricia Serafini e Elenise Sipinski</t>
  </si>
  <si>
    <t>O apoio de uma estagiária dedicada a este processo tem sido fundamental para seu andamento (Gisele).</t>
  </si>
  <si>
    <t>Incluir como colaborador: Eduardo Ildefonso Lardosa - Biólogo
Gerente de Fauna-GEFAU
Diretoria de Biodiversidade, Áreas Protegidas e Ecossistemas-DIBAPE
Instituto Estadual do Ambiente-INEA - representando toda sua equipe</t>
  </si>
  <si>
    <r>
      <rPr>
        <sz val="12"/>
        <color theme="1"/>
        <rFont val="Calibri"/>
        <family val="2"/>
      </rPr>
      <t xml:space="preserve">Ampliar a caracterização do padrão filogeográfico e a estrutura genética do </t>
    </r>
    <r>
      <rPr>
        <i/>
        <sz val="11"/>
        <color theme="1"/>
        <rFont val="Calibri"/>
        <family val="2"/>
      </rPr>
      <t>A. aestiva</t>
    </r>
    <r>
      <rPr>
        <sz val="11"/>
        <color theme="1"/>
        <rFont val="Calibri"/>
        <family val="2"/>
      </rPr>
      <t xml:space="preserve"> em toda a sua área de distribuição</t>
    </r>
  </si>
  <si>
    <t>Foi produzida uma Dissertação, mas falta publicar o artigo científico.</t>
  </si>
  <si>
    <t xml:space="preserve">Dissertação de mestrado intitulada "Filogeografia multilocos do complexo Amazona aestiva/Amazona ochrocephala (Psittacidae, Aves)" defendida por Fernanda Midori Sato em 15/04/2016, pelo programa Biologia/Genética do Instituto de Bioicências da Universidade de São Paulo. </t>
  </si>
  <si>
    <t>Infelizmente os resultados da Dissertação de mestrado de Fernanda Midori Sato ainda não foram publicados em nenhum periódico. Atualmente a Fernanda está trabalhando em outra área.</t>
  </si>
  <si>
    <t>Cristina Miyaki</t>
  </si>
  <si>
    <r>
      <rPr>
        <sz val="12"/>
        <color theme="1"/>
        <rFont val="Calibri"/>
        <family val="2"/>
      </rPr>
      <t xml:space="preserve">Caracterizar a estrutura e dinâmica populacional do </t>
    </r>
    <r>
      <rPr>
        <i/>
        <sz val="11"/>
        <color theme="1"/>
        <rFont val="Calibri"/>
        <family val="2"/>
      </rPr>
      <t>A. aestiva</t>
    </r>
    <r>
      <rPr>
        <sz val="11"/>
        <color theme="1"/>
        <rFont val="Calibri"/>
        <family val="2"/>
      </rPr>
      <t xml:space="preserve"> no Parque Estadual das Várzeas do Rio Ivinhema e municípios de seu entorno, no Estado de Mato Grosso do Sul.</t>
    </r>
  </si>
  <si>
    <t xml:space="preserve">Em 2018 o Projeto Papagaio-verdadeiro realizou expedições mensais para a região do PEVRI e municípios do seu entorno em busca de ninhos e dormitórios de papagaio-verdadeiros. Cerca de 185 árvores-ninhos cadastrados, que foram utilizados como ninhos em diferentes anos. Cerca de três dormitórios foram localizados na região e estão começando a ser monitorados. </t>
  </si>
  <si>
    <t xml:space="preserve">Ninhos e dormitórios localizados, que passaram a ser monitorados e, futuramente, possivelmente teremos um maior conhecimento sobre a estrutura e dinâmica populacional da espécie na região. </t>
  </si>
  <si>
    <t xml:space="preserve">A ação está em andamento, devendo ser contínua, para atingirmos os objetivos propostos para o período de cinco anos. O maior problema enfrentado é falta de recurso (financeiro e humano). </t>
  </si>
  <si>
    <t xml:space="preserve">Em 2018 o Projeto Papagaio-verdadeiro visitou três assentamos na região sudoeste e leste de MS e iniciou o mapeando das realidades locais. Nessa região existem cerca de 15 assentamentos e ainda é necessário definir qual e como será beneficiado com um projeto de geração de renda, ao qual devemos buscar recursos para realiza-lo. </t>
  </si>
  <si>
    <t xml:space="preserve">Três assentamentos e caracterização preliminar de três (de um total de 15) assentamentos na região sudoeste e leste de MS. </t>
  </si>
  <si>
    <t xml:space="preserve">A ação está em andamento, embora em estágio bastante inicial. O maior problema enfrentado é falta de recurso (financeiro e humano). </t>
  </si>
  <si>
    <t>Ação 3.12- Excluída na Monitoria Anual 1</t>
  </si>
  <si>
    <t>Pedro Scherer Neto, Yara Barros (Pq. Das Aves), Carlos E. Garske, Sara Alves (INEMA/BA), Patrícia Serafini (CEMAVE/ICMBio), Guth Berger (COGEF/ICMBio)</t>
  </si>
  <si>
    <t>Início da ação adiada</t>
  </si>
  <si>
    <t>Foi dada prioridade para outras atividades no projeto de conservação da espécie, e por este motivo a prospecção no Sul da Bahia foi adiada.</t>
  </si>
  <si>
    <t>Pedro Scherer Neto, Yara Barros, Carlos E. Garske, Sara Alves (INEMA/BA), Patrícia Serafini (CEMAVE/ICMBio), Guth Berger (COGEF/ICMBio)</t>
  </si>
  <si>
    <t>Pedro Scherer Neto, Gláucia Seixas (F. Neotrópica), Carlos E. Garske</t>
  </si>
  <si>
    <t>Campanhas realizadas, como foco em registros da espécie</t>
  </si>
  <si>
    <t>Campanhas realizadas e relatórios redigidos</t>
  </si>
  <si>
    <t>A prospecção no estado do Rio de Janeiro está sendo realizada, porém não demos início a nenhuma atividade referente a buca por sitios de nidificação.</t>
  </si>
  <si>
    <t>Pedro Scherer Neto, Yara Barros (Pq. Das Aves), Gláucia Seixas (F. Neotrópica), Carlos E. Garske</t>
  </si>
  <si>
    <t>Campanhas realizadas conforme previsto</t>
  </si>
  <si>
    <t>Relatório Final enviado à Fundação Grupo Boticário de Proteção à Natureza</t>
  </si>
  <si>
    <t>Pedro Scherer Neto, Yara Barros, Gláucia Seixas (F. Neotrópica), Carlos E. Garske</t>
  </si>
  <si>
    <t>Marina Somenzari (CEMAVE/ICMBio), Yara Barros (Pq. Das Aves), Elenise Sipinski (SPVS), Gláucia Seixas (F. Neotrópica), Carlos E. Garske</t>
  </si>
  <si>
    <t>Após reunião no Rio foi aprofundada a cooperação com a INEMA RJ, notadamente com o servisor  Eduardo Lardosa. Está sendo analisada a viabilidade de continuar os censos, com apoio do Estado e outras fontes potenciais. Identificada a necessidade de realizar reunião, mesmo que virtual, para organizar o estudo.</t>
  </si>
  <si>
    <t>Contatos estabelecidos e resultados de registros do Projeto Chauá disponíveis</t>
  </si>
  <si>
    <t>Recursos humanos e financeiros escassos</t>
  </si>
  <si>
    <t>Pedro Scherer Neto, Elenise Sipinski e Patricia Serafini</t>
  </si>
  <si>
    <t>Marina Somenzari (CEMAVE/ICMBio), Yara Barros, Elenise Sipinski (SPVS), Gláucia Seixas (F. Neotrópica), Carlos E. Garske</t>
  </si>
  <si>
    <t>Pedro Scherer Neto, Yara Barros (Pq. Das Aves), Elenise Sipinski (SPVS), Gláucia Seixas (F. Neotrópica), Carlos E. Garske</t>
  </si>
  <si>
    <t>Elaboração e execução da primeira etapa referente ao componente educativo do Projeto Papagaio-chauá (Projeto Nature Connect - WAZA)</t>
  </si>
  <si>
    <t>Relatório final Nature Connect</t>
  </si>
  <si>
    <t>Pedro Scherer Neto, Yara Barros, Elenise Sipinski (SPVS), Gláucia Seixas (F. Neotrópica), Carlos E. Garske</t>
  </si>
  <si>
    <t>Relatórios referentes à UHE Aimorés obtidos.</t>
  </si>
  <si>
    <t>Marina Somenzari, Patrícia Serafini (CEMAVE/ICMBio), Mauro Diniz* (IBAMA/MG), Rosana Subirá (CGESP/ICMBio)</t>
  </si>
  <si>
    <t>Modelo validado e sendo utilizado para direcionamento das prospecções em campo.</t>
  </si>
  <si>
    <t>Manuscrito submetido à publicação</t>
  </si>
  <si>
    <t>Guth Berger (COGEF/ICMBIo), Carlos E. Garske</t>
  </si>
  <si>
    <t>Marina Somenzari (CEMAVE/ICMBio), Carlos E. Garske</t>
  </si>
  <si>
    <t>Devido ao cenário atual e prioridades vigentes, grupo entendeu que esta ação deve ser iniciada apenas em 2020</t>
  </si>
  <si>
    <t>Marina Somenzari, Carlos E. Garske, Gláucia Seixas</t>
  </si>
  <si>
    <t>Marcos Simanovic (Polícia Militar Ambiental de SP), Marina Somenzari (CEMAVE/ICMBio), Yara Barros (Pq. Das Aves), Patrícia Serafini(CEMAVE/ICMBio), Elenise Sipinski (SPVS), Gláucia Seixas (F. Neotrópica), Sara Alves (INEMA/BA), Ana Paula Felício (IMASUL/MS), Nêmora Prestes (AMA-UPF), Mauro Britto (IAP), Adriana Nunes (FATMA)</t>
  </si>
  <si>
    <t xml:space="preserve">Curso realizados em SP, SC, PR, RJ para policiais ambientais, servidores das OEMAS, IBAMA e polícia federal (Total:142). Glaucia Seixas fez um curso em Campo Grande com todos os camandantes dos destacamentos da PMA (cerca de 30) para repassar aos demais. Visitas a quatro destacamentos para dar uma palestras aos policiais (cerca de 20 policiais). Palestra sobre o tráfico de papagaios no evento em Brasília para 100 peritos da Polícia Federal. </t>
  </si>
  <si>
    <t>Elaborar e implementar cursos de CAPACITAÇÃO em identificação, manejo e destinação das espécies alvo do PAN junto às Polícias Militares Ambientais, Guardas Municipais Ambientais, PRF, Polícias Militares Rodoviárias e outros orgão de fiscalização na área de ocorrência das espécies.</t>
  </si>
  <si>
    <t>Marcos Simanovic (Polícia Militar Ambiental de SP), Marina Somenzari, Yara Barros, Patrícia Serafini(CEMAVE/ICMBio), Elenise Sipinski (SPVS), Gláucia Seixas (F. Neotrópica), Sara Alves (INEMA/BA), Ana Paula Felício (IMASUL/MS), Nêmora Prestes (AMA-UPF), Mauro Britto (IAP), Adriana Nunes (FATMA)</t>
  </si>
  <si>
    <t>Leôncio Pedrosa (CR9/ICMBio)</t>
  </si>
  <si>
    <t>Vanessa Kanaan (Inst. Epaço Silvestre) e Adriana Nunes (FATMA)</t>
  </si>
  <si>
    <t>Ao analisar o cenário de introduções e presença de Amazona aestiva fora de sua área de ocorrência em diversas Unidades de Conservação federais, estaduais e municipais e devido à ausência da comprovação do impacto da presença atual destes indivíduos de Amazona aestiva no Parque Nacional das Araucárias, optou-se pela exclusão da ação uma vez que a mesma representaria um grande esforço e mobilização em campo, neste momento dificultadas inclusive pela exoneração do gestor da Unidade de Conservação em questão.</t>
  </si>
  <si>
    <t>ação considerada inviável em curto prazo e não prioritária</t>
  </si>
  <si>
    <t>Ao analisar o cenário de introduções e presença de Amazona aestiva fora de sua área de ocorrência em diversas Unidades de Conservação federais, estaduais e municipais e devido à ausência da comprovação do impacto da presença atual destes indivíduos de Amazona aestiva no Parque Nacional das Araucárias, optou-se pela exclusão da ação uma vez que a mesma representaria um grande esforço e mobilização em campo, inclusive em relação a questões relacionadas à sociedade (como a aversão a necessidade de realização de coleta das aves, com propósito de manejo).</t>
  </si>
  <si>
    <t xml:space="preserve">Em 2018 o Projeto Papagaio-verdadeiro deu continuidade ao monitoramento de ninhos e tamanho populacional do A. aestiva no Pantanal MS. </t>
  </si>
  <si>
    <t>Foi publicado um artigo sobre dormitórios coletivos dos papagaios-verdadeiros no Pantanal MS, com dados de cinco anos de monitoramento da espécie na região:  Seixas GHF, Mourão G (2018) Communal roosts of the Blue-fronted Amazons (Amazona aestiva) in a large tropical wetland: Are they of different types? PLoS ONE 13(10): e0204824</t>
  </si>
  <si>
    <t xml:space="preserve">A ação está em andamento e está integrada as ações do PPV, iniciadas em 1997. O maior problema enfrentado é falta de recurso (financeiro e humano). </t>
  </si>
  <si>
    <t>A população de A. vincea vem sendo monitorada em todo o Brasil. As lacunas aos poucos vão sendo minimizadas em função de uma maior participação de instituições. Os resultados do censo indicam 4.758 papagaios. Houve a participação de muitas instituições para esta contagem nacional. Com relação ao monitoramento dos ninhos desta espécie, foi possivel acompanhar três ninhos em Aguas Formosas (MG), totalizando 67 h de esforço de campo. Os ninhos são: ninho 1 com 2 filhotes; ninho 2 com 2 filhotes predados; ninho 3, papagaio adulto também predado. Um total de 21h de esforço de campo foi investido na região de Coqueiros do Sul, RS, nem um ninho foi localizado. No municipio de Abdon Batista  (SC) foi empregado 47h de esforço de campo com a localização de 4 ninhos. Um total de nove filhotes ainda permanecem nas caixas-ninho.</t>
  </si>
  <si>
    <t>A população de A. pretrei em 2018 ficou representada por 18.425 individuos. Foi empregado um esforço de campo de 63 horas nos municipios de Sarandi, Pontão, Carazinho e Santo Antônio do Planalto (RS). Foi localizado um ninho com 4 filhotes. Este ninho foi predado.</t>
  </si>
  <si>
    <t xml:space="preserve">O monitoramento populacional foi realizado em junho de 2018, contabilizando 9.112 indivíduos (PR: 7.366 indivíduos - SP: 1.746 . O monitoramento de ninhos do periodo reprodutivo 2017/2018  ocorreu no PR e SP. Nesse período foram monitorados 129 ninhos (artifical e natural) obteve-se o registro de  nascimento de112 filhotes e o sucesso de 75 filhotes. A maioria no litoral do Paraná, em SP, apenas 4 filhotes obtiveram êxito reprodutivo, nos ninhos monitorados.   O monitoramento do período de 2018/2019 esta em fase inicial, ainda em postura e início dos nascimentos. Esse ano a postura atrasou cerca de 30 dias. </t>
  </si>
  <si>
    <t xml:space="preserve">Patricia Serafini (CEMAVE/ICMBio), Rafael Sezerban (SPVS), Roberta Boss(SPVS), Maria Cecília Abbud(SPVS), Fabio Shunck, Marina Somenzari </t>
  </si>
  <si>
    <t>Pedro Scherer Neto, Marina Somenzari (CEMAVE/ICMBio), Patrícia Serafini (CEMAVE/ICMBio)</t>
  </si>
  <si>
    <t xml:space="preserve">As ações de monitoramento in situ da espécie ainda estão concentradas em MS. </t>
  </si>
  <si>
    <t>Não tenho conhecimento sobre algum estudo demográfico, similar ao realizado em MS, para outros Estados brasileiros.</t>
  </si>
  <si>
    <t xml:space="preserve">O maior problema enfrentado é falta de recurso (financeiro e humano). </t>
  </si>
  <si>
    <t>Pedro Scherer Neto, Marina Somenzari, Patrícia Serafini (CEMAVE/ICMBio)</t>
  </si>
  <si>
    <t>Necessidade de análise de amostras de Amazona vinacea obtidas no limite norte da distribuição da espécie. O monitoramento de ninhos nesta região não tem sido realizado amplamente e a quantidade de amostras disponíveis é muito pequena</t>
  </si>
  <si>
    <t xml:space="preserve">A espécie vem sendo conhecida ao longo de sua area e distribuição. Um bom resultado é a ampliação da população nos locais onde os censos vem sendo realizados, por forte articulação do Programa Papagaio-de-peito-roxo, financiado pela Fundação Grupo Boticário. Além disso, pela equipe da SPVS, foram ainda realizadas várias expedições para a área de ocorrência da espécie na região da Barra do Turvo (mapa com os dados vem sendo elaborado). Dados mostra a forte retirada de filhotes da natureza, nessa região. </t>
  </si>
  <si>
    <t>Elenise Sipinski e Rafael Sezerban, Nemora Prestes e Jaime Martinez</t>
  </si>
  <si>
    <t xml:space="preserve">Reelaborar fluxograma de destinação das espécies alvo desse Pan, passível de reavaliação conforme resultados da Oficina de Avaliação (Ação 3.5) </t>
  </si>
  <si>
    <t>Este fluxograma apenas poderá ser finalizado após a consolidação de oficina realizada no período de 10 a 14 de dezembro no Parque das Aves para avaliar, através dos cinco passos do "One Plan Approach" da IUCN, como deve ser as ações de conservação ex-situ para subsidiar a conservação in-situ (DEZ 2018) de cada uma das espécies contempladas pelo PAN Papagaios. Por estarmos qualificando o diagnóstico e o potencial fluxo de destinação antes de fazer qualquer recomendação aos OEMAs, entendo que esta ação esteja sendo realizada conforme o planejado.</t>
  </si>
  <si>
    <t>Discussões sobre destinação realizadas durante a oficina mencionada, aguarda relatório final para avançar.</t>
  </si>
  <si>
    <t>Reelaborar fluxograma de destinação das espécies alvo desse Pan, conforme resultados da Oficina de Avaliação do Manejo Ex-situ para a Conservação das Espécies do PAN Papagaios realizada em 2018</t>
  </si>
  <si>
    <t>Fluxograma elaborado com recomendações  em linhas gerais</t>
  </si>
  <si>
    <t>Ana Raquel (AZAB)</t>
  </si>
  <si>
    <t>OEMAS, IBAMA e Patricia (CEMAVE), Elenise Sipinski (SPVS), Nêmora Prestes (AMA-UPF), Gláucia Seixas (F. Neotrópica),  Ana Paula Felício (IMASUL/MS), Nêmora Prestes (AMA-UPF), Eunice Souza (IBAMA/PR), Tania Raso (USP), Yara Barros, Luis Fábio (USP), Renato Caparroz (UNB), Pedro Scherer.</t>
  </si>
  <si>
    <t>Esta recomendação de consulta dos Estados apenas poderá ser finalizada após maior clareza do grupo do papel ex-situ da conservação. Esta busca de maior clareza e encaminhamentos foi objetivo da oficina realizada no período de 10 a 14 de dezembro no Parque das Aves para avaliar, através dos cinco passos do "One Plan Approach" da IUCN, como deve ser as ações de conservação ex-situ para subsidiar a conservação in-situ (DEZ 2018) de cada uma das espécies contempladas pelo PAN Papagaios. Por estarmos qualificando o diagnóstico e o potencial fluxo de destinação antes de fazer qualquer recomendação aos OEMAs, entendo que esta ação esteja sendo realizada conforme o planejado.</t>
  </si>
  <si>
    <t>Ofícios aguardam o produto final da Oficina que os subsidiarão na recomendação.</t>
  </si>
  <si>
    <t xml:space="preserve">Este fomento à elaboração das listas estaduais tem sido contínuo por parte do MMA através do GEF Espécies / Pró-Espécies. Parque das Aves está em parceria com a SEMA para a revisão da Lista Estadual do Paraná </t>
  </si>
  <si>
    <t>Reuniões realizadas.</t>
  </si>
  <si>
    <t>Patricia Serafini e Marina Somenzari</t>
  </si>
  <si>
    <t>Esta informação, através de ofícios aos Estados, apenas poderá ser finalizada após a consolidação do resultado final da oficina realizada no período de 10 a 14 de dezembro no Parque das Aves para avaliar, através dos cinco passos do "One Plan Approach" da IUCN, como deve ser as ações de conservação ex-situ para subsidiar a conservação in-situ (DEZ 2018) de cada uma das espécies contempladas pelo PAN Papagaios. Por estarmos qualificando o diagnóstico e o potencial fluxo de destinação antes de fazer qualquer recomendação aos OEMAs, entendo que esta ação esteja sendo realizada conforme o planejado.</t>
  </si>
  <si>
    <t>Discussões sobre recomendações de destinação realizadas durante a oficina mencionada, aguarda relatório final para avançar nas recomendações formais aos Estados.</t>
  </si>
  <si>
    <t>Patricia Serafini, Elenise Sipinski e Marina Somenzari</t>
  </si>
  <si>
    <t>Elenise Sipinski (SPVS), Renato Caparroz (UNB), Luis Fábio Silveira (USP),  Nêmora Prestes (AMA-UPF), Sara Alves (INEMA-BA), Marina Somenzari, Roberta Boss (SPVS), Ana Paula Felício (IMASUL/MS), Eunice Souza (IBAMA/PR).</t>
  </si>
  <si>
    <t>3.34</t>
  </si>
  <si>
    <t>Implementar as recomendações indicadas no Relatório da Oficina de Avaliação do Manejo Ex-situ para a Conservação das Espécies do PAN Papagaios  C74</t>
  </si>
  <si>
    <t>Relatórios Anuais de Implementação</t>
  </si>
  <si>
    <t xml:space="preserve">Interlocução com as demais ações do PAN para que de fato contemplem o manejo ex situ, incluindo o foco de implantação  de populações de segurança estabelecidas para as espécies do PAN </t>
  </si>
  <si>
    <t>Marina Somenzari (autônoma), todos os presentes na Oficna de dez 2018</t>
  </si>
  <si>
    <t>SITUAÇÃO ATUAL DAS AÇÕES - 2ª MONITORIA (2018)</t>
  </si>
  <si>
    <t>23 a 27 de março de 2020 (videoconferência)</t>
  </si>
  <si>
    <t>Objetivo 1. Redução e reversão da perda, degradação e fragmentação do habitat das espécies alvo do Plano</t>
  </si>
  <si>
    <r>
      <rPr>
        <sz val="12"/>
        <color rgb="FF000000"/>
        <rFont val="Calibri"/>
        <family val="2"/>
      </rPr>
      <t xml:space="preserve">Elenise Sipinski (SPVS), </t>
    </r>
    <r>
      <rPr>
        <sz val="11"/>
        <color rgb="FF000000"/>
        <rFont val="Arial"/>
        <family val="2"/>
      </rPr>
      <t>Rosane Costa Silva Maciel</t>
    </r>
    <r>
      <rPr>
        <sz val="11"/>
        <color rgb="FF000000"/>
        <rFont val="Calibri"/>
        <family val="2"/>
      </rPr>
      <t xml:space="preserve"> (Fu</t>
    </r>
    <r>
      <rPr>
        <sz val="11"/>
        <color theme="1"/>
        <rFont val="Calibri"/>
        <family val="2"/>
      </rPr>
      <t>ndação Florestal), Marcos Bonzanini (Polícia Ambiental de SP)</t>
    </r>
  </si>
  <si>
    <t xml:space="preserve">As informações constantes dos autos de infração da Polícia Militar Ambiental de São Paulo e evolução dos mesmos estão disponíveis, a ação está na fase de análise dos dados disponíveis e finalização do diagnóstico.  </t>
  </si>
  <si>
    <t>Patricia Pereira Serafini (ICMBio/Cemave)</t>
  </si>
  <si>
    <t>Paulo Augusto Leite Motooka (Comandante Polícia Militar Ambiental de São Paulo - CORONEL PM)</t>
  </si>
  <si>
    <r>
      <rPr>
        <sz val="12"/>
        <color rgb="FF000000"/>
        <rFont val="Calibri"/>
        <family val="2"/>
      </rPr>
      <t xml:space="preserve">Elenise Sipinski (SPVS), </t>
    </r>
    <r>
      <rPr>
        <sz val="11"/>
        <color rgb="FF000000"/>
        <rFont val="Arial"/>
        <family val="2"/>
      </rPr>
      <t xml:space="preserve">Marco Aurélio Oliveira </t>
    </r>
    <r>
      <rPr>
        <sz val="11"/>
        <color rgb="FF000000"/>
        <rFont val="Calibri"/>
        <family val="2"/>
      </rPr>
      <t>(Fu</t>
    </r>
    <r>
      <rPr>
        <sz val="11"/>
        <color theme="1"/>
        <rFont val="Calibri"/>
        <family val="2"/>
      </rPr>
      <t>ndação Florestal de São Paulo), Marcos Bonzanini (Polícia Ambiental de SP)</t>
    </r>
    <r>
      <rPr>
        <sz val="12"/>
        <color rgb="FF000000"/>
        <rFont val="Calibri"/>
        <family val="2"/>
      </rPr>
      <t>, Vitor Calandrini de Araújo (Polícia Militar Ambiental de São Paulo - 1° TEN PM - Ch Setor de Monitoramento)</t>
    </r>
  </si>
  <si>
    <t>Realizar diagnóstico das degradações ambientais decorrentes de pressões imobiliárias regulares e irregulares e agrossilvopastoril nas áreas de interesse do Amazona brasiliensis, nos municípios de Iguape e Pariquera-Açu a partir 2010.</t>
  </si>
  <si>
    <t>Elenise Sipinski (SPVS), Roberta Boss (SPVS), Marcos Bonzanini (Polícia Ambiental de SP), Marcio Barragana (ICMBio)</t>
  </si>
  <si>
    <t>Iguape (SP) e Pariquera-açu (SP)</t>
  </si>
  <si>
    <t>Vitor Calandrini de Araújo (Polícia Militar Ambiental de São Paulo - 1° TEN PM - Ch Setor de Monitoramento)</t>
  </si>
  <si>
    <t>Identificar nos municípios de Ilha Comprida (SP), Pariquera-açu (SP) e Iguape (SP) as áreas de alimentação, nidificação e dormitórios do A. brasiliensis</t>
  </si>
  <si>
    <t>Mapa (shapes) da área de uso</t>
  </si>
  <si>
    <t>Parecer técnico com mapas</t>
  </si>
  <si>
    <t>Rafael Sezerban (SPVS), Maria Cecíla Abbud (Autônoma), Roberta Boss (SPVS), Patrícia Serafini (CEMAVE/ICMBio), Roberto Nicácio (Autônomo), Rosane Costa Silva Maciel (Fundação Florestal), Marlon Prestes (SPVS), Marcos Simanovic (Polícia Ambiental de São Paulo)</t>
  </si>
  <si>
    <t>Municípios de Ilha Comprida (SP), Iguape (SP) e Pariquera-açu (SP)</t>
  </si>
  <si>
    <t>Relatório técnico entregue ao gestor da UC</t>
  </si>
  <si>
    <t>Maria Cecíla Abbud (SPVS), Roberta Boss (SPVS), Patrícia Serafini (CEMAVE/ICMBio), Roberto Nicácio (Prefeitura de Ilha Comprida), Rosane Costa Silva Maciel (Fundação Florestal), Marlon Prestes (SPVS)</t>
  </si>
  <si>
    <t>Foram encaminhado mapas, pareceres indicando áreas relevantes na APA de Ilha Comprida, mas o PM não foi finalizado ainda.</t>
  </si>
  <si>
    <t>Implementar ações para prevenir e reprimir infrações ambientais que afetem o A. brasiliensis nas áreas prioritárias no sul de São Paulo, com ênfase para os municípios de Ilha Comprida (SP), Iguape (SP) e Pariquera-Açu (SP)</t>
  </si>
  <si>
    <t>Termos de vistoria ambiental realizados e autos de infração</t>
  </si>
  <si>
    <t>Agosto 2017</t>
  </si>
  <si>
    <t>Nota Técnica encaminhada, caso pertinente, à Procuradoria da República em Paranaguá, Coordenação da Bacia Hidrografica Litorânea-MPPR, 4ª e 6ª Câmaras de Coordenação e Revisão do MPF</t>
  </si>
  <si>
    <t>Mitzi Oliveira (PARNA Superaguí)</t>
  </si>
  <si>
    <t>Elenise Sipinski (SPVS), Patricia Serafini (CEMAVE/ICMBio), Maria Cecília Abbud (Autônoma)</t>
  </si>
  <si>
    <t>A SPVS foi amicus curo no processo de judicialização do plano de manejo. o parecer informou com dados técnicos a relevância da UC para o papagaio-de-cara-roxa e toda a biodiversidade do Lagamar, e demostrou que o processo de elaboração do PM foi participativo. A juíza responsável proferiu sentença julgando improcedente os questionamentos e pedido da defensoria e o Plano de Manejo do PARNA Superagui pode seguir para publicação. A Ação Civil Pública do Plano de Manejo do Parna Superagui está em curso na 11a Vara Federal de Curitiba sob o numero. 5000742-88.2015.4.04.7008/PR.</t>
  </si>
  <si>
    <t>ICMBio tem instruído o processo judicial relacionado, quando demandando.</t>
  </si>
  <si>
    <t>Em 2017 foi elencada esta ação devido a judicialização do Plano de Manejo do Parna Superagui e relação conflituosa entre a gestão da UC e as comunidades e movimentos sociais locais. A Câmara Técnica de Povos e Comunidades Tradicionais dos Conselhos Gestores unificados do NGI Antonina-Guaraqueçaba foi criada visando atender os anseios da "sociedade atingida pelo Parque", o que ajudou a dirimir os conflitos e tensões existentes, facilitou o diálogo e aproximou a gestão da população. Atualmente a relação é de diálogo e cooperação.</t>
  </si>
  <si>
    <t>Elenise Sipinski (SPVS) e Shanna Bittencourt (ICMBio)</t>
  </si>
  <si>
    <t>Manutenção da ação enquanto o Plano de Manejo permanece judicializado. Aguardar posicionamento do juiz antes de decidir o desfecho da ação.</t>
  </si>
  <si>
    <t>Shanna Bittencourt (NGI Antonina-Guaraqueçaba)</t>
  </si>
  <si>
    <t>Criar redes de comunicação entre órgãos ambientais, ONGs, pesquisadores e comunidades para facilitar o fluxo de informações relacionadas a corte seletivo, supressão de vegetação e captura ilegal subsidiando ações fiscalizatórias</t>
  </si>
  <si>
    <t>Marina Somenzari (CEMAVE/ICMBio), Pedro Scherer, Elenise Sipinski (SPVS), Mauro Britto (IAP), Marcos Simanovic (Polícia Ambiental de São Paulo), Marcelo Almeida (PF), Eunice Souza (IBAMA/PR), Ana Paula Felício (IMASUL/MS), Marcelo Bresolin (PARNA Superagui/ICMBio), Maria Cecília Abbud (SPVS), Gláucia Seixas (Parque das Aves), Eliara Muller (UNOCHAPECÓ), Cristina Miyaki (USP), Vanessa Kanaan (Inst. Espaço Silvestre)</t>
  </si>
  <si>
    <t>O Programa Papagaios do Brasil aborda esta ação para todas as espécies-alvo do PAN. Por meio das oficinas do Programa levando o PAN papagaios para os diferentes Estados de ocorrência, geram-se ferramentas de criação de redes de comunicação. Especificamente para o Amazona brasiliensis, atualmente o projeto papagaio-de-cara-roxa passa os dados obtidos em campo para as polícias ambientais dos estados do PR e SP e para a Fundação FLorestal e ICMBio. Os conselhos gestores de Unidades de Conservação são redes de comunicação entre a UC, parceiros e atores locais. A unificação das UC federais do litoral norte do Paraná no NGI Antonina-Guaraqueçaba e consequente unificação dos Conselhos Gestores, atualiza, aprimora e consolida esta rede de comunicação. Houve melhora no fluxo de comunicação, o que possibilita melhor recepção de informações e denúncias, bem como disparo de respostas.</t>
  </si>
  <si>
    <t>Retirar os nomes: Marcelo Bresolin (PARNA Superagui/ICMBio), Maria Cecília Abbud (SPVS) - Inserir Roberta Boss (SPVS) e Shanna Bittencourt (ICMBio/NGI Antonina-Guaraqueçaba)</t>
  </si>
  <si>
    <t>Troca de articulação para a Coordenadora Executiva do PAN Papagaios, visto a abrangência nacional da ação e a mesma estar inserida no Programa Papagaios do Brasil.</t>
  </si>
  <si>
    <t>Cursos realizados com apresentação de portifólios dos professores</t>
  </si>
  <si>
    <t>Ações realizadas durante a escola de Conservação em Guaraqueçaba e Antonina.</t>
  </si>
  <si>
    <t>Realizar atividades de educação para a conservação utilizando o papagaio-de-cara-roxa como espécie-bandeira.</t>
  </si>
  <si>
    <t>Retirar o nome do Rafael Sezerban e substituir pela Roberta Boss (SPVS)</t>
  </si>
  <si>
    <t>Municípios de Guaraqueçaba, Paranaguá e Pontal do Sul no Paraná e Ilha Comprida, Iguape e Cananéia em SP</t>
  </si>
  <si>
    <t>Área de distribuição do papagaio-de-cara-roxa</t>
  </si>
  <si>
    <t>Coleção Nosso Litoral para o papagaio-de-cara-roxa, e elaboração do album de figurinhas para todas as espécies. Cada projeto tem suas ações e projetos educativos, além do material de comunicação geral do Programa Papagaios do Brasil (tais como os vídeos e web-série criados, que podem ser amplamente divulgados e usados nas escolas como material educativo). Para o Amazona aestiva folhetos foram entregues para combate ao tráfico no MS em 2018. Projeto Charão e Peito-roxo segue utilizando o material produzido para estas espécies pela AMA. Tem insistido da divulgação do material relacionado à manutenção das cavidades naturais (árvores mortas) que podem ser utilizadas como ninhos. História em quadrinhos e material do projeto pinheiro-brasileiro continuam sendo utilizados pelo projeto Charão e Peito-roxo nas ações de comunicação e sensibilização.</t>
  </si>
  <si>
    <t>Yara Barros, Tays izidoro (AZAB), Elenise Sipinski (SPVS)</t>
  </si>
  <si>
    <t>Apoiar e divulgar a iniciativa GRMA</t>
  </si>
  <si>
    <t>Um dos episodios da GRMA é sobre o papagaio-de-cara-roxa e a importância do Lagamar. A GRMA é divulgada nas ações educativas e informativas realizadas pela SPVS e projeto de conservação do papagaio-de-cara-roxa. Para conhecer a iniciativa: http://grandereservamataatlantica.com.br/</t>
  </si>
  <si>
    <t>Expandir a área de Abrangência para o litoral de SP e SC também, além do PR</t>
  </si>
  <si>
    <t>Substituir Kelly Cottens (APA Guaraqueçaba) e Mitzi Oliveira (Parna Superagui) por Shanna Bittencourt (NGI Antonina-Guaraqueçaba), incluir Roberta Boss (SPVS)</t>
  </si>
  <si>
    <t>Foram realizados oficinas nos municípios de Guaraqueçaba e Antonina (Paraná), Cananéia e Ilha Comprida, Pariquera-Açu (São Paulo).</t>
  </si>
  <si>
    <t xml:space="preserve">Foi disponibilizado para o grupo do PAN Papagaios a cartilha da SPVS sobre meliponicultura - utilizada nas oficinas com as comunidades. </t>
  </si>
  <si>
    <t>Apoiar o ordenamento da visitação nos dormitórios do A. brasiliensis na Ilha do Pinheiro (PARNA Superagui)</t>
  </si>
  <si>
    <t>Placa de sinalização e orientação elaborada e instalada na Ilha dos Pinheiros;
 Oficina de Capacitação para Condutores de Embarcação da região do Parque Nacional do Superagui realizada nos dias 23 e 24 de novembro de 2017.</t>
  </si>
  <si>
    <t>Em 13 de agosto de 2019 ocorreu o 10º curso Resgate do Pinheiro Brasileiro no município de Caxias do Sul, RS. O curso teve a duração de 8h. Participaram 73 professores de 13 municípios representando 45 instituições de ensino. Em agosto de 2020 ocorrerá o seminário com os integrantes onde apresentarão os resultados trabalhados em suas instituições de forma multidisciplinar. Também está previsto o 11º curso nessa modalidade no município de Bagé. Participarão 10 municípios da região. Várias edições já foram realizadas no RS, SC, uma no PR (município de General Carneiro), outra em SP (Campos do Jordão) e em MG (Parque Serra do Papagaio).</t>
  </si>
  <si>
    <t>Nêmora Prestes e Jaime Martinez (AMA)</t>
  </si>
  <si>
    <t>Durante as sete edições do curso Resgate do Pinheiro-Brasileiro , realizadas no período de 2006 a 2018, tivemos a participação efetiva de 503 professores oriundos de 71 municípios, representando 279 instituições de educação, de quatro unidades federativas do Brasil. Durante essas edições do curso foi possível envolver 12.773 alunos em atividades multidisciplinares com a araucária, e implantar 143 viveiros florestais escolares que geraram um total de 304.713 mudas de A. angustifolia.</t>
  </si>
  <si>
    <t>Viviane Telles Rodrigues Gaboardi (AMA) e Roberto Tomasi Jr. (AMA).</t>
  </si>
  <si>
    <t>1. Duas campanhas realizadas em 2019 nas redes sociais do Programa Papagaios do Brasil e de instituições parceiras.
 2. Sete vídeos criados para a websérie papagaios do Brasil, em 2019
 3. 94.829 pessoas alcançadas pela websérie do Programa Papagaios do Brassil. 
 4. 11 Cards criados e cinco divulgados nas redes sociais do Programa em 2019.
 5. 91.592 pessoas alcançadas por meio dos cinco cards divulgados nas redes sociais. 
 6. 1 Álbum de figurinha criado – em fase de revisão.
 7. 17 textos elaborados e dois em fase de elaboração para o blog do Programa, em 2019. 
 8. 58 veiculações em canais de todo o Brasil, no o valor de clipping estimado em R$214.949,84, entre os meses de janeiro a outubro.</t>
  </si>
  <si>
    <t>Esta ação se refere a atividades de sensibilização transversais a todas as espécies alvo do PAN. As ações de educação específicas para cada uma das espécies estão em ações específicas. (Katlin): Vejo que primeiramente precisamos uniformizar o entendimento, para todos os projetos de conservação de papagaios, sobre o que é educação para conservação. Podemos adotar um conceito e terminologia que atenda à todos. Entendo que diferentes ações, devem ser avaliadas de forma diferente, cada uma dentro de sua categoria. Cada categoria (podemos pensar em campanha educativa, formação, palestras, ações com a comunidade, ciência cidadã, mídia impressa, mídia digital, etc) tem uma duração, resultados, formas de avaliação, público específico, impacto e recursos diferentes, e isso precisa ser levado em conta para mensurarmos os esforços de vocês especialistas e quanto desses esforços resultam em conservação. Por exemplo, digamos que uma formação de professores alcance 15 professores, 200 alunos, 100 famílias; e que uma campanha contínua no Facebook alcance 30 mil pessoas. Entendo que a experiência da família a qual o aluno passou pela formação junto à professora, pode ter influência maior sobre uma mudança de percepção e consequentemente de atitude, do que uma pessoa que recebeu a mensagem na rede social. E que importante para nós é essa mudança de comportamento. Como comentei antes, cada tipo de ação tem seu público e seu impacto, por isso acho que o produto em número de pessoas alcançadas não seria o objetivo desta ação.</t>
  </si>
  <si>
    <t>Criar e implementar campanha permanente de sensibilização para conservação sobre os papagaios do PAN</t>
  </si>
  <si>
    <t>Incluir Marina Cioato (SPVS) como colaboradora</t>
  </si>
  <si>
    <t>Elenise Sipinski (SPVS), Nêmora Prestes (AMA-UPF), Carlos E. Garske, Gláucia Seixas (F. Neotrópica), Sara Alves (INEMA/BA), Raphael Araújo (SMA/SP), Mauro Britto (IAP), Ana Paula Felício (IMASUL/MS), Eunice Souza (IBAMA/PR), Íria Souza (COFAU/IBAMA), Adriana Nunes (FATMA), Leonardo Toste Palma (IMASUL/GUC), Renato Caparroz (UnB), Maurício Cavalcante (CEMAVE/ICMBio), Yara Barros, Luis Fábio Silveira (USP), Rafael Sezerban (SPVS), Roberta Boss (SPVS), Patrícia Serafini (CEMAVE/ICMBio), Kátia Ferraz e Alex Bovo (Esalq/USP), Marlon (SPVS), Pedro Scherer Neto (PSN Foundation).</t>
  </si>
  <si>
    <t>Os mapas de distribuição das espécies estão prontos e são constantemente atualizados. Os modelos de distribuição das espécies (MDE): A. brasiliensis, A. pretrei estão prontos e os MDE de A. rhodocorytha e A. vinacea estão sendo atualizados. A definição das áreas prioritárias ainda precisa ser feita para viabilizar a implementação dessa ação. Nas oficinas do Programa Papagaios do Brasil e em reuniões com os órgãos ambientais tem sido apresentados os MDEs das espécies. O projeto do papagaio-de-cara-roxa elaborou um parecer técnico informando as áreas prioritárias para a espécie no estado de SP e participou de uma reunião sobre fauna no estado de SP em nov/2019 para tratar do tema de conservação de fauna no estado.</t>
  </si>
  <si>
    <t>Encaminhar modelos de distribuição potencial e mapas de áreas prioritárias, quando disponíveis, para a conservação das espécies alvo subsidiando órgãos estaduais e federais com fins de licenciamento, anuência para supressão da Mata Atlântica e criação de áreas protegidas e/ou corredores ecológicos.</t>
  </si>
  <si>
    <t>Monitorar a adoção de medidas mitigadoras e compensatórias no licenciamento ambiental nos processos em que o Grupo de Assessoramento Técnico foi consultado</t>
  </si>
  <si>
    <t>Adriana Nunes (FATMA), Isaac Simão Neto (ICMBio), Ana Paula Felício (IMASUL/MS), Íria Souza (COFAU/IBAMA), Maria Cecília Abbud (SPVS), Raphael Araújo (SMA/SP)</t>
  </si>
  <si>
    <t>O GAT não foi consultado no último ano para o licenciamento de empreendimentos por nenhum OEMA ou IBAMA ao longo da área de distribuição da espécie. Foram checados os empreendimentos para os quais o GAT se manifestou e suas sugestões incorporadas ao processo e acatadas pelos órgãos licenciadores.</t>
  </si>
  <si>
    <t>Sugerido fazer contato com a ABEMA para fortalecer a rede de contatos para consultas em empreendimentos que afetem espécies alvo do PAN; e GAT estar atento a audiências e consultas públicas de empreendimentos.</t>
  </si>
  <si>
    <t>Tira o nome Maria Cecília Abbud (SPVS) e incluir Elenise Sipinski</t>
  </si>
  <si>
    <t>Adriana Nunes (FATMA), Renato Caparroz (UnB), Ana Paula Felício (IMASUL/MS), Íria Souza (COFAU/IBAMA), Maria Cecília Abbud (SPVS), Raphael Araújo (SMA/SP), Rosana Subirá (CGESP/ICMBio), Gláucia Seixas (Projeto Papagaio-verdadeiro), Sara Alves (INEMA/BA), Mauro Britto (IAP), Jaime Martinez (AMA-UPF), Nêmora Prestes (AMA-UPF), Elenise Sipinski (SPVS), Isaac Simão Neto (CR9/ICMBio)</t>
  </si>
  <si>
    <t>O esforço de ampliação do diálogo previsto nesta ação tem sido considerado uma das prioridades do PAN e trata-se de ação apoiada pelo Programa Papagaios do Brasil, financiado pela Fundação Grupo O Boticário de Proteção à Natureza. Até a data desta monitoria reuniões presenciais para implementar esta ação foram realizadas nos seguintes Estados: SC, PR, SP, RJ, ES, BA e MS. Apesar das reuniões realizadas com a diretoria do Imasul, bem como encaminhamento da Nota Técnica UEMS/Embrapa/Projeto Papagaio Verdadeiro, não observa-se o uso dos PANs no licenciamento estadual.</t>
  </si>
  <si>
    <t>Ana Paula Felicio (IMASUL MS) e Glaucia H. F. Seixas (PPV_PdA_FNB), Patricia Pereira Serafini (ICMBio/Cemave)</t>
  </si>
  <si>
    <t>Retira o nome: Maria Cecília Abbud (SPVS), incluit Roberta Boss (SPVS)</t>
  </si>
  <si>
    <t>Incentivar e apoiar a criação de RPPNs no litoral sul de São Paulo, principalmente nos Municípios de Ilha Comprida e Pariquera-Açu e em áreas de uso do A. brasiliensis</t>
  </si>
  <si>
    <t>Guadalupe Vivekananda, Marcos Simanovic (Polícia Ambiental de São Paulo), Roberta Boss (SPVS)</t>
  </si>
  <si>
    <t>Vem sendo realizado um esforço de esclarecimento e orientação para a criação de RPPN no litoral sul de SP e região da Barra do Turvo (SP). Foram 17 proprietários que mostraram interesse e dois deles afirmaram que irão entrar com pedido de criação.</t>
  </si>
  <si>
    <t>Sugerir RPPNs federais.</t>
  </si>
  <si>
    <t>Roberta Boss (SPVS)</t>
  </si>
  <si>
    <t>Incluir Elenise Sipinski como colaboradora</t>
  </si>
  <si>
    <t>Ilha Rasa e Barra do Superagui, Guaraqueçaba (PR)</t>
  </si>
  <si>
    <t>Está sendo elaborado projeto para cadastramento das comunidades do Parna Superagui visando ordenamento territorial e atendendo a condicionante 2.12 da ALA 2/2019_ICMBio do Pré-Sal Etapa 3. Desta forma o ordenamento territorial deverá ser atingido via outros instrumentos legais.</t>
  </si>
  <si>
    <t>Shanna Bittencourt (ICMBio)</t>
  </si>
  <si>
    <t>Implementar ordenamento territorial junto às comunidades de Ilha Rasa e Barra do Superagui, Guaraqueçaba (PR), em parceria com MPF (Ministério Público Federal) e Associações de Moradores.</t>
  </si>
  <si>
    <t>Cadastramento das comunidades elaborado e instrumentos de gestão pertinentes (CDRU ou TAUS) implementados</t>
  </si>
  <si>
    <t>Retinar o nome:Rafael Sezerban (SPVS) e incluir Elenise Sipinski (SPVS) e Felipe Rezende (NGI Antonina-Guaraqueçaba)</t>
  </si>
  <si>
    <t>Apoiar a criação de UCs no litoral do Paraná com ênfase na planície litorânea no município de Pontal do Paraná.</t>
  </si>
  <si>
    <t>Juliane Baladelli (FGB), Solange Latenek (SPVS), Sueli Ota (SEMA)</t>
  </si>
  <si>
    <t>Foram ampliadas 2 UCs no litoral do Paraná: Estação Ecológica do Guaraguaçu e Floresta Estadual do Palmito na área de planície utilizada pelo papagaio-de-cara-roxa (planície de Paranaguá - vizinha a Pontal). Foi realizado um parecer técnico encaminhado a SEMA evidenciando a relevância dessa ampliação para a espécie (Total de ha: 4.655 ha).</t>
  </si>
  <si>
    <t xml:space="preserve">Retirar o nome da Sueli Ota (SEMA) Sugestão de incluir o nome da Fernanda Braga (SEMA) e Roberta Boss (SPVS) </t>
  </si>
  <si>
    <t>Apoiar e incentivar a criação de RPPN no limite norte da área de ocorrência do A. brasiliensis, Peruíbe (SP), Itanhaém (SP) e Mongaguá (SP)</t>
  </si>
  <si>
    <t>Peruíbe (SP), Itanhaém (SP) e Mongaguá (SP)</t>
  </si>
  <si>
    <t>Foi realizado um parecer técnico indicando as áreas prioritárias nessa região para o papagaio-de-cara-roxa e encaminhado a equipe de biólogos que atua na região e a Fundação Florestal. Também foi incentivado o grupo que atua na região a criar uma RPPN, foi comprado uma área para isso mas ainda não foi transformada em RPPN. Essa equipe sofre pressão de moradores que estão fragmentando a região de Itanhaém.</t>
  </si>
  <si>
    <t>Retirar o nome do Rafael Sezerban (SPVS)</t>
  </si>
  <si>
    <t>Subsidiar a proposição para criação de Unidades de Conservação em áreas de reprodução e alimentação conhecidas do Amazona aestiva, especialmente no sudoeste e leste do Estado de Mato Grosso do Sul.</t>
  </si>
  <si>
    <t>Com relação as UCs estaduais não houve a criação de novas, porém os municípios criaram ou ampliaram 12 Ucs no MS (a partir de 2016), as quais estão cadastradas no Imasul (CEUC/GUC). Os biomas cerrado e mata atlântica estão contemplados nestas áreas em 12 municípios. A somatória destas áreas compreendem 201.339,44 hectares. Todas as 12 UCs no MS estão localizadas na área de distribuição do papagaio-verdadeiro.</t>
  </si>
  <si>
    <t>Ana Paula Felicio (IMASUL MS) e Glaucia H. F. Seixas (PPV_PdA_FNB)</t>
  </si>
  <si>
    <t>Glaucia H. F. Seixas/PPV_PdA_FNB</t>
  </si>
  <si>
    <t>Identificar e espacializar a distribuição histórica e recente, considerando o estabelecimento de populações a partir da introdução de espécimes de A. aestiva no Brasil</t>
  </si>
  <si>
    <t>Gláucia Seixas (Parque das Aves)</t>
  </si>
  <si>
    <t>Cristina Miyaki (USP), Rafael Araújo (SMA/SP), Kátia Ferraz e Alex Bovo (ESALq/USP), Renato Caparroz (UnB), Guth Berger (ICMBio)</t>
  </si>
  <si>
    <t>Ação em estágio inicial. Registros disponíveis e troca de informações com Alex Bovo e Kátia Ferraz estabelecidos. Prazo ainda se estenderá por mais dois anos.</t>
  </si>
  <si>
    <t>Glaucia H. F. Seixas (PPV_PdA_FNB)</t>
  </si>
  <si>
    <t>Realizar articulação junto ao Núcleo da Mata Atlântica do Ministério Público do Estado da Bahia para que as ações de restauração florestal priorizem a área de ocorrência do Amazona rhodocorytha</t>
  </si>
  <si>
    <t>O projetos de restauração florestal na Bahia priorizem a área de ocorrência do Amazona rhodocorytha</t>
  </si>
  <si>
    <t>A ação continua sendo executada pelo NUMA (Núcleo da Mata Atlântica) do Ministério Público da Bahia sob a coordenação do Dr. Fábio Fernandes Correa. Foram incluídas na ação as Promotorias de Justiça Regional Ambiental de Ilhéus, Itabuna e Valença, ampliando a ação de restauração na Mata Atlântica da Bahia. Em 2019 foram celebrados 47 Termos de Ajustamento de Conduta e 34 Ações Judiciais que resultaram no compromisso de restaurar 96.886 ha entre RL e APP nesses municípios da Mata Atlântica da Bahia.</t>
  </si>
  <si>
    <t>Benjamin Phalan (Parque das Aves)</t>
  </si>
  <si>
    <t>Propor a criação de potenciais corredores ecológicos contemplando áreas prioritárias para o A. rhodocorytha</t>
  </si>
  <si>
    <t>Pedro Scherer Neto, Yara Barros, Elenise Sipinski (SPVS), Carlos E. Garske, Marina Somenzari, Maurício Cavalcante (CEMAVE/ICMBio), Patrícia Serifini (CEMAVE/ICMBio), Guth Berger (COGEF/ICMBio)</t>
  </si>
  <si>
    <t>Ação sendo retomada pelo Parque das Aves, entre 2018-2019 não houveram novos andamentos.</t>
  </si>
  <si>
    <t>Subsidiar a criação de áreas naturais protegidas na área de distribuição original da floresta com araucária, com ênfase no Planalto Serrano de Santa Catarina, onde ocorrem A. pretrei e A. vinacea, e no Sul do Paraná (Palmas, Gal Carneiro, Bituruna, Pinhão, Inácio Martins no PR e Água Doce em SC), na região da Serra da Mantiqueira em Minas Gerais e São Paulo, principalmente no entorno do Parque Estadual Campos do Jordão (SP) e Parque Estadual da Serra do Papagaios (MG), onde ocorre A. vinacea.</t>
  </si>
  <si>
    <t>Documento da coordenação do PAN entregue ao poder público estadual e federal indicando as áreas prioritárias para a conservação destas espécies.</t>
  </si>
  <si>
    <t>Planalto Serrano (SC), Sul do Paraná (Palmas, Gal Carneiro, Biturana, Pinhão, Inácio Martins) e Água Doce em SC)</t>
  </si>
  <si>
    <t>Não houve a criação de novas UCs dentro da área de abrangência. No entanto, houve o fortalecimento das RPPNs existentes no estado do RS através dos encontros da Rede de UCs do RS (Santa Maria/ maio de 2019 e Caçapava do Sul/novembro de 2019), assim como nos encontros da Associação RPPNs Catarinense em agosto de 2019.</t>
  </si>
  <si>
    <t>Marina Somenzari (ICMBio/Cemave)</t>
  </si>
  <si>
    <t>Eventos de divulgação para implantação de RPPNs</t>
  </si>
  <si>
    <t>Eliara Muller (UNOCHAPECÓ), Adriana Nunes (FATMA), Vanessa Kanaan (Instituto Espaço Silvestre), Patrícia Serafini (CEMAVE/ICMBio) Eunice Souza (IBAM/PR), Pedro Scherer, Elenise Sipinski (SPVS), Laércio M. de Sousa (BRPPN), Ciro Couto (RPPN Catarinense), Clarice Silva (IEF/MG)</t>
  </si>
  <si>
    <t>Em 2019 realizou-se 17 eventos na forma de trilhas interpretativas na RPPN UPF para os cursos de Agronomia, Medicina Veterinária, Direito, Psicologia, Ciências Biológicas sempre divulgando e orientando sobre a importância e os procedimentos para a criação das RPPNs, abrangendo cerca de 640 pessoas. Para SC esses eventos ocorreram também na forma de trilhas interpretativas na RPPN Papagaios-de-Altitude em Urupema abrangendo cerca de 30 pessoas. A divulgação da modalidade RPPN também foi realizada para proprietários de terras que atuam no turismo rural da Serra Catarinense por ocasião do terceiro seminário de turismo rural na agricultura familiar ocorrido em novembro de 2019 em Urupema, SC.</t>
  </si>
  <si>
    <t>Informar aos órgãos licenciadores quanto aos locais de risco da instalação dos empreendimentos eólicos na região de Campos de Palmas e Planalto Serrano de SC em relação às populações de A. pretrei e A. vinacea</t>
  </si>
  <si>
    <t>Documento da coordenação do PAN entregue aos licenciadores e MPs.</t>
  </si>
  <si>
    <t>Eliara Muller (UNOCHAPECÓ), Adriana Nunes (FATMA), Patrícia Serafini (CEMAVE/ICMBio) , Mauro Britto (IAP), Pedro Scherer Neto (PSN Foundation), Leôncio Pedrosa (CR9/ICMBio)</t>
  </si>
  <si>
    <t>Nenhum contato foi realizado em função de não haver novas propostas de parques eólicos. Após a elaboração de mapas de áreas prioritárias para a região, novas recomendações devem ser dirigidas aos órgãos estaduais (PR, SC e RS).</t>
  </si>
  <si>
    <t>Propor a criação de "Corredor Ecológico" na região do Sul do Paraná</t>
  </si>
  <si>
    <t>Documento da coordenação do PAN entregue ao poder público estadual Indicando a área para corredor</t>
  </si>
  <si>
    <t xml:space="preserve">Apesar da existência da Rede Gestora de Corredor da Biodiversidade do Rio Paraná, não houve articulação direta com o PAN para entender as convergências possíveis entre iniciativas (Mensagem Marcelo Limont). </t>
  </si>
  <si>
    <t>março 2022</t>
  </si>
  <si>
    <t xml:space="preserve">tirar Elenise Sipinski </t>
  </si>
  <si>
    <t>Coordenação do PAN e articuladores/colaboradores do PAN participaram presencialmente de todas as reuniões sobre o assunto promovidas no âmbito do Estado de Santa Catarina. Não foi considerado oportuno o encaminhamento de documento por escrito até o momento, prazo para este ainda vigente. Assunto foi trazido também ao PAT Planalto Serrano (RS/SC).</t>
  </si>
  <si>
    <t>Manifestar apoio na criação do "Corredor Ecológico Papagaios da Serra" que está em processo no IMA SC</t>
  </si>
  <si>
    <t>Ação 1.33- Excluída na Monitoria Anual 2</t>
  </si>
  <si>
    <t>Manifestar o apoio a publicação da política estadual de fauna e da portaria que estabelece diretrizes, critérios e procedimentos gerais sobre a destinação de animais silvestres provenientes de captura, apreensão ou entrega voluntária e cadastro de áreas para soltura de animais silvestres, no estado da Bahia.</t>
  </si>
  <si>
    <t>Coordenação do PAN permanece em contato com pontos focais do Estado da Bahia para averiguar melhor momento para encaminhar documento para o OEMA, conforme especificado na ação. Prazo ainda vigente.</t>
  </si>
  <si>
    <t>Projeto financiado pela Fundação Grupo O Boticário traz informações sobre os registros das espécies do PAN Papagaios nesta região em seu relatório final. Grupo sugere que um resumo executivo seja encaminhado aos gestores da região.</t>
  </si>
  <si>
    <t>Objetivo 2. Redução da captura e comércio ilegal de indivíduos das espécies alvo do Plano</t>
  </si>
  <si>
    <t>Coletar dados sobre a captura ilegal de espécimes do A. aestiva no Estados da Bahia, Mato Grosso do Sul e São Paulo e encaminhar aos órgãos de fiscalização</t>
  </si>
  <si>
    <t>A coleta de dados sobre a captura ilegal de A aestiva tem se mostrado bastante eficiente em MS, graças a comunicação estabelecida entre a OEMA MS (IMASUL) e as instituição de fiscalização (PMA MS, IBAMA MS). Por meio do acesso aos Boletins de Ocorrencia (B.Os) que envolvem apreensões dessa espécie e documentos de entrada de animais no CRAS MS. Para as apreensões ocorridas fora de MS (SP, BA, MG, PE, GO), busca-se os B.Os. por meio de contatos individuais ou com ajuda do GT de Fauna, criado em 
 dezembro de 2017 durante reunião da ABEMA (Associação Brasileira de Entidades Estaduais de Meio Ambiente). Todas as informações acessadas foram disponibilizadas ao Projeto Papagaio-verdadeiro que busca sistematizar os dados coletados e divulgar aos agentes de fiscalização. Em 2017 os dados foram dispobinilizados para diversas institucionais, dentro e fora de MS. Os dados de 2018 foram contabilizados/sistematizados ao término da estação reprodutiva e disponbilizados no começo de 2019, em formato de "dossiê", para as 
 agencias de MS e demais Estados onde houveram casos de apreensões detectados. Em 2019, os dados do MS estão contabilizados, porém não conseguimos obter com acurácia as informações dos outros Estados onde houveram apreensões, somente informações sobre quantitativos.</t>
  </si>
  <si>
    <t>Em 2019 todos os Boletins de Ocorrência (B.Os.) de apreensões dos filhotes de A. aestiva em MS (175 indivíduos) foram acessados . Em 2019, além de MS, obtivemos informações de quantitativos de A. aestiva apreendidos em MG e CE, porém não obtivemos os BOs. Essas informações foram repassadas pra o Projeto Papagaio verdadeiro, que fez a sistematização dos dados de 2017/2018/2019 e apresentou para as instituições em reuniões ou por relatórios do projeto.</t>
  </si>
  <si>
    <t>Embora a formação da rede composta por técnicos das OEMAS tenha facilitado a coleta/troca de informações sobre as apreensões de filhotes de A. aestiva em outros Estados (fora MS), ainda não foi suficiente para acessarmos todos os B.Os. Muitas vezes essas informações não estão disponíveis rapidamente nas OEMAs, pois são elaborados por outros agentes de fiscalização (PMA ou IBAMA).</t>
  </si>
  <si>
    <t>1) Substituir Vitor Mendes que foi pra reserva da PMA/MS por Cicero Fabrini; 2) Necessidade urgente de oficializar os órgãos de fiscalização para obtermos informações mais precisas sobre as apreensões. Ainda em mtos Estados os Cetas são administrados pelo IBAMA e o acesso nem sempre é fácil.; 3) Outro desafio é estabelecer ações de inteligencia policial com o intuito de pegar a rede de traficantes (desestruturação dos órgãos e não priorização combativa ao tráfico de animais) . Ainda precisamos aprimorar e efetivar as sugestões da monitoria 2, quais sejam: 2) Ampliar a rede (ou criar uma rede especifica), contendo pessoas focais das PMAs e IBAMAs de todos os Estados onde essas apreensões se mostram frequentes (SP, BA, MG, PR, GO, CE), de forma a possibilitar o acesso rápido as informações (envio dos B.Os.) e retorno dos relatórios com a sistematização anual dos dados. 3- Sugestão de fazer um ofício às Polícias Militares Ambientais dos Estados, CETAS IBAMA e aos OEMAs solicitando dados das apreensões dos últimos dois anos (cópias dos boletins de ocorrência que caracterize o tráfico), notadamente daqueles que tenham filhotes envolvidos.</t>
  </si>
  <si>
    <t>Fornecer informações para embasar ações fiscalizatórias nos locais de reprodução no período reprodutivo (ago-nov) de A. aestiva, com ênfase nas localidades: Mato Grosso do Sul (Três Lagoas, Ivinhema, Cassilândia, Anaurilândia, Brasilândia e Mundo Novo); Bahia (Uauá, Feira de Santana, Juazeiro e Paulo Afonso); Pernambuco (Petrolina); São Paulo (Porto Primavera, Presidente Epitácio, Rosana e Panorama); Minas Gerais (Paracatu e Unaí); Goiás (Cristalina e Catalão)</t>
  </si>
  <si>
    <t>Em MS, desde 2017, há uma forte articulação realizada pela OEMA MS e o Projeto Papagaio-verdadeiro, para intensificarem as operações de combate ao tráfico de filhotes de papagaios-verdadeiros. Essas ações resultaram na realização de operações específicas para esse fim, na região alvo e período mais adequado, segundo informações repassadas pela OEMA MS e Projeto Papagaio-verdadeiro. Em 2017 essas operações foram realizadas apenas pela PMA e, em 2018, houve um avanço no processo pois as operações foram realizadas com a cooperação de várias instituições: PMA MS, IBAMA MS e ICMBio. T42. Em 2019, foi realizada a Operação Bocaiuva coordenada pelo IBAMA/MS e em parceria com a PMA/MS e IMASUL.</t>
  </si>
  <si>
    <t>Em MS foram realizadas 03 operações de fiscalização de combate ao tráfico de papagaio-verdadeiro pela PMA MS, no ano de 2017; e 02 operações envolvendo PMA MS, IBAMA MS e ICMBio (dentro e entorno de UC Federal), no ano de 2018. Essas ações geraram a assinatura de um novo Convênio de Cooperação entre a PMA e IBAMA, para executarem mais ações conjuntas no ano de 2019. Em 2019 no MS foi realizada a Operação Bocaiuva compreendendo os meses entre fim de agosto a fim de outubro.</t>
  </si>
  <si>
    <t>Em MS, muito embora observe-se um avanço nas ações de combate ao tráfico de papagaios-verdadeiros, é visível ainda dficiculdade de articulação entre as instituições locais, com sobreposição de atividades. O mesmo é observado nos demais Estados da federação.</t>
  </si>
  <si>
    <t>Diante da dificuldade em se obter informações em outros Estados, e com o intuito de cumprir que as ações sejam factíveis e realizáveis, optamos por focar nossos esforços no MS e SP que são nossas bases problemas.</t>
  </si>
  <si>
    <t>Fornecer informações para embasar ações fiscalizatórias nos locais de reprodução no período reprodutivo (ago-nov) de A. aestiva, com ênfase nas localidades: Mato Grosso do Sul (Ivinhema, Novo Horizonte do Sul, Jateí, Nova Andradina, Batayporã e Naviraí) e São Paulo (Porto Primavera, Presidente Epitácio, Rosana e Panorama).</t>
  </si>
  <si>
    <t>1) Substituir Vitor Mendes que foi pra reserva da PMA/MS por Cicero Fabrini; 2) Incluir técnicos do IBAMA/MS - Joanice Batillani e Michel Machado;</t>
  </si>
  <si>
    <t>Realizar ações de educação para conservação do A. aestiva nos municipios de Ivinhema, Novo Horizonte do Sul, Tres Lagoas, Bataguassu, Batayporã, Naviraí, no Estado de Mato Grosso do Sul.</t>
  </si>
  <si>
    <t>Durante o ano de 2019 foram realizadas diversas ações de educação para conservação do A. aestiva nos municipios de Ivinhema, Novo Horizonte do Sul e Jateí. Entre as ações, podemos destacar: palestras e teatro de fantoche para estudantes de escolas públicas (municipais e estaduais) e palestra em evento no PEVRI.</t>
  </si>
  <si>
    <t>Incluir em "colaboradores": Caio Vinicius Prates/PPV_PdA_NaplesZoo</t>
  </si>
  <si>
    <t>Ação 2.4- Excluída na Monitoria Anual 1</t>
  </si>
  <si>
    <t>Ação 2.5- Excluída na Monitoria Anual 1</t>
  </si>
  <si>
    <t>Ação 2.6- Agrupada à Ação 3.33 na Monitoria Anual 2</t>
  </si>
  <si>
    <t>Objetivo 3. Implementação de ações de manejo integrado que beneficiem as espécies alvo deste Plano</t>
  </si>
  <si>
    <t>Caracterizar e monitorar o perfil sanitário das populações naturais das espécies deste PAN, priorizando A. rhodocorytha, A. pretrei e A. vinacea.</t>
  </si>
  <si>
    <t>De 2017 a 2020 foram coletadas amostras biológicas das espécies do PAN contempladas nesta ação e estas foram testadas para Chlamydia, Herspesvirus, Poxvirus, Circovirus e Adenovirus.</t>
  </si>
  <si>
    <t>Tania Raso (USP)</t>
  </si>
  <si>
    <t>Colaboradores: Nêmora Prestes (AMA-PR), Elenise Sipinski (SPVS), Gláucia Seixas (F. Neotrópica), Marina Somenzari (CEMAVE/ICMBio)</t>
  </si>
  <si>
    <t>Ampliar o diálogo com Estados sobre a ameaça das solturas indiscriminadas com apresentação do fluxograma de destinação do PAN</t>
  </si>
  <si>
    <t>Marina Somenzari (ICMBio/Cemave); Elenise Sipinski (SPVS), Glaucia Seixas (PPV_PdA_FNB)</t>
  </si>
  <si>
    <t>O esforço de ampliação do diálogo sobre os impactos das solturas indiscriminadas previsto nesta ação tem sido considerado uma das prioridades do PAN e trata-se de ação apoiada pelo Programa Papagaios do Brasil, financiado pela Fundação Grupo O Boticário de Proteção à Natureza. Até a data desta monitoria reuniões e oficinas realizadas com o intuito de implementar esta ação foram realizadas nos seguintes Estados: SC, PR, SP, RJ, ES, BA e MS. Apesar das reuniões realizadas os fluxogramas atualizados não estavam disponíveis para que fossem encaminhados por ofício aos OEMAs. Aguardavam Oficina OPA (realizada dezembro 2018 no parque das Aves) e encaminhamentos decorrentes da mesma. Foram discutidos em reunião em Curitiba/PR a atualização dos fluxogramas para A. brasiliensis e A pretrei.</t>
  </si>
  <si>
    <t>Marina Somenzari (ICMBio/Cemave); Elenise Sipinski (SPVS), Glaucia Seixas - obs: o nome da Tânia está repetido. Sugestão de mudança de colaboradores: retirar os nomes - Vanessa Kanaan (Inst. Espaço Silvestre), Renato Severi (Amazona Zootech), José Mauricio Barbanti (UNESP), André Grespan. Inserir Carolina Vanin (DEFAU/SEMA/SP).</t>
  </si>
  <si>
    <t>Quando necessário, ampliar a disponibilidade de locais para nidificação para A. pretrei, A. brasiliensis, A. vinacea, A. aestiva</t>
  </si>
  <si>
    <t>Recuperação de ninhos naturais e caixas ninho</t>
  </si>
  <si>
    <t>Foi produzido um protótipo rotoinjetável de caixa-ninho. O modelo foi testado com relação a mobilidade dos papagaios nas dependências do CREP tanto para filhotes como para adultos do papagaio-charão e papagaio-de-peito-roxo. Estão sendo produzidas 200 caixas-ninho com apoio da Fundação Grupo O Boticário. O modelo foi projetado para ser utilizado para outras espécies como A. brasiliensis e A. aestiva. Foram instalados 6 ninhos artificiais de PVC em sítios reprodutivos do cara-roxa no PR . Para o papagaio-de-peito-roxo 1 ninho de PVC foi instalado na Barra do Turvo. Foi encaminhado um modelo de ninho de PVC (usado pelo prj. papagaio) para o Parque das Aves (a/c da Glaucia Seixas) para modelo, foram confeccionados 6 ninhos e instalados no Parque Estadual de Ivinhema e entorno. Estes seis ninhos foram instalados ao final da estão reprodutiva de 2019, e não foram usados por papagaios. Um ninho instalado anteriormente no PEVRI, confeccionado pelo guarda da unidade, foi usado por papagaios e um filhote foi registrado deixando este ninho.</t>
  </si>
  <si>
    <t>Nêmora Prestes, Jaime Martinez (AMA) e Elenise Sipinski (SPVS)</t>
  </si>
  <si>
    <t>irar o nome do Rafael Sezerban (SPVS), e acrescentar Roberta Boss (SPVS)</t>
  </si>
  <si>
    <t>Caracterizar geneticamente a população do A. brasiliensis no litoral sul do estado de São Paulo</t>
  </si>
  <si>
    <t>População do papagaio-de-cara-roxa geneticamente caracterizada no litoral sul do estado de São Paulo</t>
  </si>
  <si>
    <t>Amostras vêm sendo coletadas para obtermos um tamanho amostral (n) capaz de viabilizar uma análise até a data limite dessa ação.</t>
  </si>
  <si>
    <t>Foi realizada oficina para elaboração dos AVP das espécies (A. vinacea, A. rhodocorytha, A. brasiliensis, A. aestiva e A. pretrei em dezembro de 2019 e os modelos finais serão validados em 2020 em reunião presencial ainda sem data para acontecer.</t>
  </si>
  <si>
    <t>Modelos preliminares de A. vinacea, A. brasiliensis, A. aestiva e A. pretrei.</t>
  </si>
  <si>
    <t>Não foi possível a elaboração de AVPs das espécies A. farinosa e A. rhodocorytha devido as lacunas de conhecimento e carência de dados confiáveis.</t>
  </si>
  <si>
    <t>Realizar e validar AVP das espécies Amazona aestiva, Amazona brasiliensis, Amazona vinacea e Amazona pretrei</t>
  </si>
  <si>
    <t>AVPs validados</t>
  </si>
  <si>
    <t>dezembro de 2020</t>
  </si>
  <si>
    <t>Excluir Marina pois já está na articulação. Incluir Fabiana Rocha (CPSG Brasil)</t>
  </si>
  <si>
    <t>Recomendar ações de políticas públicas para as espécies alvo deste plano em ambiente ex situ juntos à Secretaria de Meio Ambiente do Estado de São Paulo para subsidiar a formulação da legislação de fauna de São Paulo</t>
  </si>
  <si>
    <t>Tânia Raso tem apoiado políticas públicas estaduais no Estado de São Paulo em relação a questões sanitárias e epidemiológicas, especialmente junto ao DEFAU/SEMA. Normas e recomendações em específico em atenção a doenças emergentes estão sendo discutidas para o Estado. Rever a necessidade de manter esta ação, uma vez que está sub-entendida em outras ações de políticas públicas gerais para toda a área de distribuição das espécies do PAN.</t>
  </si>
  <si>
    <t>Recomendar ações de políticas públicas voltadas à sanidade com atenção a doenças emergentes que afetem espécies alvo deste plano</t>
  </si>
  <si>
    <t xml:space="preserve">Ana Paula Felício (IMASUL), Carolina Vanin (DEFAU/SEMA/SP), Elenise Sipinski (SPVS) - sugestão de colaboradores: Patricia Serafini, Glaucia Seixas </t>
  </si>
  <si>
    <t>Mauro Britto (IAP), Leonardo Tostes (IMASUL/MS), Ana Paula Felício (IMASUL/MS), Sara Alves (INEMA/BA), Adriana Nunes (FATMA), Eduardo Ildefonso Lardosa - Biólogo
 Gerente de Fauna-GEFAU
 Diretoria de Biodiversidade, Áreas Protegidas e Ecossistemas-DIBAPE
 Instituto Estadual do Ambiente-INEA - representando toda sua equipe</t>
  </si>
  <si>
    <t>Com apoio do Programa Papagaios do Brasil e equipe, diagnóstico sobre os Planos de Manejo nas UCs ao longo da área de ocorrência dos papagaios tem sido realizado. Através do mesmo tem sido possível identificar quais UCs tratam dos papagaios e como lidam com as espécies do PAN em seu Plano de Manejo. Apenas depois de finalizado este amplo diagnóstico, serão encaminhadas as recomendações pertinentes. Foram consultados os articuladores e colaboradores do PAN Papagaios para validar a lista de áreas protegidas importantes para os papagaios e questionário compartilhado foi enviado aos gestores das UCs identificadas. Todos os gestores que responderam informaram que gostariam de ter ações educativas no âmbito de sua UC, além de outras como diagnóstico de presença de ninhos e outros.</t>
  </si>
  <si>
    <t>Ampliar a caracterização do padrão filogeográfico e a estrutura genética do A. aestiva em toda a sua área de distribuição</t>
  </si>
  <si>
    <t>Estrutura genética caracterizada</t>
  </si>
  <si>
    <t>O Projeto Papagaio-verdadeiro encaminhou amostras de material biológico da população de A aestiva monitorada na Bacia do Rio Paraná (Cerrado e Mata Atlântica de MS), para o Dr. Renato Caparroz/UNB. Apesar de dissertação de mestrado ter abordado o assunto em parte da área de distribuição (Monitoria 2), toda a área de distribuição não foi ainda investigada quanto a este assunto (dissertação Fernanda Midori).</t>
  </si>
  <si>
    <t>Caracterizar a estrutura e dinâmica populacional do A. aestiva no Parque Estadual das Várzeas do Rio Ivinhema e municípios de seu entorno, no Estado de Mato Grosso do Sul.</t>
  </si>
  <si>
    <t>O Projeto Papagaio-verdadeiro monitorou intensivamente (julho a dezembro de 2018 e 2019) os ninhos utilizados pela população de A aestiva, da área de estudo na Bacia do Rio Paraná (Cerrado e Mata Atlântica) de MS.</t>
  </si>
  <si>
    <t>Substituir o Vandir Fernandes por Caio Vinicius Prates/PPV_PdA_NaplesZoo</t>
  </si>
  <si>
    <t>Embora os projetos de geração de renda nos assentamentos ainda não tenham iniciado (ainda estamos na fase de mapeamento da realidade local), registramos uma iniciativa da Prefeitura de Jateí MS. Neste município, o Projeto Jovens Protetores da Natureza/SEMMAT, no começo de 2020 (não sei se entra nesta monitoria), onde os jovens tiveram uma oficina de elaboração de papagaios em feltro e começaram a produzir chaveiros de papagaio para comercializar e viabilizar fundos para uma viagem (para Foz do Iguaçu), e outras atividades do grupo.</t>
  </si>
  <si>
    <t>Caio Vinicius Prates/PPV_PdA_NaplesZoo</t>
  </si>
  <si>
    <t>Realizar projetos de prospecção do A. rhodocorytha no sul da Bahia</t>
  </si>
  <si>
    <t>Ação ainda não iniciada, contudo está sendo discutido planejamento para implementá-la até o final deste ciclo. O modelo de distribuição potencial sendo atualizado com mapas de ocorrência atual pode orientar novas buscas.</t>
  </si>
  <si>
    <t>Benjamin/Parque das Aves</t>
  </si>
  <si>
    <t>Dar continuidade a prospecção, iniciar a busca de sítios reprodutivos do A. rhodocorytha com posterior monitoramento, no estado do Rio de Janeiro</t>
  </si>
  <si>
    <t>Com o atual cenário, próximos passos serão discutidos pelo articulador e colaboradores. Prospecção no RJ foi feita (produto = Relatório) e agora estamos na fase de aprofundamento dos dados biológicos (reprodutivos). Em Minas Gerais iniciou-se esforço amostral ocasional para localizar cavidades reprodutivas.</t>
  </si>
  <si>
    <t>Iniciar a busca de sítios reprodutivos do A. rhodocorytha com posterior monitoramento, em ao menos um dos Estados de ocorrência da espécie</t>
  </si>
  <si>
    <t>Dar continuidade a prospecção do A. rhodocorytha no estado do Minas Gerais</t>
  </si>
  <si>
    <t>Ação tem resultados apresentados em relatório apresentado como produto (campanhas foram realizadas), a continuidade da prospecção está sendo discutida pelos articuladores e colaboradores. Estado difícil para realização de prospecção devido aos acessos dificultados e relevo. Modelos de distribuição potencial atualizados facilitarão as buscas.</t>
  </si>
  <si>
    <t>Dar continuidade à prospecção de Amazona rhodorytha no estado de MG e iniciar prospecção de A. farinosa e A. vinacea especificamente na região norte do estado</t>
  </si>
  <si>
    <t>Pedro Scherer Neto, Gláucia Seixas (F. Neotrópica), Bianca Matinata, Marina Somenzari, Nêmora Prestes</t>
  </si>
  <si>
    <t>Realizar estimativa populacional do A. rhodocorytha no estado do Rio de Janeiro</t>
  </si>
  <si>
    <t>Pedro Scherer Neto (Museu de HN e Zoológico Curitiba)</t>
  </si>
  <si>
    <t>Articulador e colaboradores estão organizando-se para executar esta ação até o final do ciclo deste PAN. Parceiros e OEMA estão dispostos a colaborar e o planejamento de um censo com voluntários seria bastante factível.</t>
  </si>
  <si>
    <t>Realizar atividades de educação para a conservação durante as campanhas de campo do Projeto A. rhodocorytha com a comunidade local</t>
  </si>
  <si>
    <t>Já aconteceram visitas e atividades educativas em Águas Formosas em MG, finalizando o trabalho em novembro de 2018, foi formado um grupo chamado Guardiões do Chauá. Atividades serão retomadas e planejamento dos próximos passos está em discussão.</t>
  </si>
  <si>
    <t>Camila Martins e Katlin Fernandes (Parque das Aves)</t>
  </si>
  <si>
    <t>Consultar o processo de licenciamento ambiental da UHE Aimorés no IBAMA de Minas Gerais, para obter os dados ecológicos do A. rhodocorytha levantados ao longo do projeto de monitoramento</t>
  </si>
  <si>
    <t>Marina Somenzari, Patrícia Serafini (CEMAVE/ICMBio), Mauro Diniz (IBAMA/MG), Rosana Subirá (CGESP/ICMBio)</t>
  </si>
  <si>
    <t>Todos os relatórios do Processo de Licenciamento da UHE Aimorés estão disponíveis</t>
  </si>
  <si>
    <t>Realizar modelagem de distribuição potencial do A. rhodocorytha para direcionar novas expedições de prospecção em campo</t>
  </si>
  <si>
    <t>Produto foi obtido através de um modelo de distribuição potencial (validado em dezembro de 2017).</t>
  </si>
  <si>
    <t>Modelo de distribuição potencial</t>
  </si>
  <si>
    <t>Dar inicio a prospecção do A. rhodocorytha nas áreas de ocorrência historica nos estados do Alagoas e Sergipe</t>
  </si>
  <si>
    <t>Área importante a ser prospectada, menos prioritária que Bahia e outros Estados neste momento, no entanto. Área está sendo visitada por pesquisadores de outros projetos (soltura do mutum-de-Alagoas) que podem trazer informações sobre registros potenciais.</t>
  </si>
  <si>
    <t>Elaborar e implementar cursos de capacitação em identificação, manejo e destinação das espécies alvo do PAN junto às Polícias Militares Ambientais, Guardas Municipais Ambientais, PRF, Polícias Militares Rodoviárias e outros orgão de fiscalização na área de ocorrência das espécies.</t>
  </si>
  <si>
    <t>293 integrantes de órgãos ambientais, que atuam com ações de combate a captura e comércio ilegal de psitacídeos, participaram das oficinas, em seis estados desde o início do segundo ciclo. Em 2019 foram 2 oficinas, uma na Bahia (38) e outra no MS (118).</t>
  </si>
  <si>
    <t>Envolver capacitação similar para o judiciário e Delegados para que as ações de fiscalização sejam efetivadas por configurações no código penal. Trazer o Judiciário para estas Oficinas ou criar espaços próprios para discutir estes assuntos com este dois públicos (AJUFE, e outros).</t>
  </si>
  <si>
    <t xml:space="preserve">Patricia Pereira Serafini (ICMBio/CEMAVE), Bianca Matinata (MZUSP), Marcos Simanovic (ICMBio/DIMAN), Marina Somenzari (ICMBio/CEMAVE), Gláucia Seixas (PPV_PdA_FNB), Sara Alves (INEMA/BA), Ana Paula Felício (IMASUL/MS), Nêmora Prestes (AMA-UPF), Thais Michele Fernandes (IBAMA/PR) </t>
  </si>
  <si>
    <t>Ação 3.22- Excluída na Monitoria Anual 2</t>
  </si>
  <si>
    <t>Continuar o monitoramento de ninhos e do tamanho populacional de A. aestiva no Pantanal/MS</t>
  </si>
  <si>
    <t>O Projeto Papagaio-verdadeiro monitorou (julho a dezembro de 2018 e 2019) os ninhos utilizados pela população de A aestiva, da área de estudo no Pantanal MS.</t>
  </si>
  <si>
    <t>Guilherme Mourão (Embrapa Pantanal), Caio Vinicius Prates/PPV_PdA_NaplesZoo, Ana Paula Felício (IMASUL/MS)</t>
  </si>
  <si>
    <t>Área de ocorrência do A. aestiva no Pantanal/MS</t>
  </si>
  <si>
    <t>Continuar o monitoramento de ninhos e do tamanho populacional de A. vinacea</t>
  </si>
  <si>
    <t>Área de ocorrência do A. vinacea</t>
  </si>
  <si>
    <t>Foram realizados 06 censos da população de A. vinacea na região de SC e 05 no estado do Paraná. No CREP dois filhotes nasceram sendo que um deles tem ausência total dos dois globos oculares. Esse indivíduo está em companhia de seu irmão e de dois filhotes de charão nascidos no CREP. Em 2019 não foi possível monitorar a população total de A. vinacea no Brasil por falta de recursos financeiros e também por ter encerrado as atividades de campo do Programa Nacional para a Conservação do Papagaio-de-peito-roxo. Durante os anos de 2017, 2018 e 2019 foram monitorados 19 ninhos, sendo que 7 foram ninhos naturais e 12 caixas-ninho. Desses 19 ninhos resultaram em 44 ovos porém 2 ovos não eram férteis. 24 filhotes sairam dos ninhos representando 85,7% e 6 filhotes (14,28%) foram predados de forma natural.</t>
  </si>
  <si>
    <t>Continuar o monitoramento de ninhos e do tamanho populacional de A. pretrei</t>
  </si>
  <si>
    <t>Nêmora Prestes (AMA-UPF), Roberto Tomazi (Projeto Charão), Viviane Gaboardi (Projeto Charão), Giana Azeredo (Projeto Charão), Adrielli Rizzi (Projeto Charão), Elinton Rezende (Projeto Charão),</t>
  </si>
  <si>
    <t>Área de ocorrência do A. pretrei</t>
  </si>
  <si>
    <t>Censos anuais da população de A. pretrei são realizados desde 1991. Em 2017 foram contados 20.128 papagaios, em 2018 obtivemos um total de 18.425 papagaios e em 2019 19.872 papagaios. As contagens são realizadas sempre no mês de maio. Durante o período de 2017, 2018 e 2019 obtivemos 4 ninhos monitorados sendo 2 ninhos naturais e 2 ninhos no CREP. Desses 2 ninhos naturais um deles foi saqueado pelo homem (50%). Os ninhos monitorados sempre correspondem aos ninhos ocupados.</t>
  </si>
  <si>
    <t>Continuar o monitoramento de ninhos e do tamanho populacional de A. brasiliensis</t>
  </si>
  <si>
    <t>Patricia Serafini (CEMAVE/ICMBio), Rafael Sezerban (SPVS), Roberta Boss(SPVS), Maria Cecília Abbud(SPVS), Fabio Shunck, Marina Somenzari</t>
  </si>
  <si>
    <t>Área de ocorrêcia do A. brasiliensis</t>
  </si>
  <si>
    <t>Monitoramento reprodutivo realizado no Paraná e São Paulo em 2019/2020. No Paraná: 105 ninhos monitorados/74 ninhos ocupados/69 filhotes nascidos e 15 com sucesso reprodutivo. Em São Paulo: 20 monitorados/5 ocupados/ 5 filhotes com sucesso reprodutivo. Menor sucesso reprodutivo dos últimos anos. Monitoramento populacional em 2019 realizado somente no PR: 7.619</t>
  </si>
  <si>
    <t>Retirar Maria Cecília e Rafael Sezerban</t>
  </si>
  <si>
    <t>Ampliar estudo demográfico de A. aestiva para outro estado de ocorrência da espécie além do Mato Grosso do Sul</t>
  </si>
  <si>
    <t>Todos os esforços do Projeto Papagaio-verdadeiro foram para ampliar a área de estudo em MS, incorporando dados sobre o impacto do tráfico na população do Cerrado e Mata Atlântica. Por conta disto, não foi possível iniciar as atividades em outro estado. Porém, há planos de ampliar para SP (divisa com MS), em 2022.</t>
  </si>
  <si>
    <t xml:space="preserve">Diante do cenário atual e pensando na capacidade de execução do projeto fora do MS, não será uma ação factível de ser realizada até o final de 2021. Caso o PAN inicie um novo ciclo em 2022 e o cenário seja mais favorável, poderemos pensar novamente nesta possibilidade de ampliação para SP. </t>
  </si>
  <si>
    <t>Realizar estudo genético de A. vinacea provenientes de diferentes localidades de ocorrência da espécie</t>
  </si>
  <si>
    <t xml:space="preserve">Estamos genotipando cerca de 50 indivíduos (25 de SC/RS e 25 do norte de Minas Gerais) com 12 loci de microssatélites e sequenciando o gene mitocondrial ND2. Trata-se de parte da tese de doutorado de orientado do Prof. Dr. Renato Caparroz (Helder Elias da Silva). </t>
  </si>
  <si>
    <t xml:space="preserve">Duas potenciais populações de A. vinacea parcialmente caracterizadas geneticamente. Uma incluindo os estados do PR/SC e RS e a outra no nordeste de Minas Gerais. </t>
  </si>
  <si>
    <t>Renato Caparroz (UnB) e Nêmora Prestes (AMA)</t>
  </si>
  <si>
    <t>Genética das populações conhecida.</t>
  </si>
  <si>
    <t>Marina Somenzari (ICMBio/Cemave). Roberta Boss (SPVS)</t>
  </si>
  <si>
    <t>Ampliar estudo genético de A. vinacea para todas as áreas de ocorrência da espécie. Amostras de SP, ES e MG ainda devem ser analisadas para que as conclusões sejam robustas.</t>
  </si>
  <si>
    <t>Atualizar o conhecimento sobre a área de distribuição geográfica de A. vinacea nas regiões sudeste e nordeste do Brasil</t>
  </si>
  <si>
    <t>Em função da Análise de Viabilidade Populacional de A. vinacea, Alex Bovo enviou mensagens para 165 usuários do Wikiaves com registros da espécie de 80 municípios solicitando as coordenadas geográficas acuradas dos registros. Foram recebidas respostas de 67 usuários (40%) em 30 dias, contendo 87 coordenadas geográficas acuradas para a espécie em 30 municípios ao longo de sua distribuição. Essas coordenadas foram adicionadas à base de dados e ajudaram a preencher a lacuna de dados de ocorrência existente, especialmente nos estados de Minas Gerais e Espírito Santo. Expedições a campo para os estados de São Paulo, Minas Gerais, Espirito Santo e Bahia não foram realizadas pelo Programa Nacional de Conservação do papagaio-de-peito-roxo em função de não haver mais recursos financeiros. Relatório do Projeto financiado pela Fundação Grupo O Boticário para o papagaio-chauá traz registros também para Amazona vinacea.</t>
  </si>
  <si>
    <t>Alex Bovo (ESALQ/USP), Marina Somenzari (ICMBio/CEMAVE), Benjamin Timothy Phalan (Parque das Aves), Roberta Boss (SPVS)</t>
  </si>
  <si>
    <t>Fluxograma elaborado com recomendações em linhas gerais</t>
  </si>
  <si>
    <t>Reunião específica para atualizar os protocolos para Amazona brasiliensis e Amazona pretrei foi realizada em Curitiba em fevereiro de 2020. A ideia seria validar ambos fluxogramas durante esta Oficina. Proposta reunião por videoconferencia específica para tratar o tema na segunda quinzena de abril de 2020.</t>
  </si>
  <si>
    <t>Renato Caparroz (UNB), Luis Fábio Silveira (USP), Tania Raso (USP), Sara Alves (INEMA), Mauricio Barbanti (UNESP), Tainan B. Oliveira (Coordenadora do GT de Fauna da ABEMA)</t>
  </si>
  <si>
    <t>Ação ainda no prazo, contudo necessita da atualização dos fluxogramas de destinação para embasar decisões do GAT. A partir do momento que as recomendações atualizadas estiverem consolidadas serão enviados os ofícios.</t>
  </si>
  <si>
    <t>Ana paula Felicio (IMASUL)</t>
  </si>
  <si>
    <t>Parque das Aves está em parceria com a SEMA para a revisão da Lista Estadual do Paraná. A Embrapa Pantanal do MS está coordenando os pesquisadores para elaboração da Lista Estadual do MS, o IMASUL tem acompanhado as discussões.</t>
  </si>
  <si>
    <t>Coordenação do PAN participou de reuniões sobre o Pró-espécies com servidores ponto-focais do MMA (em SC no âmbito do PAT em SC/RS) tratando do assunto. Ação ainda no prazo e em andamento conforme previsto por tratar-se de um dos objetivos do Pró-espécies.</t>
  </si>
  <si>
    <t>Ana Paula Felicio (IMASUL)</t>
  </si>
  <si>
    <t>Elenise Sipinski (SPVS), Renato Caparroz (UNB), Luis Fábio Silveira (USP), Nêmora Prestes (AMA-UPF), Sara Alves (INEMA-BA), Marina Somenzari, Roberta Boss (SPVS), Ana Paula Felício (IMASUL/MS), Eunice Souza (IBAMA/PR).</t>
  </si>
  <si>
    <t>Órgãos ambientais tem sido contactados por reuniões presenciais e ofícios que tratam da presença das espécies alvos, ressaltando seu estado de ameaça, tratando-se de ação apoiada pelo Programa Papagaios do Brasil, financiado pela Fundação Grupo O Boticário de Proteção à Natureza. Até a data desta monitoria reuniões presenciais para implementar esta ação foram realizadas nos seguintes Estados: SC, PR, SP, RJ, ES, BA e MS. Apesar das reuniões realizadas não temos disponíveis diretrizes atualizadas para a realidade nacional quanto à destinação de papagaios apreendidos. Critérios da IUCN são a referência, mas não atendem plenamente às especificidades nacionais e regionais.</t>
  </si>
  <si>
    <t>Implementar as recomendações indicadas no Relatório da Oficina de Avaliação do Manejo Ex-situ para a Conservação das Espécies do PAN Papagaios</t>
  </si>
  <si>
    <t>Interlocução com as demais ações do PAN para que de fato contemplem o manejo ex situ, incluindo o foco de implantação de populações de segurança estabelecidas para as espécies do PAN</t>
  </si>
  <si>
    <t>Marina Somenzari (ICMBio/Cemave), todos os presentes na Oficina de dez 2018</t>
  </si>
  <si>
    <t>Ação concluída uma vez que o resultado esperado foi atingido. As recomendações indicadas no relatório do manejo ex situ publicado em março de 2020 foram incorporadas no PAN no formato de novas ações, quando viáveis até o final deste ciclo.</t>
  </si>
  <si>
    <t>Ana Raquel Faria (AZAB)</t>
  </si>
  <si>
    <t>Foram iniciadas as ações de educação junto à AZAB e os seus associados em 2019</t>
  </si>
  <si>
    <t>1.36</t>
  </si>
  <si>
    <t>Manter atualizados os modelos de distribuição potencial de A. brasiliensis, A. vinacea, A. pretrei e A. rhodocorytha</t>
  </si>
  <si>
    <t>Modelos de distribuição potencial atualizados para as quatro espécies</t>
  </si>
  <si>
    <t>Alex Bovo (ESALQ/USP)</t>
  </si>
  <si>
    <t>Kátia Ferraz (ESALQ - USP), Elenise Sipinski (SPVS), Pedro Scherer, Patricia Serafini (ICMBio/CEMAVE), Marina Somenzari (ICMBio/CEMAVE), Ben Phalan (Parque das Aves), Nemora Prestes e Jaime Martinez (AMA/UPF)</t>
  </si>
  <si>
    <t>1.37</t>
  </si>
  <si>
    <t>Elaborar mapas das áreas prioritárias para a conservação das espécies alvo do PAN Papagaios</t>
  </si>
  <si>
    <t>Mapas das áreas prioritárias</t>
  </si>
  <si>
    <t>Marina Somenzari (ICMBio/CEMAVE)</t>
  </si>
  <si>
    <t>Kátia Ferraz e Alex Bovo (ESALQ - USP), Elenise Sipinski (SPVS), Pedro Scherer, Patricia Serafini (ICMBio/CEMAVE), Marina Somenzari (ICMBio/CEMAVE), Ben Phalan (Parque das Aves), Nemora Prestes e Jaime Martinez (AMA/UPF)</t>
  </si>
  <si>
    <t>1.38</t>
  </si>
  <si>
    <t>Testar método que permita monitorar e mensurar o sucesso das ações educativas na conservação dos papagaios com projetos de conservação estabelecidos neste PAN.</t>
  </si>
  <si>
    <t>Dissertação de mestrado testando a metodologia de avaliação</t>
  </si>
  <si>
    <t>Katlin Fernandes (Parque das Aves)</t>
  </si>
  <si>
    <t>Ben Phalan (Parque das Aves), Elenise Sipinski (SPVS), Marina Cioato (SPVS), Marina Somenzari (ICMBio/CEMAVE), Patricia Serafini (ICMBio/CEMAVE), Bianca Matinata (MZUSP)</t>
  </si>
  <si>
    <t>3.35</t>
  </si>
  <si>
    <r>
      <rPr>
        <sz val="12"/>
        <color rgb="FF000000"/>
        <rFont val="Calibri"/>
        <family val="2"/>
      </rPr>
      <t xml:space="preserve">Estabelecer programa de manejo </t>
    </r>
    <r>
      <rPr>
        <i/>
        <sz val="12"/>
        <color theme="1"/>
        <rFont val="Calibri"/>
        <family val="2"/>
      </rPr>
      <t>exsitu</t>
    </r>
    <r>
      <rPr>
        <sz val="12"/>
        <color theme="1"/>
        <rFont val="Calibri"/>
        <family val="2"/>
      </rPr>
      <t xml:space="preserve"> para </t>
    </r>
    <r>
      <rPr>
        <i/>
        <sz val="12"/>
        <color theme="1"/>
        <rFont val="Calibri"/>
        <family val="2"/>
      </rPr>
      <t xml:space="preserve">A. vinacea </t>
    </r>
  </si>
  <si>
    <t>Studbook formado</t>
  </si>
  <si>
    <t>Relatorios anuais com as recomendações de implementação do programa</t>
  </si>
  <si>
    <t>Ana Raquel Gomes
(AZAB)</t>
  </si>
  <si>
    <r>
      <rPr>
        <sz val="12"/>
        <color rgb="FF000000"/>
        <rFont val="Calibri"/>
        <family val="2"/>
      </rPr>
      <t xml:space="preserve">Patricia Serafini e Marina Somenzari (ICMBio/Cemave),
Nemora Prestes (Ponto focal </t>
    </r>
    <r>
      <rPr>
        <i/>
        <sz val="12"/>
        <color rgb="FF000000"/>
        <rFont val="Calibri"/>
        <family val="2"/>
      </rPr>
      <t xml:space="preserve">in situ), </t>
    </r>
    <r>
      <rPr>
        <sz val="12"/>
        <color rgb="FF000000"/>
        <rFont val="Calibri"/>
        <family val="2"/>
      </rPr>
      <t>Fernanda Guida Vaz (Zoo de São Paulo -
Studbook keeper), Tânia Raso (USP), Cris Miyaki (USP), Renato Severi Costa e José Selmi</t>
    </r>
  </si>
  <si>
    <t>Conforme as diretrizes estabelecidas no relatório da oficina de manejo exsitu realizada em dezembro de 2018 (http://www.cbsg.org/sites/cbsg.org/files/documents/RelatorioExsituPapagaiosPT.pdf).</t>
  </si>
  <si>
    <t>3.36</t>
  </si>
  <si>
    <r>
      <rPr>
        <sz val="12"/>
        <color rgb="FF000000"/>
        <rFont val="Calibri"/>
        <family val="2"/>
      </rPr>
      <t xml:space="preserve">Estabelecer programa de manejo </t>
    </r>
    <r>
      <rPr>
        <i/>
        <sz val="12"/>
        <color theme="1"/>
        <rFont val="Calibri"/>
        <family val="2"/>
      </rPr>
      <t>exsitu</t>
    </r>
    <r>
      <rPr>
        <sz val="12"/>
        <color theme="1"/>
        <rFont val="Calibri"/>
        <family val="2"/>
      </rPr>
      <t xml:space="preserve"> para </t>
    </r>
    <r>
      <rPr>
        <i/>
        <sz val="12"/>
        <color theme="1"/>
        <rFont val="Calibri"/>
        <family val="2"/>
      </rPr>
      <t xml:space="preserve">A. brasiliensis </t>
    </r>
  </si>
  <si>
    <r>
      <rPr>
        <sz val="12"/>
        <color rgb="FF000000"/>
        <rFont val="Calibri"/>
        <family val="2"/>
      </rPr>
      <t xml:space="preserve">Patricia Serafini (ICMBio/Cemave),
Elenise Sipinski (Ponto focal </t>
    </r>
    <r>
      <rPr>
        <i/>
        <sz val="12"/>
        <color theme="1"/>
        <rFont val="Calibri"/>
        <family val="2"/>
      </rPr>
      <t xml:space="preserve">in situ), </t>
    </r>
    <r>
      <rPr>
        <sz val="12"/>
        <color theme="1"/>
        <rFont val="Calibri"/>
        <family val="2"/>
      </rPr>
      <t>Pedro Scherer Neto</t>
    </r>
    <r>
      <rPr>
        <i/>
        <sz val="12"/>
        <color theme="1"/>
        <rFont val="Calibri"/>
        <family val="2"/>
      </rPr>
      <t xml:space="preserve">, </t>
    </r>
    <r>
      <rPr>
        <sz val="12"/>
        <color theme="1"/>
        <rFont val="Calibri"/>
        <family val="2"/>
      </rPr>
      <t>Nancy Banevicius (Zoo de Curitiba -
Studbook keeper), Tânia Raso (USP), Cris Miyaki (USP), Renato Severi Costa e José Selmi</t>
    </r>
  </si>
  <si>
    <t>3.37</t>
  </si>
  <si>
    <r>
      <rPr>
        <sz val="12"/>
        <color rgb="FF000000"/>
        <rFont val="Calibri"/>
        <family val="2"/>
      </rPr>
      <t xml:space="preserve">Estabelecer programa de manejo </t>
    </r>
    <r>
      <rPr>
        <i/>
        <sz val="12"/>
        <color theme="1"/>
        <rFont val="Calibri"/>
        <family val="2"/>
      </rPr>
      <t>exsitu</t>
    </r>
    <r>
      <rPr>
        <sz val="12"/>
        <color theme="1"/>
        <rFont val="Calibri"/>
        <family val="2"/>
      </rPr>
      <t xml:space="preserve"> para </t>
    </r>
    <r>
      <rPr>
        <i/>
        <sz val="12"/>
        <color theme="1"/>
        <rFont val="Calibri"/>
        <family val="2"/>
      </rPr>
      <t>A. rhodocorytha</t>
    </r>
  </si>
  <si>
    <t>Patricia Serafini e Marina Somenzari (ICMBio/Cemave),
Ben Phalan (Parque das Aves -
Studbook keeper e Ponto Focal in situ), Pedro Scherer Neto, Tânia Raso (USP), Cris Miyaki (USP), Renato Severi Costa e José Selmi</t>
  </si>
  <si>
    <t>3.38</t>
  </si>
  <si>
    <r>
      <rPr>
        <sz val="12"/>
        <color rgb="FF000000"/>
        <rFont val="Calibri"/>
        <family val="2"/>
      </rPr>
      <t xml:space="preserve">Estabelecer programa de manejo </t>
    </r>
    <r>
      <rPr>
        <i/>
        <sz val="12"/>
        <color theme="1"/>
        <rFont val="Calibri"/>
        <family val="2"/>
      </rPr>
      <t>exsitu</t>
    </r>
    <r>
      <rPr>
        <sz val="12"/>
        <color theme="1"/>
        <rFont val="Calibri"/>
        <family val="2"/>
      </rPr>
      <t xml:space="preserve"> para </t>
    </r>
    <r>
      <rPr>
        <i/>
        <sz val="12"/>
        <color theme="1"/>
        <rFont val="Calibri"/>
        <family val="2"/>
      </rPr>
      <t xml:space="preserve">A. pretrei </t>
    </r>
  </si>
  <si>
    <r>
      <rPr>
        <sz val="12"/>
        <color rgb="FF000000"/>
        <rFont val="Calibri"/>
        <family val="2"/>
      </rPr>
      <t xml:space="preserve">Patricia Serafini (ICMBio/Cemave), Jaime Martinez e
Nemora Prestes (Pontos focais </t>
    </r>
    <r>
      <rPr>
        <i/>
        <sz val="12"/>
        <color theme="1"/>
        <rFont val="Calibri"/>
        <family val="2"/>
      </rPr>
      <t xml:space="preserve">in situ </t>
    </r>
    <r>
      <rPr>
        <sz val="12"/>
        <color theme="1"/>
        <rFont val="Calibri"/>
        <family val="2"/>
      </rPr>
      <t>e Nêmora como
Studbook keeper), Tânia Raso (USP), Cris Miyaki (USP), Renato Severi Costa e José Selmi</t>
    </r>
  </si>
  <si>
    <t>3.39</t>
  </si>
  <si>
    <r>
      <rPr>
        <sz val="12"/>
        <color rgb="FF000000"/>
        <rFont val="Calibri"/>
        <family val="2"/>
      </rPr>
      <t xml:space="preserve">Estabelecer programa de manejo </t>
    </r>
    <r>
      <rPr>
        <i/>
        <sz val="12"/>
        <color theme="1"/>
        <rFont val="Calibri"/>
        <family val="2"/>
      </rPr>
      <t>exsitu</t>
    </r>
    <r>
      <rPr>
        <sz val="12"/>
        <color theme="1"/>
        <rFont val="Calibri"/>
        <family val="2"/>
      </rPr>
      <t xml:space="preserve"> para </t>
    </r>
    <r>
      <rPr>
        <i/>
        <sz val="12"/>
        <color theme="1"/>
        <rFont val="Calibri"/>
        <family val="2"/>
      </rPr>
      <t xml:space="preserve">A. aestiva </t>
    </r>
  </si>
  <si>
    <r>
      <rPr>
        <sz val="12"/>
        <color rgb="FF000000"/>
        <rFont val="Calibri"/>
        <family val="2"/>
      </rPr>
      <t xml:space="preserve">Patricia Serafini(ICMBio/Cemave),
Gláucia Seixas (Ponto focal </t>
    </r>
    <r>
      <rPr>
        <i/>
        <sz val="12"/>
        <color theme="1"/>
        <rFont val="Calibri"/>
        <family val="2"/>
      </rPr>
      <t xml:space="preserve">in situ), </t>
    </r>
    <r>
      <rPr>
        <sz val="12"/>
        <color theme="1"/>
        <rFont val="Calibri"/>
        <family val="2"/>
      </rPr>
      <t>Ana Raquel (AZAB -
Studbook keeper), Tânia Raso (USP), Cris Miyaki (USP), Renato Severi Costa, Mauricio Barbanti e José Selmi</t>
    </r>
  </si>
  <si>
    <t>3.40</t>
  </si>
  <si>
    <r>
      <rPr>
        <sz val="12"/>
        <color rgb="FF000000"/>
        <rFont val="Calibri"/>
        <family val="2"/>
      </rPr>
      <t xml:space="preserve">Estabelecer programa de manejo </t>
    </r>
    <r>
      <rPr>
        <i/>
        <sz val="12"/>
        <color theme="1"/>
        <rFont val="Calibri"/>
        <family val="2"/>
      </rPr>
      <t>ex-situ</t>
    </r>
    <r>
      <rPr>
        <sz val="12"/>
        <color theme="1"/>
        <rFont val="Calibri"/>
        <family val="2"/>
      </rPr>
      <t xml:space="preserve"> para </t>
    </r>
    <r>
      <rPr>
        <i/>
        <sz val="12"/>
        <color theme="1"/>
        <rFont val="Calibri"/>
        <family val="2"/>
      </rPr>
      <t xml:space="preserve">A. farinosa </t>
    </r>
  </si>
  <si>
    <r>
      <rPr>
        <sz val="12"/>
        <color rgb="FF000000"/>
        <rFont val="Calibri"/>
        <family val="2"/>
      </rPr>
      <t xml:space="preserve">Patricia Serafini(ICMBio/Cemave), Renato Severi Costa e José Selmi,
Patrick Inacio Pina (Ponto focal </t>
    </r>
    <r>
      <rPr>
        <i/>
        <sz val="12"/>
        <color theme="1"/>
        <rFont val="Calibri"/>
        <family val="2"/>
      </rPr>
      <t xml:space="preserve">in situ), </t>
    </r>
    <r>
      <rPr>
        <sz val="12"/>
        <color theme="1"/>
        <rFont val="Calibri"/>
        <family val="2"/>
      </rPr>
      <t>Angelica Midori Sugieda (Zoológico de São Paulo -
Studbook keeper), Tânia Raso (USP), Cris Miyaki (USP)</t>
    </r>
  </si>
  <si>
    <t>3.41</t>
  </si>
  <si>
    <r>
      <rPr>
        <sz val="12"/>
        <color rgb="FF000000"/>
        <rFont val="Calibri"/>
        <family val="2"/>
      </rPr>
      <t xml:space="preserve">Realizar capacitações de profissionais de todas as instituições que atuam </t>
    </r>
    <r>
      <rPr>
        <sz val="12"/>
        <color theme="1"/>
        <rFont val="Calibri"/>
        <family val="2"/>
      </rPr>
      <t xml:space="preserve">em cativeiro com o gênero Amazona seguindo as diretrizes constantes no relatório para aprimorar o manejo </t>
    </r>
    <r>
      <rPr>
        <i/>
        <sz val="12"/>
        <color theme="1"/>
        <rFont val="Calibri"/>
        <family val="2"/>
      </rPr>
      <t>ex-situ</t>
    </r>
    <r>
      <rPr>
        <sz val="12"/>
        <color theme="1"/>
        <rFont val="Calibri"/>
        <family val="2"/>
      </rPr>
      <t xml:space="preserve"> das espécies alvo deste PAN</t>
    </r>
  </si>
  <si>
    <t xml:space="preserve">Oficinas de capacitação, disponibilização de manual de boas práticas de manejo ex-situ </t>
  </si>
  <si>
    <t>Profissionais das diferentes instituições capacitados em boas práticas de manejo ex-situ</t>
  </si>
  <si>
    <t>Fernanda Guida Vaz (Zoo de São Paulo), Nancy Banevicius (Zoo de Curitiba), Ben Phalan (Parque das Aves), Nemora Prestes (AMA), Angelica Midori Sugieda (Zoológico de São Paulo), Patricia Pereira Serafini (ICMBio/CEMAVE)</t>
  </si>
  <si>
    <t>SITUAÇÃO ATUAL DAS AÇÕES - 3ª MONITORIA (2020)</t>
  </si>
  <si>
    <t>Plano de Ação Nacional para a Conservação dos Papagaios - PAN Papagaios (2o Ciclo de Gestão)</t>
  </si>
  <si>
    <t>Contribuir para a integridade ecológica, genética e sanitária das populações naturais das espécies alvo deste PAN</t>
  </si>
  <si>
    <t>22/03/2021 - 26/03/2021 (virtual)</t>
  </si>
  <si>
    <t>Paulo Augusto Leite Motooka 
(Polícia Militar Ambiental de São Paulo)</t>
  </si>
  <si>
    <t>Elenise Sipinski (SPVS), Marco Aurélio Oliveira (Fundação Florestal de São Paulo), Marcos Bonzanini (Polícia Militar Ambiental de São Paulo), Vitor Calandrini de Araújo (Polícia Militar Ambiental de São Paulo)</t>
  </si>
  <si>
    <t xml:space="preserve"> Ilha Comprida (SP)</t>
  </si>
  <si>
    <t>Um documento tem sido preparado pela equipe da Polícia Militar Ambiental de São Paulo apresentando uma tabela de ações de fiscalização de flora, e adicionando imagens de satélite com as áreas de aumento de mancha urbana, pois assim contemplam as áreas e expansão imobiliária tanto autorizada, como não autorizada. Ação em andamento conforme o previsto.</t>
  </si>
  <si>
    <t>Vitor Calandrini de Araújo (Polícia Militar Ambiental de São Paulo) e Paulo Augusto Leite Motooka (Polícia Militar Ambiental de São Paulo)</t>
  </si>
  <si>
    <t>SP</t>
  </si>
  <si>
    <t>Elenise Sipinski (SPVS), Roberta Boss (SPVS), Marcos Bonzanini (Polícia Militar Ambiental de São Paulo), Marcio Barragana (ICMBio), Vitor Calandrini de Araújo (Polícia Militar Ambiental de São Paulo)</t>
  </si>
  <si>
    <t>Elenise Sipinski 
(SPVS)</t>
  </si>
  <si>
    <t>Rafael Sezerban (SPVS), Maria Cecíla Abbud (Autônoma), Roberta Boss (SPVS), Patricia Pereira Serafini (ICMBio/CEMAVE), Roberto Nicácio (Autônomo), Rosane Costa Silva Maciel (Fundação Florestal), Marlon Prestes (SPVS), Marcos Simanovic (ICMBio/DIMAN)</t>
  </si>
  <si>
    <t xml:space="preserve"> Ilha Comprida (SP), Iguape (SP) e Pariquera-açu (SP)</t>
  </si>
  <si>
    <t>Subsidiar zoneamento do Plano de Manejo da Área de Proteção ambiental (APA) Estadual da Ilha Comprida</t>
  </si>
  <si>
    <t>Elenise Sipinski
(SPVS)</t>
  </si>
  <si>
    <t>Maria Cecíla Abbud (Autônoma), Roberta Boss (SPVS), Patricia Pereira Serafini (ICMBio/CEMAVE), Roberto Nicácio (Autônomo) , Rosane Costa Silva Maciel (Fundação Florestal), Marlon Prestes (SPVS)</t>
  </si>
  <si>
    <t>Plano de Manejo incorporando informações encaminhadas formalmente.</t>
  </si>
  <si>
    <t>Ilha Comprida (SP)</t>
  </si>
  <si>
    <r>
      <t>Implementar ações para prevenir e reprimir infrações ambientais que afetem o</t>
    </r>
    <r>
      <rPr>
        <i/>
        <sz val="12"/>
        <color rgb="FF000000"/>
        <rFont val="Calibri"/>
        <family val="2"/>
        <scheme val="major"/>
      </rPr>
      <t xml:space="preserve"> A. brasiliensis </t>
    </r>
    <r>
      <rPr>
        <sz val="12"/>
        <color rgb="FF000000"/>
        <rFont val="Calibri"/>
        <family val="2"/>
        <scheme val="major"/>
      </rPr>
      <t>nas áreas prioritárias no sul de São Paulo, com ênfase para os municípios de Ilha Comprida (SP), Iguape (SP) e Pariquera-Açu (SP)</t>
    </r>
  </si>
  <si>
    <t>.</t>
  </si>
  <si>
    <t>Elenise Sipinski (SPVS), Rosane Costa Silva Maciel (Fundação Florestal), Marcos Bonzanini (Polícia Militar Ambiental de São Paulo), Vitor Calandrini de Araújo (Polícia Militar Ambiental de São Paulo)</t>
  </si>
  <si>
    <r>
      <t>Em agosto/2020 foi encaminhado por e-mail para o Comandante da Polícia Ambiental de São Paulo, Coronel Paulo Augusto Motooka, os dados atuais de áreas com necessidade de intensificar a fiscalização para as duas espécies: papagaios-de-cara-roxa e papagaio-de-peito-roxo. Na época o Comandante se prontificou em realizar ações de fiscalização no período reprodutivo. Foi também informada a Fundação Florestal em relação a sensibilidade da área de planície sob grande pressão em Itanhaém/SP (cerca de 200 papagaios em dormitório na região). Um documento tem sido preparado pela equipe da Polícia Militar Ambiental de São Paulo apresentando uma tabela com as ações de fiscalização de fauna, adicionando as informações de apreensão de</t>
    </r>
    <r>
      <rPr>
        <i/>
        <sz val="12"/>
        <color rgb="FF000000"/>
        <rFont val="Calibri"/>
        <family val="2"/>
        <scheme val="major"/>
      </rPr>
      <t xml:space="preserve"> A. brasiliensis</t>
    </r>
    <r>
      <rPr>
        <sz val="12"/>
        <color rgb="FF000000"/>
        <rFont val="Calibri"/>
        <family val="2"/>
        <scheme val="major"/>
      </rPr>
      <t xml:space="preserve">, no período de 2017 a 2021, pontuando esses locais em um mapa. </t>
    </r>
  </si>
  <si>
    <t>Elenise Sipinksi (SPVS); Vitor Calandrini de Araújo (Polícia Militar Ambiental de São Paulo) e Paulo Augusto Leite Motooka (Polícia Militar Ambiental de São Paulo)</t>
  </si>
  <si>
    <t xml:space="preserve">Redução da perda de ambientes naturais utilizados pelos papagaios e da sua captura ilegal </t>
  </si>
  <si>
    <t>Itanhaém (SP), Ilha Comprida (SP), Iguape (SP) e Pariquera-Açu (SP)</t>
  </si>
  <si>
    <t>sul de SP</t>
  </si>
  <si>
    <t xml:space="preserve">   </t>
  </si>
  <si>
    <t>Clóvis Borges (SPVS), Jaime Martinez (AMA-UPF), Patricia Pereira Serafini (ICMBio/CEMAVE), Pedro Scherer Neto (Museu de HN e Zoológico Curitiba), Solange Latenek (SPVS), Yara Barros (Projeto Onças do Iguaçu)</t>
  </si>
  <si>
    <t>Paraná</t>
  </si>
  <si>
    <t>Ação Concluída na Monitoria 1. Sem novas informações.</t>
  </si>
  <si>
    <t>Impedir a criação de normas e políticas públicas desfavoráveis à exploração dos remanescentes de Floresta de Araucária.</t>
  </si>
  <si>
    <t>PR</t>
  </si>
  <si>
    <t xml:space="preserve"> Paraná</t>
  </si>
  <si>
    <t>Ação Concluída na Monitoria 1. SEDEST PR tem discutido ferramenta de integração de informações relacionadas à fiscalização ambiental (INOVA) e CONFAUNA sendo reativado</t>
  </si>
  <si>
    <t xml:space="preserve">Fortalecer a atuação da Polícia Ambiental do Paraná permitindo a aplicação de autos administrativos </t>
  </si>
  <si>
    <t>Elaborar e encaminhar Nota Técnica subsidiando Ministério Público Federal e Estadual em relação a ponderação entre direitos sociais e ambientais no âmbito do Parque Nacional (PARNA) Superagui</t>
  </si>
  <si>
    <t>Shanna Bittencourt 
(ICMBio/NGI Antonina-Guaraqueçaba)</t>
  </si>
  <si>
    <t>Elenise Sipinski (SPVS), Patricia Pereira Serafini (ICMBio/CEMAVE), Maria Cecília Abbud (Autônoma)</t>
  </si>
  <si>
    <t>Parque Nacional Superagui</t>
  </si>
  <si>
    <t xml:space="preserve">Decisão judicial foi favorável à publicação do Plano de Manejo do PARNA Superagui. Ação concluída após a publicação da Portaria do Plano de Manejo do Parna Superagui (maio 2020). Via Observatório de Conservação do Litoral um parecer bastante consistente foi encaminhado e instruiu o processo auxiliando a decisão judicial. </t>
  </si>
  <si>
    <t>Portaria 759/2020 de 08 de maio de 2020 que publica o Plano de Manejo PARNA Superagui</t>
  </si>
  <si>
    <t>Shanna Bittencourt (ICMBio/NGI Antonina-Guaraqueçaba)</t>
  </si>
  <si>
    <t xml:space="preserve">Plano de Manejo do PARNA Superagui publicado </t>
  </si>
  <si>
    <t>Shanna Bittencourt (ICMBio/NGI Antonina-Guaraqueçaba), Marina Somenzari (ICMBio/CEMAVE), Pedro Scherer Neto (Museu de HN e Zoológico Curitiba), Elenise Sipinski (SPVS), Mauro Britto (IAT), Marcos Simanovic (ICMBio/DIMAN), Marcelo Almeida (Polícia Federal), Eunice Souza (IBAMA/PR), Ana Paula Felício (IMASUL/MS), Roberta Boss (SPVS), Gláucia Seixas (PPV_PdA_FNB), Eliara Müller (UNOCHAPECÓ), Cristina Miyaki (USP), Vanessa Kanaan (Instituto Espaço Silvestre)</t>
  </si>
  <si>
    <r>
      <t>No âmbito do programa papagaios do Brasil no ano de 2020 foram realizadas reuniões e oficinas nos estados do RS e ES, nas quais aprofundou-se as demandas das espécies contempladas pelo PAN e discutiram-se ações prioritárias para o combate às ameaças principais às espécies. No RS, SC, PR, SP, RJ, BA, MS e ES - após a realização destas primeiras reuniões e oficina em cada estado se mantém o contato e são respondidas demandas dos estados e do PAN Papagaios. As redes formadas no estad</t>
    </r>
    <r>
      <rPr>
        <sz val="12"/>
        <rFont val="Calibri"/>
        <family val="2"/>
        <scheme val="major"/>
      </rPr>
      <t>o de SP foram subsidiadas com informações em 2020 para orientar ações fiscalizatórias. Diálogo contínuo com o Grupo Operativo Ambiental da PRF e acompanhamento das discussões das redes. Em 2020 o MS fizeram ações fiscalizatórias isoladas.</t>
    </r>
  </si>
  <si>
    <t>Relatórios das reuniões e oficinas nos diferentes estados realizadas em 2020 (Relatório IV Programa Papagaios do Brasil - devido à lista de presença confidencial com dados pessoais não será disponibilizado no website)</t>
  </si>
  <si>
    <t>Elenise Sipinksi (SPVS) e colaboradores na Oficina</t>
  </si>
  <si>
    <t>Ações fiscalizatórias embasadas com informações das espécies-alvo do PAN que foram compartilhadas através das redes</t>
  </si>
  <si>
    <t>Inserir Thais Fernandes (IBAMA/PR), Inserir Paula Vidolin (IAT), Inserir Patricia Pereira Serafini (ICMBio/CEMAVE),inserir Janaína Aguiar (IEF/MG), inserir Viviane Zulian (UFRGS), inserir Priscilla Gomes (Veracel), inserir Magda Rocha (Waita Instituto de Pesquisa) e excluir Elenise Sipinski (SPVS)</t>
  </si>
  <si>
    <t>RS, SC, PR, SP, RJ, MG, BA, ES, MS, GO</t>
  </si>
  <si>
    <t>Na monitoria 5 incluir os resultados de todas as Oficinas nos Estados do PAN</t>
  </si>
  <si>
    <t>Realizar atividades de educação para a conservação utilizando o papagaio-de-cara-roxa como espécie-bandeira</t>
  </si>
  <si>
    <t>Solange Latenek 
(SPVS)</t>
  </si>
  <si>
    <t>Elenise Sipinski (SPVS), Pedro Scherer Neto (Museu de HN e Zoológico Curitiba), Roberta Boss (SPVS)</t>
  </si>
  <si>
    <t>Guaraqueçaba (PR), Paranaguá (PR), Pontal do Sul (PR), Ilha Comprida (SP), Iguape (SP) e Cananéia (SP)</t>
  </si>
  <si>
    <t>Em 2019 houveram atividades de formação de professores em Guaraqueçaba e litoral sul de São Paulo. Também foi envolvido o colégio Integral em Curitiba, com formação dos professores, e aulas práticas na área de distribuição dos papagaios. Em 2019 o tema foi introduzido também na Escola de Conservação da Natureza na qual mais de 100 jovens estiveram envolvidos com o tema, inclusive com aulas práticas na Ilha Rasa. As atividades presenciais foram realizadas em 2019 e abriram portas para futuras aulas práticas e de monitoramento. Em 2020 as aulas presenciais foram suspensas. Devido às restrições advindas da pandemia COVID-19 as atividades de formação de professores e atividades com alunos não foram realizadas em 2020. No ano de 2020 duas atividades online foram realizadas com crianças pela SPVS em Iguape e Curitiba (Elenise e Roberta, em atividade junto com a Fundação Florestal). Em 2021 estão previstas ações virtuais (escola de Conservação da Natureza em Guaraqueçaba - ações virtuais envolvendo formação). Além da ampliação da territorialidade das ações para outros municípios, incluindo Curitiba. A abertura do uso público das reservas da SPVS também terá uma parte de educação relacionada com o papagaio-de-cara-roxa. No âmbito da Grande Reserva da Mata Atlântica palestras online tem sido realizadas e uma rede virtual tem alcançado mais de 70 pessoas nas formações. Em 2021 inclui-se formações para a rede de portais da GRMA.</t>
  </si>
  <si>
    <t>Devido às restrições advindas da pandemia COVID-19 as atividades de formação de professores e atividades com alunos não foram realizadas em 2020. Em 2021 estão previstas ações virtuais (Escola de Conservação da Natureza em Guaraqueçaba - ações virtuais envolvendo formação).</t>
  </si>
  <si>
    <t>Engajamento de professores e alunos para conhecer os papagaios e valorizar a biodiversidade</t>
  </si>
  <si>
    <t>Solange Latenek
(SPVS)</t>
  </si>
  <si>
    <t>Yara Barros (Projeto Onças do Iguaçu), Eliara Müller (UNOCHAPECÓ), Marina Somenzari (ICMBio/CEMAVE), Jaime Martinez (AMA-UPF), Ana Paula Felício (IMASUL/MS), Gláucia Seixas (PPV_PdA_FNB), Tays Izidoro (AZAB), Elenise Sipinski (SPVS)</t>
  </si>
  <si>
    <t>Foram elaborados materias educativos pelo programa Papagaios do Brasil, contemplando todas as espécies (Ilustrações, videos, guia de identificação, álbum de figurinhas). Disponível no site do programa. (Info: Tise). No último ano também foi desenvolvido o Manual do Educador para a Conservação da Natureza, versão Floresta Ombrófila Mista e Floresta Ombrófila Densa - aborda os objetos de conservação do PAN como um todo e seus ambientes, material disponibilizado e forma pública e muito útil para incentivar a prática da ciência-cidadã. Mídias sociais também produziram muito material educativo sobre os papagaios. SPVS replicou a divulgação do Programa Papagaios do Brasil. Eliara, Viviane e Gonçalo produziram um folder e um vídeo de sensibilização relacionado a artigo publicado sobre o papagaio-de-peito-roxo.</t>
  </si>
  <si>
    <t>Ilustrações, videos, guia de identificação, álbum de figurinhas, métricas das mídias sociais relacionadas e postagens educacionais (https://youtu.be/d_iaONg4mSE, ...)</t>
  </si>
  <si>
    <t>Engajamento da sociedade para conhecer os papagaios e valorizar a biodiversidade</t>
  </si>
  <si>
    <t>Inserir Roberta Boss (SPVS), Inserir Marina Ciato (SPVS), Inserir Gabriel Marchi (Iniciativa GRMA), Inserir Ariela Castelli Celeste (Waita), Inserir Viviane Zulian (UFRGS), Inserir Gonçalo Ferraz (UFRGS), Inserir Edgar Fernandez (Instituto Guaju), Inserir Priscilla Gomes (RPPN Veracel)</t>
  </si>
  <si>
    <t>Abrangência nacional</t>
  </si>
  <si>
    <t>Patricia Pereira Serafini (ICMBio/CEMAVE),  Solange Latenek (SPVS), Shanna Bittencourt (ICMBio/NGI Antonina-Guaraqueçaba), Roberta Boss (SPVS)</t>
  </si>
  <si>
    <t xml:space="preserve">Os projetos de fauna da SPVS atuam de forma integrada com a iniciativa GRMA apoiando suas ações e divulgando os materiais de comunicação que a GRMA produz. </t>
  </si>
  <si>
    <t>SP, PR e SC</t>
  </si>
  <si>
    <t>Rafael Sezerban
(SPVS)</t>
  </si>
  <si>
    <t>Ação Concluída na Monitoria 3. Sem novas informações.</t>
  </si>
  <si>
    <r>
      <t xml:space="preserve">Apoiar o ordenamento da visitação nos dormitórios do </t>
    </r>
    <r>
      <rPr>
        <i/>
        <sz val="12"/>
        <color rgb="FF000000"/>
        <rFont val="Calibri"/>
        <family val="2"/>
        <scheme val="major"/>
      </rPr>
      <t>A. brasiliensis</t>
    </r>
    <r>
      <rPr>
        <sz val="12"/>
        <color rgb="FF000000"/>
        <rFont val="Calibri"/>
        <family val="2"/>
        <scheme val="major"/>
      </rPr>
      <t xml:space="preserve"> na Ilha do Pinheiro (Parque Nacional Superagui)</t>
    </r>
  </si>
  <si>
    <t>O PM do PARNA Superagui foi aprovado, nele consta o ordenamento das áreas de dormitório do papagaios, conforme zoneamento. Em 2020 não foi realizado nenhuma ação direcionada para barqueiros devido a pandemia.  Na temporada 2019/2020 foram realizadas entrevistas e orientações aos visitantes da Barra do Superagui visando identificar o perfil dos visitantes. Restrições advindas da pandemia evitaram campanhas presenciais na temporada 2020/2021.</t>
  </si>
  <si>
    <t>Sinalização instalada há alguns anos (2018) e permanece no local. Entrevistas/orientações presenciais realizados durante a temporada 2019/2020.</t>
  </si>
  <si>
    <t>Shanna Bittencourt (ICMBio/NGI Antonina-Guaraqueçaba) e Elenise Sipinski (SPVS)</t>
  </si>
  <si>
    <r>
      <t xml:space="preserve">Visitação no dormitório da Ilha do Pinheiro sem causar impacto negativo à população de </t>
    </r>
    <r>
      <rPr>
        <i/>
        <sz val="12"/>
        <color theme="1"/>
        <rFont val="Calibri"/>
        <family val="2"/>
        <scheme val="major"/>
      </rPr>
      <t>A. brasiliensis</t>
    </r>
  </si>
  <si>
    <t>Jaime Martinez 
(AMA-UPF)</t>
  </si>
  <si>
    <t>Nêmora Pauletti Prestes (AMA-UPF), Viviane Telles  Rodrigues Gaboardi (Projeto Charão), Roberto Tomasi Jr. (Projeto Charão)</t>
  </si>
  <si>
    <t>Apesar de já entregue produto para esta ação em monitorias anteriores, novos elementos foram trazidos sobre a iniciativa durante a monitoria. Foi realizado um seminário (10/12) de forma remota com os professores que participaram de forma presencial no município de Caxias do Sul. Estiveram presentes professores dos municípios de Caxias do Sul, Cambará do Sul, Paraí, Gramado, Ipê, Nova Bassano e São José dos Ausentes. Neste seminário os professores compartilharam as suas experiências realizadas nas suas escolas com seus professores. Até então, foram realizados 10 edições onde tivemos a participação de 573 professores oriundos de 84 municípios, representando 323 instituições de educação de cinco unidades federativas do Brasil (RS, SC, PR, SP, MG).</t>
  </si>
  <si>
    <t>Resgate sobre a importância do pinheiro-brasileiro nas áreas de distribuição dos papagaios</t>
  </si>
  <si>
    <t>RS, SC, PR, SP e MG</t>
  </si>
  <si>
    <t>Elenise Sipinski
 (SPVS)</t>
  </si>
  <si>
    <t>Yara Barros (Projeto Onças do Iguaçu), Eliara Müller (UNOCHAPECÓ), Marina Somenzari (ICMBio/CEMAVE), Jaime Martinez (AMA-UPF), Nêmora Pauletti Prestes (AMA-UPF), Mauro Britto (IAT), Ana Paula Felício (IMASUL/MS), Gláucia Seixas (PPV_PdA_FNB), Vanessa Kanaan (Instituto Espaço Silvestre), Patricia Pereira Serafini (ICMBio/CEMAVE), Pedro Scherer Neto (Museu de HN e Zoológico Curitiba), Renato Caparroz (UnB), Raphael Araújo (SMA/SP), Renato Severi Costa (Amazona Zootech), Eunice Souza (IBAMA/PR), Karynna Tolentino (FGB), Solange Latenek (SPVS), Marina Cioato (SPVS)</t>
  </si>
  <si>
    <r>
      <t xml:space="preserve">Campanhas realizadas via Programa Papagaios do Brasil: Campanha cada um no seu ninho com </t>
    </r>
    <r>
      <rPr>
        <i/>
        <sz val="12"/>
        <color theme="1"/>
        <rFont val="Calibri"/>
        <family val="2"/>
        <scheme val="major"/>
      </rPr>
      <t xml:space="preserve">live </t>
    </r>
    <r>
      <rPr>
        <sz val="12"/>
        <color theme="1"/>
        <rFont val="Calibri"/>
        <family val="2"/>
        <scheme val="major"/>
      </rPr>
      <t xml:space="preserve">sobre as ameaças e resultados dos projetos e futuro (Semana de Psitacídeos/abril/2020). Campanha de combate ao tráfico (ilustrações  de Tiago Rechia) e campanha de sensibilização por meio de poesias. Postagens semanais nas redes sociais. </t>
    </r>
  </si>
  <si>
    <t>IV Relatório do Programa Papagaios do Brasil (Capítulo Relatório Comunicação) e os relatórios mensais de Redes Sociais do Programa Papagaios do Brasil</t>
  </si>
  <si>
    <t>Engajamento da sociedade para a conservação dos papagaios</t>
  </si>
  <si>
    <t>Inserir Thais Fernandes (IBAMA), inserir Roberta Boss (SPVS), inserir Viviane Zulian (UFRGS), inserir Priscilla Gomes (RPPN Veracel), inserir Magda (Waita Instituto de Pesquisa), inserir Ana Raquel Gomes (AZAB), inserir Laila Rebecca (SPVS) e inserir Gabriel Marchi (Iniciativa GRMA)</t>
  </si>
  <si>
    <t>Elenise Sipinski (SPVS), Nêmora Pauletti Prestes (AMA-UPF), Gláucia Seixas (PPV_PdA_FNB), Sara Alves (INEMA/BA), Raphael Araújo (SMA/SP), Mauro Britto (IAT), Ana Paula Felício (IMASUL/MS), Eunice Souza (IBAMA/PR), Íria Souza (IBAMA/COFAU), Adriana Nunes (IMA), Leonardo Toste Palma (IMASUL/GUC), Renato Caparroz (UnB), Maurício Cavalcante (ICMBio/CEMAVE), Luis Fábio Silveira (USP), Roberta Boss (SPVS), Patricia Pereira Serafini (ICMBio/CEMAVE), Kátia Ferraz (ESALq/USP), Alex Bovo (ESQALq/USP), Pedro Scherer Neto (Museu de HN e Zoológico Curitiba)</t>
  </si>
  <si>
    <t xml:space="preserve">Em reuniões com instituições ambientais, a coordenação do PAN Papagaios e do Programa Papagaios do Brasil, sempre disponibilizou os materiais sobre distribuição das espécies e colocou o PAN Papagaios à disposição para colaborar com dados técnicos para subsidiar a criação de Unidades de Conservação (UCs), condicionantes de licenciamento, entre outras ações. No Rio Grande do Sul o Plano do SEUC está priorizado para publicação até final de 2021. </t>
  </si>
  <si>
    <t>Áreas importantes para a conservação dos papagaios conhecidas e representadas em mapas SDM - modelos atualizados pelo Alex Bovo</t>
  </si>
  <si>
    <t>Elenise Sipinski (SPVS) e Daniel Slomp (SEMA/RS)</t>
  </si>
  <si>
    <t>Reuniões prévias do Plano SEUC tem discutido quais áreas de nidificação são importantes para o mapeamento e para a análise das matrizes de identificação de áreas com prioridade para conservação no estado do Rio Grande do Sul, portanto trata-se de momento propício para aprofundar a discussão sobre o tema nesse estado.</t>
  </si>
  <si>
    <t xml:space="preserve">Encaminhar a órgãos estaduais, municipais e federais modelos de distribuição potencial e mapas de áreas estratégicas  do PAN Papagaios, quando disponíveis,  para subsidiar decisões de licenciamento, anuência para supressão da Mata Atlântica e criação de áreas protegidas e/ou corredores ecológicos. </t>
  </si>
  <si>
    <t>Processos de licenciamento, anuência para supressão da Mata Atlântica e criação de áreas protegidas e/ou corredores ecológicos instruídos e subsidiados com informações dos mapas e modelagens realizados</t>
  </si>
  <si>
    <t>Excluir Elenise Sipinski (ICMBio/CEMAVE), inserir Marina Somenzari (ICMBio/CEMAVE), inserir Viviane Zulian (UFRGS), inserir Douglas Santos (PECJ)</t>
  </si>
  <si>
    <t>9 estados e GO</t>
  </si>
  <si>
    <t>Patricia Pereira Serafini
(ICMBio/CEMAVE)</t>
  </si>
  <si>
    <t>Adriana Nunes (IMA), Isaac Simão Neto (ICMBio), Ana Paula Felício (IMASUL/MS), Íria Souza (IBAMA/COFAU), Elenise Sipinski (SPVS), Raphael Araújo (SMA/SP)</t>
  </si>
  <si>
    <r>
      <t xml:space="preserve">A interlocução com os órgãos estaduais de meio ambiente, incluindo os setores relacionados ao licenciamento, tem sido ampliada neste segundo ciclo de implementação do PAN Papagaios através das Oficinas que já foram realizadas de forma presencial nos estados de SP, PR, SC, BA, RJ e MS e de forma virtual no ES e RS. No último ano, o único empreendimento para o qual o PAN Papagaios tem se manifestado e apoiado o gestor da UC envolvida é a duplicação do trecho norte da BR 101 no estado do Espírito Santo. Este empreendimento inicialmente seria realizado no interior da Reserva Biológica (REBIO) Sooretama, mas o ICMBio se manifestou contrário e alternativas locacionais estão sendo consideradas. A REBIO Sooretama é área de grande importância para o </t>
    </r>
    <r>
      <rPr>
        <i/>
        <sz val="12"/>
        <color theme="1"/>
        <rFont val="Calibri"/>
        <family val="2"/>
        <scheme val="major"/>
      </rPr>
      <t>Amazona rhodocorytha</t>
    </r>
    <r>
      <rPr>
        <sz val="12"/>
        <color theme="1"/>
        <rFont val="Calibri"/>
        <family val="2"/>
        <scheme val="major"/>
      </rPr>
      <t xml:space="preserve">. Priscilla (RPPN Veracel) ressalta que no estado da Bahia as empresas, durante o licenciamento, podem apoiar ações do PAN. Oportunidade para checar os processos de licenciamento da Bahia (trata-se de opção da empresa). </t>
    </r>
  </si>
  <si>
    <t xml:space="preserve">Tem sido constatado em cada estado que os dados de monitoramento não estão sistematizados por grupo taxonômico e , na maioria dos casos, esta informação não está facilmente acessível (relatórios). No último ano não houve pedido formal de manifestação do GAT do PAN Papagaios em relação ao licenciamento de novos empreendimentos e portanto o acompanhamento de medidas compensatórias e de mitigação não tem ocorrido. </t>
  </si>
  <si>
    <t>Patricia Pereira Serafini (ICMBio/CEMAVE)</t>
  </si>
  <si>
    <t>Medidas mitigadoras e compensatórias contemplando os papagaios do PAN incluídas no âmbito do licenciamento ambiental</t>
  </si>
  <si>
    <t>Inserir Luthiana Carbonell (IMA), inserir Claudia Rios (ICMBio), inserir Ricardo Brochado (ICMBio), excluir Íria Souza (COFAU/IBAMA), inserir  Paula Vidolin (IAT), inserir Eunice Souza (IBAMA/PR), inserir Vinicius Queiroz (IBAMA/ES)</t>
  </si>
  <si>
    <t>Patricia Pereira Serafini 
(ICMBio/CEMAVE)</t>
  </si>
  <si>
    <t>Elenise Sipinski (SPVS), Adriana Nunes (IMA), Renato Caparroz (UnB), Ana Paula Felício (IMASUL/MS), Íria Souza (IBAMA/COFAU), Raphael Araújo (SMA/SP), Gláucia Seixas (PPV_PdA_FNB), Sara Alves (INEMA/BA), Mauro Britto (IAT), Jaime Martinez (AMA-UPF), Nêmora Pauletti Prestes (AMA-UPF),  Isaac Simão Neto (ICMBio), Roberta Boss (SPVS)</t>
  </si>
  <si>
    <t xml:space="preserve">No âmbito do programa Papagaios do Brasil foram realizadas reuniões virtuais em 2020 com servidores dos órgãos estaduais de meio ambiente e IBAMAs estaduais coincidente com o período de organização/realização das oficinas do PAN Papagaios nos estados do RS, ES. Estas reuniões/oficinas com órgão ambientais possuem a intenção de melhorar o diálogo e para formar uma rede de comunicação e disponibilização de informações para os gestores em caso de necessidade. No caso do ES gerou interessantes frutos. Após Oficina, IBAMA considerou o PAN no processo de licenciamento da duplicação da BR 101. Reuniões específicas foram realizadas. Com o aprofudamento da questão, o gestor da REBIO Sooretama Linhares, Eliton de Almeida Lima, compatilhou o Processo de Licenciamento da duplicação da BR 101 no ES, informando que o IBAMA dividiu em duas licenças, o trecho Sul (que já está licenciado) e o trecho Norte. Importante ressaltar que o ICMBio não autorizou a duplicação na área interior e ZA da Rebio, e ficou decidido que o IBAMA fará o licenciamento trecho Norte excluindo a área de influência na Rebio Sooretama (SEI 02070.000852/2015-93).  </t>
  </si>
  <si>
    <t>Relatórios das reuniões e oficinas nos diferentes estados realizadas em 2020 (Relatório IV Programa Papagaios do Brasil) e consultas a processos IBAMA e ICMBio SEI 02070.000852/2015-93</t>
  </si>
  <si>
    <t xml:space="preserve">Ainda há dificuldade dos setores de licenciamento incorporarem os PANs em condicionantes ou para subsidiar análises. </t>
  </si>
  <si>
    <t>Ana Paula Felício (IMASUL/MS) e Patricia Pereira Serafini (ICMBio/CEMAVE)</t>
  </si>
  <si>
    <t>Informações das espécies do PAN Papagaios incluídas no âmbito do licenciamento ambiental</t>
  </si>
  <si>
    <t>Subsitutir Adriana Nunes (IMA) por Luthiana Carbonell (IMA), inserir Claudia Rios (ICMBio), inserir Ricardo Brochado (ICMBio), excluir Íria Souza (COFAU/IBAMA), inserir Paula Vidolin (IAT), inserir Eunice Souza (IBAMA/PR), inserir Vinicius Queiroz (IBAMA/ES)</t>
  </si>
  <si>
    <r>
      <t xml:space="preserve">Incentivar e apoiar a criação de RPPNs no litoral sul de São Paulo, principalmente nos Municípios de Ilha Comprida e Pariquera-Açu e em áreas de uso do </t>
    </r>
    <r>
      <rPr>
        <i/>
        <sz val="12"/>
        <color rgb="FF000000"/>
        <rFont val="Calibri"/>
        <family val="2"/>
        <scheme val="major"/>
      </rPr>
      <t>A. brasiliensis</t>
    </r>
  </si>
  <si>
    <t>Roberta Boss
(SPVS)</t>
  </si>
  <si>
    <t>Guadalupe Vivekananda (autônoma), Marcos Simanovic (ICMBio/DIMAN), Elenise Sipinski (SPVS)</t>
  </si>
  <si>
    <t xml:space="preserve">Antes da pandemia estava em andamento. Entretanto, não foi mais possível contactar proprietários. Diálogo ocorreu com morador local, que possui uma pousada em Cananéia, para o qual foram encaminhados materias sobre RPPN's. </t>
  </si>
  <si>
    <t>Restrições de visitas presencias advindas da pandemia COVID-19 dificultaram o avanço desta ação</t>
  </si>
  <si>
    <t>RPPNs criadas</t>
  </si>
  <si>
    <t xml:space="preserve">Implementar ordenamento territorial junto às comunidades de Ilha Rasa e Barra do Superagui, Guaraqueçaba (PR), em parceria com MPF (Ministério Público Federal) e Associações de Moradores.   </t>
  </si>
  <si>
    <t xml:space="preserve">Almir Pontes (SEEC), Felipe Rezende (ICMBio/NGI Antonina Guaraqueçaba PR), Elenise Sipinski  (SPVS) </t>
  </si>
  <si>
    <t xml:space="preserve">Projeto iniciado, porém devido a pandemia até outubro serão realizados somente trabalhos admnistrativos, sem o cadastro em campo. </t>
  </si>
  <si>
    <t>Implementar ordenamento territorial junto às comunidades do Parque Nacional do Superagui e entorno, em especial contemplando também a Ilha Rasa na APA de Guaraqueçaba</t>
  </si>
  <si>
    <t>Cadastramento das comunidades elaborado de forma a subsidiar instrumentos de gestão pertinentes para o ordenamento territorial</t>
  </si>
  <si>
    <t>Cadastramento seja utilizado por instrumentos de gestão pertinentes (Termo de Compromisso, Contrato de Concessão de Direito Real de Uso - CCDRU ou Termo de Autorização de Uso Sustentável -TAUS) que serão implementados</t>
  </si>
  <si>
    <t>Substituir Felipe Rezende (ICMBio) por Hellen Rocha (ICMBio/NGI Antonina - Guaraqueçaba, inserir Eduardo Vedor (UFPR)</t>
  </si>
  <si>
    <t>Apoiar a criação de UCs no litoral do Paraná com ênfase na planície litorânea no município de Pontal do Paraná</t>
  </si>
  <si>
    <t xml:space="preserve">Juliane Baladelli (FGB), Solange Latenek (SPVS), Fernanda Braga (SEMA), Roberta Boss (SPVS) </t>
  </si>
  <si>
    <t xml:space="preserve">Não há previsão adicional de criação ou ampliação de UCs na região de Pontal do Paraná (além do que já foi realizado em anos anteriores). Foi realizado um esforço para não ser licenciado o possível desmatamento para construção da nova estrada de acesso ao possível Porto de Pontal do Paraná. Como o processo relacionado a estes licenciamentos pode ser retomado a ação permanece pertinente e em andamento. </t>
  </si>
  <si>
    <t>Reuniões com SEDEST e IAT sobre os processos de criação</t>
  </si>
  <si>
    <t>Áreas protegidas nesta importante área de ocorrência de espécie do PAN</t>
  </si>
  <si>
    <t>Inserir Fernanda Braga (SEDEST), inserir Rafael Andreguetto (IAT)</t>
  </si>
  <si>
    <r>
      <t xml:space="preserve">Apoiar e incentivar a criação de RPPN no limite norte da área de ocorrência do </t>
    </r>
    <r>
      <rPr>
        <i/>
        <sz val="12"/>
        <color rgb="FF000000"/>
        <rFont val="Calibri"/>
        <family val="2"/>
        <scheme val="major"/>
      </rPr>
      <t>A. brasiliensis</t>
    </r>
    <r>
      <rPr>
        <sz val="12"/>
        <color rgb="FF000000"/>
        <rFont val="Calibri"/>
        <family val="2"/>
        <scheme val="major"/>
      </rPr>
      <t>, Peruíbe (SP), Itanhaém (SP) e Mongaguá (SP)</t>
    </r>
  </si>
  <si>
    <t>Roberta Boss 
(SPVS)</t>
  </si>
  <si>
    <t>Renato Severi Costa (Amazona Zootech), Elenise Sipinski (SPVS), Marcos Simanovic (ICMBio/DIMAN)</t>
  </si>
  <si>
    <t>Foi repassado à Fundação Florestal informações sobre as ameaças que o papagaio-de-cara-roxa enfrenta na região de Itanhaém. Além de fortalecer o grupo de biólogos que atua na região. Sem criação de UC nova nessa região. Parque Estadual da Serra do Mar não consegue incorporar áreas por dificuldade na situação fundiária local. Até o momento não foi percebido interesse na criação de RPPN, dificuldades na legalização da posse de terras. Trata-se de dormitório de grande importância.</t>
  </si>
  <si>
    <t>Áreas protegidas particulares nesta importante área de ocorrência de espécie do PAN</t>
  </si>
  <si>
    <r>
      <t xml:space="preserve">Subsidiar a proposição para criação de Unidades de Conservação em áreas de reprodução e alimentação conhecidas do </t>
    </r>
    <r>
      <rPr>
        <i/>
        <sz val="12"/>
        <color rgb="FF000000"/>
        <rFont val="Calibri"/>
        <family val="2"/>
        <scheme val="major"/>
      </rPr>
      <t>Amazona aestiva</t>
    </r>
    <r>
      <rPr>
        <sz val="12"/>
        <color rgb="FF000000"/>
        <rFont val="Calibri"/>
        <family val="2"/>
        <scheme val="major"/>
      </rPr>
      <t>, especialmente no sudoeste e leste do Estado de Mato Grosso do Sul.</t>
    </r>
  </si>
  <si>
    <t>Gláucia Seixas
(PPV_PdA_FNB)</t>
  </si>
  <si>
    <t>Leonardo Toste Palma (IMASUL/GUC), Ana Paula Felicio (IMASUL/MS)</t>
  </si>
  <si>
    <t>Foi criada mais uma RPPN, a Córrego do Macaco, com 525 hectares, bioma cerrado, bacia do Paraná, município de Chapadão do Sul/MS (Resolução Semagro 720, 13/11/2020). https://www.imasul.ms.gov.br/semagro-formaliza-criacao-da-reserva-particular-corrego-do-macaco-em-chapadao-do-sul/</t>
  </si>
  <si>
    <t>Gláucia Seixas (PPV_PdA_FNB)</t>
  </si>
  <si>
    <t>MS</t>
  </si>
  <si>
    <r>
      <t>Identificar e espacializar a distribuição histórica e recente, considerando o estabelecimento de populações a partir da introdução de espécimes de A. aestiva</t>
    </r>
    <r>
      <rPr>
        <i/>
        <sz val="12"/>
        <color rgb="FF000000"/>
        <rFont val="Calibri"/>
        <family val="2"/>
        <scheme val="major"/>
      </rPr>
      <t xml:space="preserve"> </t>
    </r>
    <r>
      <rPr>
        <sz val="12"/>
        <color rgb="FF000000"/>
        <rFont val="Calibri"/>
        <family val="2"/>
        <scheme val="major"/>
      </rPr>
      <t>no Brasil</t>
    </r>
  </si>
  <si>
    <t>Cristina Miyaki (USP), Rafael Araújo (SMA/SP), Kátia Ferraz (ESALq/USP), Alex Bovo (ESALq/USP), Renato Caparroz (UnB), Guth Berger (ICMBio/COGEF)</t>
  </si>
  <si>
    <t>Abrangência Nacional</t>
  </si>
  <si>
    <t>Encaminhado email e contato por msg para pesquisadores que atuam com consultoria em MS, para solicitar pontos (coordenadas geográficas) de avistamentos de A. aestiva. Diversos pesquisadores ficaram de encaminhar mas até então não fizeram. Nova solicitação será realizada. Paralelamente, recebo constantemente fotos e informações (sem coordenadas) de avistamento de A aestiva em outros Estados (P.ex. Curitiba, Mato Grosso), que são armazenadas junto com as demais informações que subsidiarão a elaboração do mapa de distribuição da espécie. Eliara comentou durante a Oficina que tem observado A. aestiva em dormitório de A vinacea em Guatambu, no oeste de SC.</t>
  </si>
  <si>
    <t>Restrições advindas da pandemia prejudicaram a troca de informações e obtenção dos dados necessários para a implementação da ação.</t>
  </si>
  <si>
    <t>Necessária validação e definição de critérios para estratégia de uso dos registros a serem triados nos próximos meses. Atenção aos limites de distribuição da espécie.</t>
  </si>
  <si>
    <t>Incremento do conhecimento da distribuição natural da espécie para orientar ações de fiscalização e manejo</t>
  </si>
  <si>
    <t>Inserir Ariela Castelli Celeste (Waita) e inserir Viviane Zulian (UFRGS)</t>
  </si>
  <si>
    <t>Sara Alves
(INEMA/BA)</t>
  </si>
  <si>
    <t xml:space="preserve">Fábio Fernandes Correa (MP/BA), Pedro Scherer Neto (Museu de HN e Zoológico Curitiba), Elenise Sipinski (SPVS), Gláucia Seixas (PPV_PdA_FNB), Marina Somenzari (ICMBio/CEMAVE), Patricia Pereira Serafini (ICMBio/CEMAVE), Benjamin Timothy Phalan (Parque das Aves) </t>
  </si>
  <si>
    <t>Ação desde 2017 tem sido tocada pelo MPE, especificamente em Teixeira de Freitas, extremo sul do Estado. Áreas restauradas no extremo sul e metodologia tem sido multiplicadas para outras promotorias no Estado. Termos de Ajustamento e Convrsão tem gerado a restauração florestal priorizando as áreas de ocorrência do Amazona rhodocorytha. Os dados das áreas florestais restauadas constam do LOCUS FLORESTAL, um sistema WebGis de mapas digitais, interativos e online. De forma ágil e intuitiva, os usuários podem visualizar e sobrepor dados especializados de diversas áreas de atuação do MPBA. Produto sobre quanto de área foi restaurada está detalhado no arquivo MATA ATLÂNTICA BAHIA, LINHA 2, ITEM II - REGULARIZAÇÃO AMBIENTAL DE IMÓVEL RURAL (PROGRAMA FLORESTA LEGAL). INEMA está realizando reuniões com o Ministério Público da Bahia para apresentar PANs e formas de captar recursos para implementação de ações de conservação.</t>
  </si>
  <si>
    <t>Produtos entregues por email (ACT, Dados MAB E FL, Locus Florestal)</t>
  </si>
  <si>
    <t>BA</t>
  </si>
  <si>
    <r>
      <t>Propor a criação de potenciais corredores ecológicos contemplando áreas prioritárias para o</t>
    </r>
    <r>
      <rPr>
        <i/>
        <sz val="12"/>
        <color rgb="FF000000"/>
        <rFont val="Calibri"/>
        <family val="2"/>
        <scheme val="major"/>
      </rPr>
      <t xml:space="preserve"> A. rhodocorytha</t>
    </r>
  </si>
  <si>
    <t>Benjamin Timothy Phalan  
(Parque das Aves)</t>
  </si>
  <si>
    <t>Pedro Scherer Neto (Museu de HN e Zoológico Curitiba), Elenise Sipinski (SPVS), Marina Somenzari (ICMBio/CEMAVE), Maurício Cavalcante (ICMBio/CEMAVE), Patricia Pereira Serafini (ICMBio/CEMAVE)</t>
  </si>
  <si>
    <t>A pandemia e suas restrições causaram forte impacto sobre esta ação.</t>
  </si>
  <si>
    <t xml:space="preserve">Benjamin Timothy Phalan (Parque das Aves) </t>
  </si>
  <si>
    <t>Propor a criação de potenciais corredores ecológicos contemplando áreas estratégicas para o A. rhodocorytha</t>
  </si>
  <si>
    <t>Aumento de áreas protegidas e conectividade na área de ocorrência da espécie</t>
  </si>
  <si>
    <t>Inserir Sara Alves (INEMA), inserir Priscilla Gomes (RPPN Veracel), inserir Janaina Aguiar (IEF), inserir  Mariana  Gianiki (PARNA Pau Brasil), inserir Danilo Sette (PARNA Pau Brasil)</t>
  </si>
  <si>
    <t>RJ, ES, BA, MG</t>
  </si>
  <si>
    <r>
      <t xml:space="preserve">Subsidiar a criação de áreas naturais protegidas na área de distribuição original da floresta com araucária, com ênfase no Planalto Serrano de Santa Catarina, onde ocorrem </t>
    </r>
    <r>
      <rPr>
        <i/>
        <sz val="12"/>
        <color rgb="FF000000"/>
        <rFont val="Calibri"/>
        <family val="2"/>
        <scheme val="major"/>
      </rPr>
      <t>A. pretrei e A. vinacea</t>
    </r>
    <r>
      <rPr>
        <sz val="12"/>
        <color rgb="FF000000"/>
        <rFont val="Calibri"/>
        <family val="2"/>
        <scheme val="major"/>
      </rPr>
      <t>, e no Sul do Paraná (Palmas, General Carneiro, Bituruna, Pinhão, Inácio Martins no PR e Água Doce em SC), na região da Serra da Mantiqueira em Minas Gerais e São Paulo, principalmente no entorno do Parque Estadual Campos do Jordão (SP) e Parque Estadual da Serra do Papagaios (MG), onde ocorre A. vinacea.</t>
    </r>
  </si>
  <si>
    <t>Eliara Muller (UNOCHAPECÓ), Adriana Nunes (IMA), Vanessa Kanaan (Instituto Espaço Silvestre), Mauro Britto (IAT), Patricia Pereira Serafini (ICMBio/CEMAVE), Guth Berger (ICMBio/COGEF), Pedro Scherer Neto (Museu de HN e Zoológico Curitiba), Eunice Souza (IBAMA/PR), Elenise Sipinski (SPVS), Marina Somenzari (ICMBio/CEMAVE)</t>
  </si>
  <si>
    <t xml:space="preserve">Planalto Serrano (SC), Água Doce (SC), Palmas (PR), General Carneiro (PR), Bituruna (PR), Pinhão (PR) e Inácio Martins (PR) </t>
  </si>
  <si>
    <t xml:space="preserve">Ação em consonância com o PAT Planalto Sul, os esforços para implementação podem ser em conjunto. Recentemente (30/03) foi criada uma UC na área de reprodução de A. pretrei no município de Caçapava do Sul denominada Parque Municipal Natural da Cascata do Salso (30/03).
</t>
  </si>
  <si>
    <t xml:space="preserve">Em função da pandemia e da falta de projetos com recursos para esta atividade, não foi possível sua execução </t>
  </si>
  <si>
    <t>Documento da coordenação do PAN entregue ao poder público estadual e federal indicando as áreas estratégicas para a conservação destas espécies.</t>
  </si>
  <si>
    <t>Criação de áreas naturais protegidas na área de distribuição original da floresta com araucária</t>
  </si>
  <si>
    <t>Inserir Eliara Muller (UNOCHAPECÓ), inserir Luthiana Carbonell (IMA), inserir Paula Vidolin (IAT), inserir Patricia Pereira Serafini (ICMBio/CEMAVE), inserir Pedro Scherer Neto (Museu de HN e Zoologico de Curitiba), inserir Eunice Souza (IBAMA/PR), inserir Elenise Sipinski (SPVS), inserir Marina Somenzari (ICMBio/CEMAVE), inserir Douglas Santos (PECJ), inserir Daniel Slomp (SEMA RS), inserir Janaina Aguiar (IEF)</t>
  </si>
  <si>
    <t>Jaime Martinez
 (AMA-UPF)</t>
  </si>
  <si>
    <t>Eliara Muller (UNOCHAPECÓ), Adriana Nunes (IMA), Vanessa Kanaan (Instituto Espaço Silvestre), Patricia Pereira Serafini (ICMBio/CEMAVE), Eunice Souza (IBAMA/PR), Pedro Scherer Neto (Museu de HN e Zoológico Curitiba), Elenise Sipinski (SPVS), Laércio M. de Sousa (BRPPN), Ciro Couto (RPPN Catarinense), Clarice Silva (IEF/MG)</t>
  </si>
  <si>
    <r>
      <rPr>
        <sz val="12"/>
        <rFont val="Calibri"/>
        <family val="2"/>
        <scheme val="major"/>
      </rPr>
      <t>Palma Sola (SC), Guatambu (SC), Curitibanos (SC), Urubici (SC), Palmas (PR) (municípios do entorno - SC - serão convidados); Pinh</t>
    </r>
    <r>
      <rPr>
        <sz val="12"/>
        <color rgb="FF000000"/>
        <rFont val="Calibri"/>
        <family val="2"/>
        <scheme val="major"/>
      </rPr>
      <t>ão (PR), Campos do Jordão(SP), Itamonte (MG) e Aiuruoca (MG)</t>
    </r>
  </si>
  <si>
    <t>Não foi possível prever nenhum evento desta natureza durante o ano de 2020 em função da Covid-19 (Nêmora Prestes e Jaime Martinez).</t>
  </si>
  <si>
    <t>Restrições da pandemia evitam a realização de eventos presenciais prejudicando a ação</t>
  </si>
  <si>
    <t>Criação de RPPNs na área de distribuição original da floresta com araucária</t>
  </si>
  <si>
    <t xml:space="preserve">Inserir Eliara Muller (UNOCHAPECÓ), Substituir Adriana Nunes (IMA) por Luthiana Carbonell (IMA), inserir Patricia Pereira Serafini (ICMBio/CEMAVE), inserir Eunice Souza (IBAMA/PR), inserir Elenise Sipinski (SPVS), inserir Ana Juliano (BRPPN), inserir Ciro Couto (RPPN Catarinense), inserir Janaína Aguiar (IEF/MG), inserir Taunay (Instituto Nehon), inserir Daniel Slomp (SEMA RS)
</t>
  </si>
  <si>
    <t>Eliara Muller (UNOCHAPECÓ), Adriana Nunes (IMA), Patricia Pereira Serafini (ICMBio/CEMAVE) , Pedro Scherer Neto (Museu de HN e Zoológico Curitiba), Leôncio Pedrosa (ICMBio)</t>
  </si>
  <si>
    <t xml:space="preserve">Mantém-se as manifestações  de informações sobre o risco da instalação dos empreendimentos eólicos na região do planalto serrano durante audiências públicas e no processo de licenciamento do emprendimento Serra Azul (IMA), por parte de integrantes do PAN, e no processo de licenciamento de eólicos de Campos de Palmas consta a posição formal do ICMBio manifestando as dificuldades relacionadas a este empreendimento na região. Além disso, esta ação conta com documento encaminhado para Sueli Ota (CBIO/SEMA PR) no início do segundo ciclo do PAN - memo encaminhado pelo Mauro Britto (DIPAP/IAP de 2017). O PAN não manifestou-se por ausência de demanda e não foi formalmente envolvido em novos processos. </t>
  </si>
  <si>
    <t>Processo Serra Azul e RVS Campos de Palmas, além de memorando da DEST PR. Relatório Migratórias CEMAVE.</t>
  </si>
  <si>
    <t>Ação considerada concluída desde 2018</t>
  </si>
  <si>
    <t>Não instalação de empreendimentos eólicos em áreas sensíveis para as populações de A. pretrei e A. vinacea</t>
  </si>
  <si>
    <t>PR e SC</t>
  </si>
  <si>
    <t>Clóvis Borges (SPVS), Adriana Nunes (IMA),Shigueko Yshi (IMA), Vanessa Kanaan (Instituto Espaço Silvestre), Patricia Pereira Serafini (ICMBio/CEMAVE), Eunice Souza (IBAMA/PR), Pedro Scherer Neto (Museu de HN e Zoológico Curitiba), Daniela Pivoto (IBAMA/PR), Karynna Tolentino (FGB),  Jaime Martinez (AMA-UPF) , Nêmora Pauletti Prestes (AMA-UPF)</t>
  </si>
  <si>
    <t>Corredor das Araucárias tem tido várias reuniões virtuais recentemente e nas próximas reuniões o papagaio-de-peito-roxo e o PAN Papagaios estão na pauta. Agenda já prevista para 29 de abril de 2021, com necessidade de uma apresentação do PAN Papagaios. Rede do Corredor das Araucárias está formada e o canal de comunicação está em aberto (contato Marcelo Limont). Pedro Scherer sugere a inclusão/extensão em corredor ao longo das margens do Rio Iguaçu, até Foz do Iguaçu. Corredor do Rio Paraná engloba Foz do Iguaçu e proposta similar à reflexão da frase anterior, atento para envolver estaratégias para o amazona aestiva. Corredor é discutigo no âmbito do Diálogo Florestal. Rede informal com apoio de vários setores.</t>
  </si>
  <si>
    <t>Criação de corredor ecológico na região sul do Paraná</t>
  </si>
  <si>
    <t>Inserir Marcelo Limont (Universidade Positivo), inserir Roberta Boss (SPVS)</t>
  </si>
  <si>
    <t>Eliara Muller (UNOCHAPECÓ), Jaime Martinez (AMA-UPF), Vanessa Kanaan (Instituto Espaço Silvestre), Shigueko Yshi (IMA), Karynna Tolentino (FGB)</t>
  </si>
  <si>
    <t xml:space="preserve">Contato com os servidores do IMA sobre o processo foi realizado até o momento por email, contudo não foram encaminhados ofícios do ICMBio sobre o corredor. Aguardávamos momento mais propício, como uma reunião PAT Planalto Sul. Grupo reunido durante a Monitoria entrou em consenso de que o envio de um ofício se colocando à disposição para apoiar o processo de criação do corredor. </t>
  </si>
  <si>
    <t>Criação do "Corredor Ecológico Papagaios da Serra" em SC</t>
  </si>
  <si>
    <t>Inserir Eliara Muller (UNOCHAPECÓ), inserir Jaime Martinez (AMA-UPF), inserir Nêmora Pauletti Prestes (AMA-UPF), inserir Vanessa Kanaan (Instituto Espaço Silvestre), inserir Shigueko Ishi (IMA), inserir Karynna Tolentino (FGB), inserir Luthiana Carbonell (IMA)</t>
  </si>
  <si>
    <t>SC</t>
  </si>
  <si>
    <t>Ação 1.33. Excluída na Monitoria Anual 2</t>
  </si>
  <si>
    <t>Fábio Fernandes Correa (MP/BA), Pedro Scherer Neto (Museu de HN e Zoológico Curitiba), Elenise Sipinski (SPVS), Gláucia Seixas 
(PPV_PdA_FNB), Marina Somenzari (ICMBio/CEMAVE), Patricia Pereira Serafini (ICMBio/CEMAVE), Sara Alves (INEMA/BA)</t>
  </si>
  <si>
    <t xml:space="preserve"> Bahia</t>
  </si>
  <si>
    <t xml:space="preserve">Ainda no prazo estabelecido, a ação aguarda maiores definições sobre recomendações no âmbito da ação 3.30 deste PAN para emitir formalmente qualquer ofício ou documento que trate do tema relacionado a diretrizes, critérios e procedimentos gerais sobre a destinação de animais silvestres provenientes de captura, apreensão ou entrega voluntária.  Sara- A procuradoria geral do Estado da Bahia entendeu que uma lei de fauna poderia enfraquecer a política de meio ambiente da Bahia. Foi transformado o texto da Lei em decreto e se aguarda a avaliação dos procuradores. A Portaria interna na Bahia que trata de destinação, áreas de soltura e guarda já foi revisada e publicada em 2021. ASAs podem ser divididas nas modalidades 1, 2 ou 3 (categorias) - 7 áreas de soltura já cadastradas. </t>
  </si>
  <si>
    <t>Portaria INEMA de 2021</t>
  </si>
  <si>
    <t>Ação dependente do produto da ação 3.30 deste PAN Papagaios.</t>
  </si>
  <si>
    <t>Manifestar o apoio para a publicação do marco legal que institui a política estadual de fauna no estado da Bahia</t>
  </si>
  <si>
    <t>marco legal instituído</t>
  </si>
  <si>
    <t>Nêmora Pauletti Prestes (AMA-UPF), Jaime Martinez (AMA-UPF), Gláucia Seixas (PPV_PdA_FNB), Pedro Scherer Neto (Museu de HN e Zoológico Curitiba), Roberta Boss (SPVS)</t>
  </si>
  <si>
    <t>Vale do Jequitinhonha (MG) e Mucuri (MG)</t>
  </si>
  <si>
    <t>Foi enviado um resumo dos registros da espécie para a analista ambiental Marcia Nogueira do ICMBio da região e para Paulo Scheid (IEF), este confirmou recentemente que não está conduzindo processo de criação de UC.</t>
  </si>
  <si>
    <t>Relatório enviado com resumo dos registros do chauá na região (pdf) para ICMBio e IEF. Versão sintética do relatório sem dados de ocorrência (nidificação) pode ser disponibilizado no website do PAN Papagaios.</t>
  </si>
  <si>
    <t>IEF confirmou que não está conduzindo processo de criação de UC na região neste momento</t>
  </si>
  <si>
    <r>
      <t>Manter atualizados os modelos de distribuição potencial de</t>
    </r>
    <r>
      <rPr>
        <i/>
        <sz val="12"/>
        <color rgb="FF000000"/>
        <rFont val="Calibri"/>
        <family val="2"/>
        <scheme val="major"/>
      </rPr>
      <t xml:space="preserve"> A. brasiliensis, A. vinacea, A. pretrei</t>
    </r>
    <r>
      <rPr>
        <sz val="12"/>
        <color rgb="FF000000"/>
        <rFont val="Calibri"/>
        <family val="2"/>
        <scheme val="major"/>
      </rPr>
      <t xml:space="preserve"> e </t>
    </r>
    <r>
      <rPr>
        <i/>
        <sz val="12"/>
        <color rgb="FF000000"/>
        <rFont val="Calibri"/>
        <family val="2"/>
        <scheme val="major"/>
      </rPr>
      <t>A. rhodocorytha</t>
    </r>
  </si>
  <si>
    <t>Alex Bovo
(ESALq/USP)</t>
  </si>
  <si>
    <t>Kátia Ferraz (ESALq/USP), Elenise Sipinski (SPVS), Pedro Scherer Neto(Museu de HN e Zoológico Curitiba), Patricia Pereira Serafini (ICMBio/CEMAVE), Marina Somenzari (ICMBio/CEMAVE), Benjamin Timothy Phalan (Parque das Aves), Nêmora Pauletti Prestes (AMA-UPF), Jaime Martinez (AMA-UPF)</t>
  </si>
  <si>
    <t xml:space="preserve">Modelos foram recém atualizados e deverão ser enviado aos especialistas em breve. </t>
  </si>
  <si>
    <t>Alex Bovo (ESALq/USP)</t>
  </si>
  <si>
    <t>Área de alta adequabilidade das espécies conhecida para planejar ações de conservação</t>
  </si>
  <si>
    <t>Inserir Priscilla Gomes (RPPN Veracel), inserir Ariela Castelli Celeste (Waita)</t>
  </si>
  <si>
    <t>Área de ocorrencia das espécies do PAN</t>
  </si>
  <si>
    <t>Marina Somenzari 
(ICMBio/CEMAVE)</t>
  </si>
  <si>
    <t>Kátia Ferraz (ESALq/USP), Alex Bovo (ESALq/USP), Elenise Sipinski (SPVS), Pedro Scherer Neto (Museu de HN e Zoológico Curitiba), Patricia Pereira Serafini (ICMBio/CEMAVE), Benjamin Timothy Phalan (Parque das Aves), Nemora Prestes (AMA-UPF), Jaime Martinez (AMA-UPF)</t>
  </si>
  <si>
    <t>Ação não iniciada. A demanda foi levada para o geoprocessamento do CEMAVE mas foi discutido que é importante definirmos critérios para a definição dessas áreas prioritárias e para tanto pensamos em uma reunião com os colaboradores da ação. Durante a monitoria foi sugerido reunir especialistas para discutir critérios e as informações disponíveis neste momento. Discussão deve ser feita focada em cada espécie/demanda.</t>
  </si>
  <si>
    <t>A ação carece de definição de critérios para elaboração dos mapas</t>
  </si>
  <si>
    <t>Mapas de áreas prioritárias elaborados através de análises estatísticas (Zonation, ...)</t>
  </si>
  <si>
    <t>Katlin Fernandes 
(Parque das Aves)</t>
  </si>
  <si>
    <t>Benjamin Timothy Phalan (Parque das Aves), Elenise Sipinski (SPVS), Marina Cioato (SPVS), Marina Somenzari (ICMBio/CEMAVE), Patricia Pereira Serafini (ICMBio/CEMAVE), Bianca Matinata (MZUSP)</t>
  </si>
  <si>
    <t>Ação iniciada, porém o objetivo da dissertação sofreu alterações devido a adaptações. Será realizada uma revisão bibliográfica sobre como as dimensões humanas são abordadas e incorporadas às estratégias de conservação de psitacídeos na região neotropical. Para complementar, será realizado um levantamento das iniciativas de conservação de psitacídeos no Brasil, e através de pesquisa e/ou entrevistas será avaliado como as dimensões humanas são abordadas, incorporadas às iniciativas e qual a importância desta abordagem.</t>
  </si>
  <si>
    <t>As adaptações aos objetivos foram realizadas em função da situação de pandemia.</t>
  </si>
  <si>
    <t>Compreender o cenário das dimensões humanas na conservação dos papagaios e projetos de conservação estabelecidos neste PAN</t>
  </si>
  <si>
    <t xml:space="preserve">A compreensão das dimensões humanas otimizando as decisões e embasando as escolhas e delineamento das ações de conservação </t>
  </si>
  <si>
    <t>Katlin não trabalha mais no Parque das Aves, substituir por "Mestranda da Universidade Federal da Integração Latino Americana - UNILA"</t>
  </si>
  <si>
    <t>Áreas de ocorrência das espécies do PAN</t>
  </si>
  <si>
    <r>
      <t xml:space="preserve">Coletar dados sobre a captura ilegal de espécimes do </t>
    </r>
    <r>
      <rPr>
        <i/>
        <sz val="12"/>
        <color rgb="FF000000"/>
        <rFont val="Calibri"/>
        <family val="2"/>
        <scheme val="major"/>
      </rPr>
      <t>A. aestiva</t>
    </r>
    <r>
      <rPr>
        <sz val="12"/>
        <color rgb="FF000000"/>
        <rFont val="Calibri"/>
        <family val="2"/>
        <scheme val="major"/>
      </rPr>
      <t xml:space="preserve"> no Estados da Bahia, Mato Grosso do Sul e São Paulo e encaminhar aos órgãos de fiscalização</t>
    </r>
  </si>
  <si>
    <t>Ana Paula Felício 
(IMASUL/MS)</t>
  </si>
  <si>
    <t>10.000,00</t>
  </si>
  <si>
    <t>Marcos Simanovic (ICMBio/DIMAN), Cicero Fabrini (Polícia Militar Ambiental/MS), Gláucia Seixas (PPV_PdA_FNB), Raphael Araújo (SMA/SP), Sara Alves (INEMA/BA)</t>
  </si>
  <si>
    <t>Mato Grosso do Sul e São Paulo</t>
  </si>
  <si>
    <t>Necessidade urgente de oficializar os órgãos de fiscalização para obtermos informações mais precisas sobre as apreensões. Ainda em mtos Estados os Cetas são administrados pelo IBAMA e o acesso nem sempre é fácil; Outro desafio é estabelecer ações de inteligencia policial com o intuito de pegar a rede de traficantes (desestruturação dos órgãos e não priorização combativa ao tráfico de animais). Ainda precisamos aprimorar e efetivar as sugestões da monitoria 2, quais sejam: 2) Ampliar a rede (ou criar uma rede especifica), contendo pessoas focais das PMAs e IBAMAs de todos os Estados onde essas apreensões se mostram frequentes (SP, BA, MG, PR, GO, CE), de forma a possibilitar o acesso rápido as informações (envio dos B.Os.) e retorno dos relatórios com a sistematização anual dos dados. 3- Sugestão de fazer um ofício às Polícias Militares Ambientais dos Estados, CETAS IBAMA e aos OEMAs solicitando dados das apreensões dos últimos dois anos (cópias dos boletins de ocorrência que caracterize o tráfico), notadamente daqueles que tenham filhotes envolvidos.</t>
  </si>
  <si>
    <r>
      <t xml:space="preserve">Em 2020 não obtivemos êxito em compilar as informações. Ocorreram duas apreensões de </t>
    </r>
    <r>
      <rPr>
        <i/>
        <sz val="12"/>
        <color theme="1"/>
        <rFont val="Calibri"/>
        <family val="2"/>
        <scheme val="major"/>
      </rPr>
      <t>A. aestiva</t>
    </r>
    <r>
      <rPr>
        <sz val="12"/>
        <color theme="1"/>
        <rFont val="Calibri"/>
        <family val="2"/>
        <scheme val="major"/>
      </rPr>
      <t xml:space="preserve"> no estado de São Paulo, totalizando 325 filhotes que foram apanhados em Mato Grosso do Sul. Também foi realizada uma apreensão de 2 indivíduos no estado do Mato Grosso do Sul. No Rio Grande do Sul houve uma apreensão de 150 indivíduos, entretanto os  dados obtidos não estão precisos.        </t>
    </r>
  </si>
  <si>
    <t>Dificuldades na obtenção de informações em relação ao detalhamento dos boletins relativos às apreensões durante ações de fiscalização. Estes boletins nem sempre estão disponíveis ou são compartilhados.</t>
  </si>
  <si>
    <t>Procurar acesso e trabalho conjunto para a obtenção dos boletins</t>
  </si>
  <si>
    <t>Coletar dados sobre a captura ilegal e apreensão de espécimes do A. aestiva no Estados da Bahia, Minas Gerais, Mato Grosso do Sul e São Paulo e encaminhar aos órgãos de fiscalização e gestão ambiental locais</t>
  </si>
  <si>
    <t>Qualificar as informações obtidas durante as apreensões para compreender as áreas onde se concentram as capturas ilegais no ambiente natural e embasar as ações de gestão, educação e fiscalização mais direcionadas</t>
  </si>
  <si>
    <t>Excluir Cicero Fabrini (Polícia Militar Ambiental/MS)</t>
  </si>
  <si>
    <t>MS, SP, BA e MG</t>
  </si>
  <si>
    <t>Área de distribuição do Amazona aestiva</t>
  </si>
  <si>
    <t>Ressaltar a importância de obter a origem dos papagaios apreendidos (regiões impactadas pela captura ilegal)</t>
  </si>
  <si>
    <r>
      <t>Fornecer informações para embasar ações fiscalizatórias nos locais de reprodução no período reprodutivo (ago-nov) de</t>
    </r>
    <r>
      <rPr>
        <i/>
        <sz val="12"/>
        <color rgb="FF000000"/>
        <rFont val="Calibri"/>
        <family val="2"/>
        <scheme val="major"/>
      </rPr>
      <t xml:space="preserve"> A. aestiva</t>
    </r>
    <r>
      <rPr>
        <sz val="12"/>
        <color rgb="FF000000"/>
        <rFont val="Calibri"/>
        <family val="2"/>
        <scheme val="major"/>
      </rPr>
      <t>, com ênfase nas localidades: Mato Grosso do Sul (Ivinhema, Novo Horizonte do Sul, Jateí, Nova Andradina, Batayporã e Navirai) e São Paulo (Porto Primavera, Presidente Epitácio, Rosana e Panorama).</t>
    </r>
  </si>
  <si>
    <t>1.000.000,00</t>
  </si>
  <si>
    <t>Cicero Fabrini (Polícia Militar Ambiental/MS), Marcos Simanovic (ICMBio/DIMAN), Sara Alves (INEMA/BA), Raphael Araújo (SMA/SP), Gláucia Seixas (PPV_PdA_FNB), Marcelo Almeida (Polícia Federal), Joanice Batillani (IBAMA/MS), Michel Machado (IBAMA/MG)</t>
  </si>
  <si>
    <t>Três Lagoas (MS), Ivinhema (MS), Cassilândia (MS), Anaurilândia (MS), Brasilândia (MS), Mundo Novo (MS), Uauá (BA), Feira de Santana (BA), Juazeiro (BA), Paulo Afonso (BA), Petrolina (PE);  Presidente Epitácio (SP), Porto Primavera (SP), Rosana (SP), Panorama (SP); Paracatu (MG), Unaí (MG), Cristalina (GO) e Catalão (GO)</t>
  </si>
  <si>
    <t>Houve uma ação do Ibama e PMA, no entanto o Imasul só ficou sabendo posteriormente.                                                   Complementando, a ação de fiscalização mencionada por Ana Paula Felício foi realizada após o pico do período reprodutivo do A. aestiva em MS. Não houve procura, por parte dos agentes de fiscalização, aos dados disponíveis do Projeto Papagiao-verdadeiro e, muito menos, ficamos sabendo que haveria operação, sendo assim, bastante difícil de contribuir de alguma forma. Quanto as nossas ações de coleta de dados sobre o tráfico de papagaios-verdadeiros em MS, mesmo com as dificuldades impostas pela pandemia, realizamos as coletas de dados de agosto a dezembro de 2020. Monitoramos o tráfico da espécie em cinco municipios de MS: Ivinhema, Novo Horizonte do Sul, Jateí, Batayporã e Taquarussu. Neste período não observamos qualquer ação dos agentes de fiscalização (IBAMA MS, PMA MS e IMASUL MS), nesta região e, ao contrário, detectamos altas taxas de captura de filhotes, indicando que o tráfico desta espécie foi intenso em 2020.</t>
  </si>
  <si>
    <t>A integração entre instituições que dedicam-se à fiscalização tem sido muito falha e insuficiente para que ações fiscalizatórias embasadas pelo PAN Papagaios ocorram.</t>
  </si>
  <si>
    <t>Gláucia Seixas (PPV_PdA_FNB) e Ana Paula Felício (IMASUL/MS)</t>
  </si>
  <si>
    <t>Ação foi planejada por SP.</t>
  </si>
  <si>
    <t>Fornecer informações para embasar ações fiscalizatórias nos locais de reprodução no período reprodutivo (ago-nov) de A. aestiva, com ênfase nas localidades: Mato Grosso do Sul (Ivinhema, Novo Horizonte do Sul, Jateí, Batayporã e Taquarussu) e São Paulo (Porto Primavera, Presidente Epitácio, Rosana e Panorama).</t>
  </si>
  <si>
    <t>Incremento da integração entre instituições que se dedicam à fiscalização para que operações embasadas pelo PAN Papagaios ocorram</t>
  </si>
  <si>
    <t>Excluir Cicero Fabrini (Polícia Militar Ambiental/MS), Excluir Michel Machado (IBAMA/MG))</t>
  </si>
  <si>
    <r>
      <t xml:space="preserve">Realizar ações de educação para conservação do </t>
    </r>
    <r>
      <rPr>
        <i/>
        <sz val="12"/>
        <color rgb="FF000000"/>
        <rFont val="Calibri"/>
        <family val="2"/>
        <scheme val="major"/>
      </rPr>
      <t>A. aestiva</t>
    </r>
    <r>
      <rPr>
        <sz val="12"/>
        <color rgb="FF000000"/>
        <rFont val="Calibri"/>
        <family val="2"/>
        <scheme val="major"/>
      </rPr>
      <t xml:space="preserve"> nos municipios de Ivinhema, Novo Horizonte do Sul, Tres Lagoas, Bataguassu, Batayporã, Naviraí, no Estado de Mato Grosso do Sul.</t>
    </r>
  </si>
  <si>
    <t>300.000,00</t>
  </si>
  <si>
    <t>Ana Paula Felicio (IMASUL/MS), Juliana Andrade (F. Neotrópica), Caio Vinicius Prates (PPV_PdA_NaplesZoo)</t>
  </si>
  <si>
    <t>Ivinhema (MS), Novo Horizonte do Sul (MS), Tres Lagoas (MS), Bataguassu (MS), Batayporã (MS) e Naviraí (MS)</t>
  </si>
  <si>
    <t>Mesmo com a pandemia, o Projeto Papagaio-verdadeiro realizou atividades em parceria com a Prefeitura de Jatei, junto aos Jovens Protetores da Natureza. Todas as atividades foram individuais e desenvolvidas em suas residências. Mesmo assim, tivemos um bom envolvimento dos integrantes do grupo, com destaque para a atividade denominada “Show de Talentos”, onde foram convidados a pintar ou escrever um texto sobre o papagaio-verdadeiro e tudo que aprenderam sobre a espécie, nos últimos anos. Vale destacar que o papagaio-verdadeiro foi reconhecido com ave simbolo do municipio de Jateí em 2019, graças as ações do Projeto Papagaio-verdadeiro no local.</t>
  </si>
  <si>
    <t xml:space="preserve">Devido a pandemia, em 2020 diversas atividades de educação ambiental, previstas em parceria com o Parque das Aves, para serem realizadas em três municipios tiveram que ser canceladas. </t>
  </si>
  <si>
    <t>Realizar ações de educação para conservação do A. aestiva nos municipios de Ivinhema, Novo Horizonte do Sul, Jateí, Batayporã e Taquarussu no Estado de Mato Grosso do Sul.</t>
  </si>
  <si>
    <t>Municípios mais envolvidos, conscientes da importância da conservação dos papagaios e de seu habitat, com redução das taxas de captura ilegal</t>
  </si>
  <si>
    <t>Substituir Juliana Andrade (F. Neotrópica) por Amanda Nobre (PPV)</t>
  </si>
  <si>
    <t>Ação 2.4. Excluída na Monitoria Anual 1</t>
  </si>
  <si>
    <t>Ação 2.5. Excluída na Monitoria Anual 1</t>
  </si>
  <si>
    <t>Ação 2.6. Agrupada à Ação 3.33 na Monitoria Anual 2</t>
  </si>
  <si>
    <r>
      <t xml:space="preserve">Caracterizar e monitorar o perfil sanitário das populações naturais das espécies deste PAN, priorizando </t>
    </r>
    <r>
      <rPr>
        <i/>
        <sz val="12"/>
        <color rgb="FF000000"/>
        <rFont val="Calibri"/>
        <family val="2"/>
        <scheme val="major"/>
      </rPr>
      <t xml:space="preserve">A. rhodocorytha, A. pretrei </t>
    </r>
    <r>
      <rPr>
        <sz val="12"/>
        <color rgb="FF000000"/>
        <rFont val="Calibri"/>
        <family val="2"/>
        <scheme val="major"/>
      </rPr>
      <t>e</t>
    </r>
    <r>
      <rPr>
        <i/>
        <sz val="12"/>
        <color rgb="FF000000"/>
        <rFont val="Calibri"/>
        <family val="2"/>
        <scheme val="major"/>
      </rPr>
      <t xml:space="preserve"> A. vinacea</t>
    </r>
  </si>
  <si>
    <t>Tânia Raso
 (USP)</t>
  </si>
  <si>
    <t>Nêmora Pauletti Prestes (AMA-UPF), Elenise Sipinski (SPVS), Gláucia Seixas (PPV_PdA_FNB), Marina Somenzari (ICMBio/CEMAVE), Patricia Pereira Serafini (ICMBio/CEMAVE)</t>
  </si>
  <si>
    <r>
      <t xml:space="preserve">Coletas de amostras realizadas para </t>
    </r>
    <r>
      <rPr>
        <i/>
        <sz val="12"/>
        <color theme="1"/>
        <rFont val="Calibri"/>
        <family val="2"/>
        <scheme val="major"/>
      </rPr>
      <t>Amazona pretrei</t>
    </r>
    <r>
      <rPr>
        <sz val="12"/>
        <color theme="1"/>
        <rFont val="Calibri"/>
        <family val="2"/>
        <scheme val="major"/>
      </rPr>
      <t xml:space="preserve">  em vida livre e em cativeir</t>
    </r>
    <r>
      <rPr>
        <sz val="12"/>
        <rFont val="Calibri"/>
        <family val="2"/>
        <scheme val="major"/>
      </rPr>
      <t>o em 2016 e para</t>
    </r>
    <r>
      <rPr>
        <sz val="12"/>
        <color theme="1"/>
        <rFont val="Calibri"/>
        <family val="2"/>
        <scheme val="major"/>
      </rPr>
      <t xml:space="preserve"> </t>
    </r>
    <r>
      <rPr>
        <i/>
        <sz val="12"/>
        <rFont val="Calibri"/>
        <family val="2"/>
        <scheme val="major"/>
      </rPr>
      <t>Amazona vinacea</t>
    </r>
    <r>
      <rPr>
        <sz val="12"/>
        <rFont val="Calibri"/>
        <family val="2"/>
        <scheme val="major"/>
      </rPr>
      <t xml:space="preserve"> em cativeiro em 2017. Em função da pandemia e restrições impostas para atividades em campo e laboratorial não é factível ampliar o prazo para 2022 e</t>
    </r>
    <r>
      <rPr>
        <sz val="12"/>
        <color theme="1"/>
        <rFont val="Calibri"/>
        <family val="2"/>
        <scheme val="major"/>
      </rPr>
      <t xml:space="preserve"> deve-se analisar apenas as amostras já disponíveis (</t>
    </r>
    <r>
      <rPr>
        <i/>
        <sz val="12"/>
        <color theme="1"/>
        <rFont val="Calibri"/>
        <family val="2"/>
        <scheme val="major"/>
      </rPr>
      <t>Amazona pretre</t>
    </r>
    <r>
      <rPr>
        <sz val="12"/>
        <color theme="1"/>
        <rFont val="Calibri"/>
        <family val="2"/>
        <scheme val="major"/>
      </rPr>
      <t xml:space="preserve">i e </t>
    </r>
    <r>
      <rPr>
        <i/>
        <sz val="12"/>
        <color theme="1"/>
        <rFont val="Calibri"/>
        <family val="2"/>
        <scheme val="major"/>
      </rPr>
      <t>Amazona vinacea</t>
    </r>
    <r>
      <rPr>
        <sz val="12"/>
        <color theme="1"/>
        <rFont val="Calibri"/>
        <family val="2"/>
        <scheme val="major"/>
      </rPr>
      <t xml:space="preserve"> em cativeiro nas áreas amostradas).</t>
    </r>
  </si>
  <si>
    <t>Restrições para expedições em campo advindas da pandemia</t>
  </si>
  <si>
    <t>Perfil sanitário das espécies alvo analisado</t>
  </si>
  <si>
    <t>Inserir Roberta Boss (SPVS)</t>
  </si>
  <si>
    <t>Marina Somenzari (ICMBio/CEMAVE); Elenise Sipinski (SPVS), Gláucia Seixas (PPV_PdA_FNB), Carolina Vanin (DEFAU/SEMA/SP)</t>
  </si>
  <si>
    <t>A interlocução com os órgãos estaduais de meio ambiente sobre o risco das solturas tem ocorrido neste segundo ciclo de implementação do PAN Papagaios através das reuniões e oficinas que já foram realizadas de forma presencial nos estados de SP, PR, SC, BA, RJ e MS e de forma virtual no ES e RS. Especialmente a oficina virtual realizada em 2020 no RS abordou de forma bastante enfática o tema, trazendo inclusive momentos de discussão mais ampla sobre o impacto de doenças exóticas caso sejam introduzidas nas populações naturais das espécies do PAN.</t>
  </si>
  <si>
    <t>Fluxograma ainda está em fase de finalização e validação pelo grupo.</t>
  </si>
  <si>
    <t>Inserir Roberta Boss (SPVS), inserir Tânia Raso (USP)</t>
  </si>
  <si>
    <t>Elenise Sipinski (SPVS), Glaúcia Seixas (PPV_PdA_FNB), Nêmora Pauletti Prestes (AMA-UPF), Roberta Boss (SPVS), Vanessa Kanaan (Instituto Espaço Silvestre)</t>
  </si>
  <si>
    <t>Guaraqueçaba (PR), Ilha Comprida (PR), Ponte Serrada (SC), Passos Maia (SC), Miranda (MS), Aquidauna (MS), Corumbá (MS), Bonito (MS), Ivinhema (MS), Bataguassu (MS), Itamonte (MG), Aiuroca (MG), Alagoa (MG) Baipendi (MG), Campos do Jordão (SP), Lebon Regis (SC), Lages (SC), Urupema (SC), Painel (SC), São Joaquim (SC), Urubici (SC), Bom Retiro (SC), Passo Fundo (RS), Lagoa Vermelha (RS), Barracão (RS) e Sarandi (RS)</t>
  </si>
  <si>
    <r>
      <t xml:space="preserve">Foram confeccionadas 200 caixas-ninho de polietileno com apoio da Fundação Grupo O Boticário. No ano de 2020 foram instaladas 108 caixas-ninho, todas elas em propriedades particulares para a ampliação da reprodução do papagaio-charão abrangendo a região da Serra do Sudeste e Planalto Médio no RS e para o papagaio-de-peito-roxo foram instaladas no Planalto Catarinense na RPPN Papagaios-de-Altitude (Urupema, SC), em Lebon Régis e Abdon Batista (SC). Foram doadas 05 caixas-ninho para o PE Campos do Jordão (SP) que instalou na área do parque e entorno. Das 108 caixas-ninho do tipo rotomoldada instaladas, houve 22 ocupações (8,56%). Dessas ocupações, 13 delas (5,05%) apresentaram vestígios de ocupação por aves, onde registrou-se um e até dois ninhos feitos com palhas, cama afundada e remexida (substrato de serragem que foi colocado no fundo da caixa-ninho). Houve a ocupação de formigas em uma das caixas. </t>
    </r>
    <r>
      <rPr>
        <i/>
        <sz val="12"/>
        <color theme="1"/>
        <rFont val="Calibri"/>
        <family val="2"/>
        <scheme val="major"/>
      </rPr>
      <t>Dendrocolaptes platyrostris</t>
    </r>
    <r>
      <rPr>
        <sz val="12"/>
        <color theme="1"/>
        <rFont val="Calibri"/>
        <family val="2"/>
        <scheme val="major"/>
      </rPr>
      <t xml:space="preserve"> foi observado no interior da caixa e posteriormente na abertura do ninho. Também registramos </t>
    </r>
    <r>
      <rPr>
        <i/>
        <sz val="12"/>
        <color theme="1"/>
        <rFont val="Calibri"/>
        <family val="2"/>
        <scheme val="major"/>
      </rPr>
      <t>Didelphis albiventris</t>
    </r>
    <r>
      <rPr>
        <sz val="12"/>
        <color theme="1"/>
        <rFont val="Calibri"/>
        <family val="2"/>
        <scheme val="major"/>
      </rPr>
      <t xml:space="preserve"> utilizando uma caixa-ninho em Caçapava do Sul na Serra do Sudeste no estado do RS. Neste primeiro ano de ocupação, não registramos felizmente a presença de Apis mellifera em nenhuma dessas caixas (Nêmora Prestes e Jaime Martinez). </t>
    </r>
    <r>
      <rPr>
        <b/>
        <sz val="12"/>
        <color theme="1"/>
        <rFont val="Calibri"/>
        <family val="2"/>
        <scheme val="major"/>
      </rPr>
      <t>Tise:</t>
    </r>
    <r>
      <rPr>
        <sz val="12"/>
        <color theme="1"/>
        <rFont val="Calibri"/>
        <family val="2"/>
        <scheme val="major"/>
      </rPr>
      <t xml:space="preserve"> Foram confeccionadas 24 ninhos artificiais de PVC e instalados na Ilha Rasa (cara-roxa) no sítio reprodutivo e Campina Grande do Sul (peito-roxo) em propriedades particulares. O programa papagaios do Brasil apoiou a confecção e instalação de ninhos artificiais para o projeto papagaio-verdadeiro em 2020. A ocupação de ninhos no primeiro ano de instalação demonstram a demanda e escassez de cavidades para nidificação do Amazona aestiva.</t>
    </r>
  </si>
  <si>
    <t>Ampliação dos locais de nidificação destas espécies</t>
  </si>
  <si>
    <t>Inserir Douglas Santos (PECJ)</t>
  </si>
  <si>
    <t>Guaraqueçaba (PR), Ilha Comprida (SP), Pariquera-Açu (SP), Barra do Turvo (SP), Ponte Serrada (SC), Passos Maia (SC), Miranda (MS), Aquidauna (MS), Corumbá (MS), Bonito (MS), Ivinhema (MS), Bataguaçu (MS), Itamonte (MG), Aiuroca (MG), Alagoa (MG) Baipendi (MG), Campos do Jordão (SP), Lebon Regis (SC), Lages (SC), Urupema (SC), Painel (SC) São Joaquim (SC), Urubici (SC), Bom Retiro (SC), Passo Fundo (RS), Lagoa Vermelha (RS), Barracão (RS), Sarandi (RS)</t>
  </si>
  <si>
    <t>RS, SC, PR, SP e MS</t>
  </si>
  <si>
    <t>Renato Caparroz 
(UnB)</t>
  </si>
  <si>
    <t>Elenise Sipinski (SPVS), Renato Severi Costa (Amazona Zootech), Roberta Boss (SPVS), Cristina Miyaki (USP)</t>
  </si>
  <si>
    <t>Amostras vêm sendo continuamente coletadas quando um ninho no estado de São Paulo é localizado e monitorado para ser alcançado um tamanho amostral (n) capaz de viabilizar uma análise genética robusta (tamanho amostral mínimo - acima de 10 indivíduos não relacionados). Marcadores desenvolvidos para o gênero Amazona foram aprimorados e houve alteração do equipamento/matriz. Número de marcadores analisados devem ser atualizados para comparar populações, buscando um novo conjunto de amostras a serem comparadas. Indivíduos do Paraná deverão ser genotipados novamente. Captação de recurso para análises faz-se necessária.</t>
  </si>
  <si>
    <t>Definição da(s) unidade(s) de manejo para a espécie</t>
  </si>
  <si>
    <t>incluir Itanhaém (SP) e Cananéia (SP)</t>
  </si>
  <si>
    <r>
      <t xml:space="preserve">Realizar e validar AVP das espécies </t>
    </r>
    <r>
      <rPr>
        <i/>
        <sz val="12"/>
        <color rgb="FF000000"/>
        <rFont val="Calibri"/>
        <family val="2"/>
        <scheme val="major"/>
      </rPr>
      <t>Amazona aestiva, Amazona brasiliensis, Amazona vinacea</t>
    </r>
    <r>
      <rPr>
        <sz val="12"/>
        <color rgb="FF000000"/>
        <rFont val="Calibri"/>
        <family val="2"/>
        <scheme val="major"/>
      </rPr>
      <t xml:space="preserve"> e </t>
    </r>
    <r>
      <rPr>
        <i/>
        <sz val="12"/>
        <color rgb="FF000000"/>
        <rFont val="Calibri"/>
        <family val="2"/>
        <scheme val="major"/>
      </rPr>
      <t>Amazona pretrei</t>
    </r>
  </si>
  <si>
    <t>Patricia Pereira Serafini (ICMBio/CEMAVE), Eliara Müller (UNOCHAPECÓ), Elenise Sipinski (SPVS), Gláucia Seixas (PPV_PdA_FNB), Nêmora Pauletti Prestes (AMA-UPF), Fabiana Rocha (CPSG Brasil)</t>
  </si>
  <si>
    <t>As AVP estão em etapa final de elaboração e deverão ser finalizados e validados até de maio de 2021. Proposta a ampliação do prazo final para o término do PAN (março de 2022). Cenários base estão prontos, se faz agora necessária a complementação para utilizar a AVP para embasar as decisões da avaliação do estado de conservação (Lista Vermelha).</t>
  </si>
  <si>
    <r>
      <t xml:space="preserve">Modelos bases já elaborado para </t>
    </r>
    <r>
      <rPr>
        <i/>
        <sz val="12"/>
        <color theme="1"/>
        <rFont val="Calibri"/>
        <family val="2"/>
        <scheme val="major"/>
      </rPr>
      <t>Amazona brasiliensis, Amazona vinacea</t>
    </r>
    <r>
      <rPr>
        <sz val="12"/>
        <color theme="1"/>
        <rFont val="Calibri"/>
        <family val="2"/>
        <scheme val="major"/>
      </rPr>
      <t xml:space="preserve"> e </t>
    </r>
    <r>
      <rPr>
        <i/>
        <sz val="12"/>
        <color theme="1"/>
        <rFont val="Calibri"/>
        <family val="2"/>
        <scheme val="major"/>
      </rPr>
      <t>Amazona pretrei</t>
    </r>
  </si>
  <si>
    <t>Devido a maior extensão da pandemia, a elaboração dos AVPs ficou restrita a eventos virtuais e ainda não foi possível obter os modelos finais</t>
  </si>
  <si>
    <t>Utilização dos AVPs validados para subsidiar decisões de gestão e conservação</t>
  </si>
  <si>
    <t xml:space="preserve">Inserir Fabio Vannucchi (UNESP), inserir Mathias Dislich (Parque das Aves), inserir Kathy Traylor-Holzer, inserir Phill Miller (CPSG), inserir Viviane Zulian (UFRGS), inserir Alex Bovo  (ESALq/USP), inserir Kátia Ferraz (ESALq/USP), inserir Tânia Raso (USP) </t>
  </si>
  <si>
    <t>Renato Severi Costa (Amazona Zootech), Ana Paula Felício (IMASUL/MS), Carolina Vanin (DEFAU/SEMA/SP), Elenise Sipinski (SPVS), Patricia Pereira Serafini (ICMBio/CEMAVE), Gláucia Seixas (PPV_PdA_FNB)</t>
  </si>
  <si>
    <t xml:space="preserve"> São Paulo (com prioridade), demais áreas de ocorrência das espécies alvo do PAN</t>
  </si>
  <si>
    <r>
      <t xml:space="preserve">Evento "Saudável para Voar" </t>
    </r>
    <r>
      <rPr>
        <sz val="12"/>
        <rFont val="Calibri"/>
        <family val="2"/>
        <scheme val="major"/>
      </rPr>
      <t>está sendo realizado</t>
    </r>
    <r>
      <rPr>
        <sz val="12"/>
        <color theme="1"/>
        <rFont val="Calibri"/>
        <family val="2"/>
        <scheme val="major"/>
      </rPr>
      <t xml:space="preserve"> tratando de assuntos relacionados. Em São Paulo o andamento da ação está sendo atingido com a sensibilização da Secretaria. Sensibilização em outros estados ainda está pendente (reuniões específicas no ambito da ABEMA). Reuniões e participação em discussões sobre o assunto estão planejadas. Mas ainda temos que avançar muito neste quesito, haja vista os relatos de circovirus em CETAS (Ceará e outros, IBAMA e privados) e a intenção de destinação de animais doentes. É o momento do PAN se manifestar fortemente sobre o tema e cobrar ações efetivas aos orgãos federal e estaduais, principalmente na gestão dos CETAS. Dentro do GT de Fauna da Abema estão sendo discutidas estas questões. Situação do circovirus em cativeiro está dramática devido à sua alta prevalência ex-situ. Além disso, o MAPA está sendo sensibilizado em diálogos com a Profa. Tânia Raso e a Secretaria.  </t>
    </r>
  </si>
  <si>
    <t xml:space="preserve">Reuniões com GT da ABEMA e Secretaria/DEFAU/SP </t>
  </si>
  <si>
    <t>Tânia Raso (USP) e Ana Paula Felício (IMASUL/MS)</t>
  </si>
  <si>
    <t>Reuniões junto à SEMA e ao MAPA para sensibilização quanto à importância de elaborar documentos e normativas a respeito da sanidade de psitacídeos</t>
  </si>
  <si>
    <t>Sensibilização dos órgãos gestores de sanidade animal quanto à importância de elaborar documentos e normativas a respeito da sanidade de psitacídeos</t>
  </si>
  <si>
    <t>Elenise Sipinski (SPVS), Leonardo Toste Palma (IMASUL/GUC), Ana Paula Felício (IMASUL/MS), Sara Alves (INEMA/BA), Luthiana Santos (IMA), Eduardo Ildefonso Lardosa (INEA/RJ)</t>
  </si>
  <si>
    <t>Com o apoio da equipe de estagiários do Programa Papagaios do Brasil foi possível realizar um diagnóstico através da interlocução com as Unidades de Conservação que ocorrem em todos os estados abrangidos pela distribuição das espécies do PAN. A identificação dos pontos de referência em cada UC e o interesse dos gestores em continuar a troca de informações e materiais tem contribuído para a formação de uma rede robusta de comunicação e diálogo entre as UCs e o PAN Papagaios. A partir de 2021 emails periódicos serão enviados de forma padronizada a todos os gestores de UCs, sendo um ofício formal do ICMBio enviado com o relatório do diagnóstico.</t>
  </si>
  <si>
    <t>Patricia Pereira Serafini (ICMBio/CEMAVE) e Elinse Sipinski (SPVS)</t>
  </si>
  <si>
    <t>Mauro Britto (IAT), Patricia Pereira Serafini (ICMBio/CEMAVE) Pedro Scherer Neto  (Museu de HN e Zoológico Curitiba), Eunice Souza (IBAMA/PR), Maria Cecília Abbud (SPVS), Solange Latenek (SPVS)</t>
  </si>
  <si>
    <t>Cristina Miyaki 
(USP)</t>
  </si>
  <si>
    <t>Gláucia Seixas (PPV_PdA_FNB), Renato Caparroz (UnB), Raphael Araújo (SMA/SP)</t>
  </si>
  <si>
    <r>
      <t xml:space="preserve">Em 2019, foram publicados os novos locos de microssatélite para análise da estrutura genética do </t>
    </r>
    <r>
      <rPr>
        <i/>
        <sz val="12"/>
        <color theme="1"/>
        <rFont val="Calibri"/>
        <family val="2"/>
        <scheme val="major"/>
      </rPr>
      <t>A. aestiva</t>
    </r>
    <r>
      <rPr>
        <sz val="12"/>
        <color theme="1"/>
        <rFont val="Calibri"/>
        <family val="2"/>
        <scheme val="major"/>
      </rPr>
      <t>. Estes locos agora estão sendo otimizados para amplificação em multiplex.</t>
    </r>
  </si>
  <si>
    <t>Dissertação Fernanda Sato</t>
  </si>
  <si>
    <t>Renato Caparroz (UnB) e Cristina Miyaki (USP)</t>
  </si>
  <si>
    <t>Falta ampliar as análises genéticas de amostras a serem obtidas nos limites da distribuição da espécie (nordeste do Brasil). Possibilidade ainda a ser explorada.</t>
  </si>
  <si>
    <t>Padrão filogeográfico caracterizado e a estrutura genética conhecida para o A. aestiva em toda a sua área de distribuição</t>
  </si>
  <si>
    <r>
      <t xml:space="preserve">Caracterizar a estrutura e dinâmica populacional do </t>
    </r>
    <r>
      <rPr>
        <i/>
        <sz val="12"/>
        <color rgb="FF000000"/>
        <rFont val="Calibri"/>
        <family val="2"/>
        <scheme val="major"/>
      </rPr>
      <t>A. aestiva</t>
    </r>
    <r>
      <rPr>
        <sz val="12"/>
        <color rgb="FF000000"/>
        <rFont val="Calibri"/>
        <family val="2"/>
        <scheme val="major"/>
      </rPr>
      <t xml:space="preserve"> no Parque Estadual das Várzeas do Rio Ivinhema e municípios de seu entorno, no Estado de Mato Grosso do Sul.</t>
    </r>
  </si>
  <si>
    <t>Ana Paula Felicio (IMASUL/MS), Caio Vinicius Prates (PPV_PdA_NaplesZoo)</t>
  </si>
  <si>
    <t xml:space="preserve">Mesmo com as dificuldades impostas pela pandemia (p.ex. diminuição drástica dos apoios financeiros), o Projeto Papagaio-verdadeiro continuou suas ações no PEVRI e entorno, em MS, durante o ano de 2020. Ao todo foram 53 dias e, aproximadamente, 636 horas de monitoramentos da reprodução e tráfico do papagaio-verdadeiro nesta região. Trinta e nove propriedades privadas e duas Unidade de Conservação (PEVRI e APA Ilhas e Várzeas do Rio Paraná), foram visitadas, em cinco municípios: Batayporã, Ivinhema, Jateí, Novo Horizonte do Sul e Taquarussu. Um total de 1.164 árvores foram vistoriadas, sendo que algumas monitoradas mais de uma vez, totalizando 2.095 monitoramentos de cavidades em 2020. 
</t>
  </si>
  <si>
    <t>Sudoeste e leste do Mato Grosso do Sul</t>
  </si>
  <si>
    <t xml:space="preserve">No inicio de 2020, o Projeto Papagaio-verdadeiro iniciou uma pesquisa com os moradores de dois assentamentos da região sudoeste e leste de Mato Grosso do Sul, sobre a percepção da importância de conservação do papagaio-verdadeiro na região. Entre outros objetivos, a pesquisa pretende verificar também as possibilidades de implantação de futuros projetos de geração de renda associada à espécie. </t>
  </si>
  <si>
    <t>Devido à pandemia, esta ação foi paralisada e será retomada apenas quando a situação normalizar</t>
  </si>
  <si>
    <r>
      <t>Realizar projetos de prospecção do</t>
    </r>
    <r>
      <rPr>
        <i/>
        <sz val="12"/>
        <color rgb="FF000000"/>
        <rFont val="Calibri"/>
        <family val="2"/>
        <scheme val="major"/>
      </rPr>
      <t xml:space="preserve"> A. rhodocorytha</t>
    </r>
    <r>
      <rPr>
        <sz val="12"/>
        <color rgb="FF000000"/>
        <rFont val="Calibri"/>
        <family val="2"/>
        <scheme val="major"/>
      </rPr>
      <t xml:space="preserve"> no sul da Bahia</t>
    </r>
  </si>
  <si>
    <t>Marina Somenzari (ICMBio/CEMAVE), Pedro Scherer Neto (Museu de HN e Zoológico Curitiba), Sara Alves (INEMA/BA), Patricia Pereira Serafini (ICMBio/CEMAVE)</t>
  </si>
  <si>
    <t>Ações não tiveram expedições em campo e dificuldade de captação de recursos ocorrem por restrições da pandemia. RPPN Veracel demonstraram interesse em fazer censo local da espécie no sul da Bahia e mantém registros e monitoramento em campo.</t>
  </si>
  <si>
    <t>Restrições da pandemia, inclusive para captação de recursos</t>
  </si>
  <si>
    <t>Inserir Priscilla Gomes (RPPN Veracel), inserir Elenise Sipinski (SPVS)</t>
  </si>
  <si>
    <r>
      <t xml:space="preserve">Iniciar a busca de sítios reprodutivos do </t>
    </r>
    <r>
      <rPr>
        <i/>
        <sz val="12"/>
        <color rgb="FF000000"/>
        <rFont val="Calibri"/>
        <family val="2"/>
        <scheme val="major"/>
      </rPr>
      <t xml:space="preserve">A. rhodocorytha </t>
    </r>
    <r>
      <rPr>
        <sz val="12"/>
        <color rgb="FF000000"/>
        <rFont val="Calibri"/>
        <family val="2"/>
        <scheme val="major"/>
      </rPr>
      <t>com posterior monitoramento, em ao menos um dos Estados de ocorrência da espécie</t>
    </r>
  </si>
  <si>
    <t>Pedro Scherer Neto  (Museu de HN e Zoológico Curitiba), Gláucia Seixas (PPV_PdA_FNB)</t>
  </si>
  <si>
    <t>Ações não tiveram expedições em campo e dificuldade de captação de recursos ocorrem por restrições da pandemia. Neste momento o recurso financeiro está limitado e direcionado a espécies criticamente ameaçadas de extinção. RPPN Veracel demonstrou interesse em realizar o monitoramento reprodutivo da espécie no sul da Bahia.</t>
  </si>
  <si>
    <t>Sítios reprodutivos monitorados</t>
  </si>
  <si>
    <t>BA, MG ou RJ</t>
  </si>
  <si>
    <r>
      <t xml:space="preserve">Dar continuidade à prospecção de </t>
    </r>
    <r>
      <rPr>
        <i/>
        <sz val="12"/>
        <color rgb="FF000000"/>
        <rFont val="Calibri"/>
        <family val="2"/>
        <scheme val="major"/>
      </rPr>
      <t>Amazona rhodorytha</t>
    </r>
    <r>
      <rPr>
        <sz val="12"/>
        <color rgb="FF000000"/>
        <rFont val="Calibri"/>
        <family val="2"/>
        <scheme val="major"/>
      </rPr>
      <t xml:space="preserve"> no estado de MG e iniciar prospecção de A. farinosa e A. vinacea especificamente na região norte do estado</t>
    </r>
  </si>
  <si>
    <t>Pedro Scherer Neto (Museu de HN e Zoológico Curitiba), Gláucia Seixas (PPV_PdA_FNB), Bianca Matinata (MZUSP), Marina Somenzari (ICMBio/CEMAVE), Nêmora Pauletti Prestes (AMA-UPF)</t>
  </si>
  <si>
    <t>Área de ocorrência do chauá em Minas Gerais</t>
  </si>
  <si>
    <t>Ação não incluiu no último ano expedições em campo e dificuldade de captação de recursos ocorreram por restrições da pandemia.</t>
  </si>
  <si>
    <r>
      <t xml:space="preserve">Dar continuidade à prospecção de </t>
    </r>
    <r>
      <rPr>
        <i/>
        <sz val="12"/>
        <color rgb="FF000000"/>
        <rFont val="Calibri"/>
        <family val="2"/>
        <scheme val="major"/>
      </rPr>
      <t>A. rhodocorytha</t>
    </r>
    <r>
      <rPr>
        <sz val="12"/>
        <color rgb="FF000000"/>
        <rFont val="Calibri"/>
        <family val="2"/>
        <scheme val="major"/>
      </rPr>
      <t xml:space="preserve">, </t>
    </r>
    <r>
      <rPr>
        <i/>
        <sz val="12"/>
        <color rgb="FF000000"/>
        <rFont val="Calibri"/>
        <family val="2"/>
        <scheme val="major"/>
      </rPr>
      <t>A. farinosa</t>
    </r>
    <r>
      <rPr>
        <sz val="12"/>
        <color rgb="FF000000"/>
        <rFont val="Calibri"/>
        <family val="2"/>
        <scheme val="major"/>
      </rPr>
      <t xml:space="preserve"> e </t>
    </r>
    <r>
      <rPr>
        <i/>
        <sz val="12"/>
        <color rgb="FF000000"/>
        <rFont val="Calibri"/>
        <family val="2"/>
        <scheme val="major"/>
      </rPr>
      <t>A. vinacea</t>
    </r>
    <r>
      <rPr>
        <sz val="12"/>
        <color rgb="FF000000"/>
        <rFont val="Calibri"/>
        <family val="2"/>
        <scheme val="major"/>
      </rPr>
      <t xml:space="preserve"> especificamente na região norte do estado de Minas Gerais</t>
    </r>
  </si>
  <si>
    <t>Melhorar o conhecimeto da ocorrência das espécies na região</t>
  </si>
  <si>
    <t>Inserir Magda Rocha (Waita)</t>
  </si>
  <si>
    <t>MG</t>
  </si>
  <si>
    <r>
      <t>Realizar estimativa populacional do</t>
    </r>
    <r>
      <rPr>
        <i/>
        <sz val="12"/>
        <color rgb="FF000000"/>
        <rFont val="Calibri"/>
        <family val="2"/>
        <scheme val="major"/>
      </rPr>
      <t xml:space="preserve"> A. rhodocorytha</t>
    </r>
    <r>
      <rPr>
        <sz val="12"/>
        <color rgb="FF000000"/>
        <rFont val="Calibri"/>
        <family val="2"/>
        <scheme val="major"/>
      </rPr>
      <t xml:space="preserve"> no estado do Rio de Janeiro</t>
    </r>
  </si>
  <si>
    <t>Pedro Scherer Neto
(Museu de HN e Zoológico Curitiba)</t>
  </si>
  <si>
    <t>Marina Somenzari (ICMBio/CEMAVE), Yara Barros (Projeto Onças do Iguaçu), Elenise Sipinski (SPVS), Gláucia Seixas (PPV_PdA_FNB)</t>
  </si>
  <si>
    <t xml:space="preserve">Pedro Scherer Neto (Museu de HN e Zoológico Curitiba) e Benjamin Timothy Phalan (Parque das Aves) </t>
  </si>
  <si>
    <t>Melhorar o conhecimento da ocorrência e abundância da espécie na região</t>
  </si>
  <si>
    <r>
      <t xml:space="preserve">Aproveitar a presença em campo para realizar a prospecção do </t>
    </r>
    <r>
      <rPr>
        <i/>
        <sz val="12"/>
        <color theme="1"/>
        <rFont val="Calibri"/>
        <family val="2"/>
        <scheme val="major"/>
      </rPr>
      <t xml:space="preserve">Amazona farinosa </t>
    </r>
    <r>
      <rPr>
        <sz val="12"/>
        <color theme="1"/>
        <rFont val="Calibri"/>
        <family val="2"/>
        <scheme val="major"/>
      </rPr>
      <t>no estado do Rio de Janeiro</t>
    </r>
  </si>
  <si>
    <r>
      <t xml:space="preserve">Realizar atividades de educação para a conservação durante as campanhas de campo do Projeto </t>
    </r>
    <r>
      <rPr>
        <i/>
        <sz val="12"/>
        <color rgb="FF000000"/>
        <rFont val="Calibri"/>
        <family val="2"/>
        <scheme val="major"/>
      </rPr>
      <t>A. rhodocorytha</t>
    </r>
    <r>
      <rPr>
        <sz val="12"/>
        <color rgb="FF000000"/>
        <rFont val="Calibri"/>
        <family val="2"/>
        <scheme val="major"/>
      </rPr>
      <t xml:space="preserve"> com a comunidade local</t>
    </r>
  </si>
  <si>
    <t>Pedro Scherer Neto (Museu de HN e Zoológico Curitiba), Yara Barros (Projeto Onças do Iguaçu), Elenise Sipinski (SPVS), Gláucia Seixas (PPV_PdA_FNB), Camila Martins (Parque das Aves), Katlin Fernandes (Parque das Aves)</t>
  </si>
  <si>
    <t xml:space="preserve">No último ano não houveram atividades educacionais presenciais por conta de restrições da pandemia e se mantiveram comunicações virtuais com a equipe local. No ano de 2022 espera-se retomar as atividades. </t>
  </si>
  <si>
    <t>Restrições da pandemia para atividades presenciais</t>
  </si>
  <si>
    <t>Diminuição no número de filhotes de papagaios retirados da natureza e melhoria do estado de conservação da espécie na região pelo engajamento da sociedade</t>
  </si>
  <si>
    <t>Excluir Katlin Fernandes (Parque das Aves) e substituir Camila Martins (Parque das Aves) por Luciana Leite (Parque das Aves)</t>
  </si>
  <si>
    <t>Nathalia Alves
(ICMBio/CEMAVE)</t>
  </si>
  <si>
    <t>Marina Somenzari (ICMBio/CEMAVE), Patrícia Serafini (ICMBio/CEMAVE), Mauro Diniz (IBAMA/MG), Rosana Subirá (ICMBio/CGESP)</t>
  </si>
  <si>
    <r>
      <t xml:space="preserve">Realizar modelagem de distribuição potencial do </t>
    </r>
    <r>
      <rPr>
        <i/>
        <sz val="12"/>
        <color rgb="FF000000"/>
        <rFont val="Calibri"/>
        <family val="2"/>
        <scheme val="major"/>
      </rPr>
      <t xml:space="preserve">A. rhodocorytha </t>
    </r>
    <r>
      <rPr>
        <sz val="12"/>
        <color rgb="FF000000"/>
        <rFont val="Calibri"/>
        <family val="2"/>
        <scheme val="major"/>
      </rPr>
      <t>para direcionar novas expedições de prospecção em campo</t>
    </r>
  </si>
  <si>
    <t>Guth Berger (ICMBio/COGEF)</t>
  </si>
  <si>
    <r>
      <t xml:space="preserve">Dar inicio a prospecção do </t>
    </r>
    <r>
      <rPr>
        <i/>
        <sz val="12"/>
        <color rgb="FF000000"/>
        <rFont val="Calibri"/>
        <family val="2"/>
        <scheme val="major"/>
      </rPr>
      <t>A. rhodocorytha</t>
    </r>
    <r>
      <rPr>
        <sz val="12"/>
        <color rgb="FF000000"/>
        <rFont val="Calibri"/>
        <family val="2"/>
        <scheme val="major"/>
      </rPr>
      <t xml:space="preserve"> nas áreas de ocorrência histórica nos estados do Alagoas e Sergipe</t>
    </r>
  </si>
  <si>
    <t>Marina Somenzari (ICMBio/CEMAVE), Gláucia Seixas (PPV_PdA_FNB)</t>
  </si>
  <si>
    <t xml:space="preserve">Área de ocorrência do chauá em Alagoas e Sergipe </t>
  </si>
  <si>
    <t>Restrições, inclusive financeiras, para expedição de campo.</t>
  </si>
  <si>
    <t>AL e SE</t>
  </si>
  <si>
    <t>Elaborar e implementar cursos de capacitação em identificação, manejo e destinação das espécies alvo do PAN junto às Polícias Militares Ambientais, Guardas Municipais Ambientais, PRF, Polícias Militares Rodoviárias e outros orgãos de fiscalização na área de ocorrência das espécies.</t>
  </si>
  <si>
    <t xml:space="preserve">Patricia Pereira Serafini (ICMBio/CEMAVE), Bianca Matinata (MZUSP), Marcos Simanovic (ICMBio/DIMAN), Marina Somenzari (ICMBio/CEMAVE), Gláucia Seixas (PPV_PdA_FNB), Sara Alves (INEMA/BA), Ana Paula Felício (IMASUL/MS), Nêmora Pauletti Prestes (AMA-UPF), Thais Michele Fernandes (IBAMA/PR) </t>
  </si>
  <si>
    <t xml:space="preserve">Foram realizadas  duas oficinas virtuais usando a plataforma zoom, nos meses de setembro e outubro de 2020, contemplando 101 participantes dos estados do Espírito Santo e Rio Grande do Sul. Nessas oficinas tivemos a participação das integrantes do PAN Papagaios: Nemora Prestes, Patricia Serafini, Marina Somenzari, Tania Raso, Roberta Boss e Elenise Sipinski. Participaram representantes de UCs estaduais e federais, órgãos estaduais de meio ambiente. Ibama, ICMBio, Polícia Ambiental, PRF, PF, Delegacia de Proteção do Meio Ambiente, Ministério Público e zoos. Os resultados estão no relatório:IV do Programa Papagaios do Brasil. </t>
  </si>
  <si>
    <t>Elenise Sipinski (SPVS) e Patricia Pereira Serafini (ICMBio/CEMAVE)</t>
  </si>
  <si>
    <t>Inserir Tânia Raso (USP)</t>
  </si>
  <si>
    <r>
      <t xml:space="preserve">Continuar o monitoramento de ninhos e do tamanho populacional de </t>
    </r>
    <r>
      <rPr>
        <i/>
        <sz val="12"/>
        <color rgb="FF000000"/>
        <rFont val="Calibri"/>
        <family val="2"/>
        <scheme val="major"/>
      </rPr>
      <t xml:space="preserve">A. aestiva </t>
    </r>
    <r>
      <rPr>
        <sz val="12"/>
        <color rgb="FF000000"/>
        <rFont val="Calibri"/>
        <family val="2"/>
        <scheme val="major"/>
      </rPr>
      <t>no Pantanal/MS</t>
    </r>
  </si>
  <si>
    <t>Pedro Scherer Neto (Museu de HN e Zoológico Curitiba), Guilherme Mourão (Embrapa Pantanal), Caio Vinicius Prates (PPV_PdA_NaplesZoo), Ana Paula Felício (IMASUL/MS)</t>
  </si>
  <si>
    <t>Glaucia H. F. Seixas: Em 2020 o Projeto Papagaio-verdadeiro não realizou o monitoramento dos ninhos e do tamanho populacional de A. aestiva no Pantanal/MS devido a falta de recursos financeiros. Para 2021, estamos buscando recursos para continuar o monitoramento, iniciado em 1997. Em contrapartida, no ano de 2020, iniciamos as análises dos dados de 22 anos de reprodução da epécie no Pantanal de Miranda MS, ao qual desejamos submeter o artigo ainda em 2021.</t>
  </si>
  <si>
    <t>Conhecimento sobre a reprodução e estimativa do tamanho populacional de papagaios verdadeiros no Pantanal/MS</t>
  </si>
  <si>
    <r>
      <t>Continuar o monitoramento de ninhos e do tamanho populacional de</t>
    </r>
    <r>
      <rPr>
        <i/>
        <sz val="12"/>
        <color rgb="FF000000"/>
        <rFont val="Calibri"/>
        <family val="2"/>
        <scheme val="major"/>
      </rPr>
      <t xml:space="preserve"> A. vinacea</t>
    </r>
  </si>
  <si>
    <t>Jaime Martinez
(AMA-UPF)</t>
  </si>
  <si>
    <t>Nêmora Pauletti Prestes (AMA-UPF), Roberto Tomasi Jr. (Projeto Charão), Viviane Telles  Rodrigues Gaboardi (Projeto Charão), Giana Azeredo (Projeto Charão), Adrielli Rizzi (Projeto Charão), Elinton Rezende (Projeto Charão)</t>
  </si>
  <si>
    <r>
      <t xml:space="preserve">Infelizmente não foi possível realizar o monitoramento populacional de A. vinacea em toda a sua área de ocorrência em função de não ter projetos com recursos financeiros para a realização dos censos dos papagaios. Apesar de não dispormos de um projeto específico de reprodução com esta espécie, três ninhos foram monitorados, sendo que um deles foi em ninho natural e outros dois monitorados em caixas-ninho. Um total de nove filhotes sairam dos ninhos monitorados (Nêmora Prestes e Jaime Martinez). </t>
    </r>
    <r>
      <rPr>
        <b/>
        <sz val="12"/>
        <color theme="1"/>
        <rFont val="Calibri"/>
        <family val="2"/>
        <scheme val="major"/>
      </rPr>
      <t xml:space="preserve">Tise: </t>
    </r>
    <r>
      <rPr>
        <sz val="12"/>
        <color theme="1"/>
        <rFont val="Calibri"/>
        <family val="2"/>
        <scheme val="major"/>
      </rPr>
      <t xml:space="preserve">Roberta Boss e Lucas Mendes foram até o Parque Estadual de Campos do Jordão apoiar a equipe do Parque no monitoramento de um ninho natural de papagaio-de-peito-roxo. Pretendemos continuar dando apoio a equipe do parque que está muito interessada em implementar ações de conservação da espécie na região. Douglas (PECJ) relata que contagens mensais da população tem sido realizada em Campos de Jordão (9o, censo). Roberta sazonalmene faz as contagens em Barra do Turvo. Viviane e Eliara mantém as contagens no oeste de SC, foram realizados censos no oeste de SC em fev, mar, abr e maio/2019 e maio de 2020. Eliara também relata o monitoramento de ninho ativo na região oeste de SC e saque dos filhotes (uso de escada). </t>
    </r>
  </si>
  <si>
    <t>Dados anuais do censo nacional até 2018 (Relatórios Programa Peito-roxo)</t>
  </si>
  <si>
    <t>Carência de recursos para a continuidade de realização de censos nacionais simultâneos da espécies seguindo a metodologia desenvolvida pelo Programa Papagaio-de-peito-roxo apoiado pela Fundação Grupo Boticário.</t>
  </si>
  <si>
    <t>População monitorada reprodutivamente e em seu tamanho populacional</t>
  </si>
  <si>
    <t>Inserir Viviane Zulian (UFRGS), inserir Eliara Müller (UNOCHAPECO) e inserir Gonçalo Ferraz (UFRGS)</t>
  </si>
  <si>
    <t>RS, PR, SC, SP, MG , ES , BA</t>
  </si>
  <si>
    <r>
      <t xml:space="preserve">Continuar o monitoramento de ninhos e do tamanho populacional de </t>
    </r>
    <r>
      <rPr>
        <i/>
        <sz val="12"/>
        <color rgb="FF000000"/>
        <rFont val="Calibri"/>
        <family val="2"/>
        <scheme val="major"/>
      </rPr>
      <t>A. pretrei</t>
    </r>
  </si>
  <si>
    <t>Viviane Telles Rodrigues Gaboardi (Projeto Charão)</t>
  </si>
  <si>
    <t>Este ano foi muito atípico para a produção de sementes da Araucaria angustifolia. Durante os 30 anos que acompanhamos e monitoramos a população de Amazona pretrei, nunca constatamos uma produção tão baixa da oferta de sementes do pinhão na natureza. Essa baixa oferta de pinhões, fez com que os papagaios buscassem outras áreas de oferta de sementes de araucária em Santa Catarina, como em Ponte Alta do Norte e municípios vizinhos. A população de papagaios que reproduz na Serra do Sudeste (Caçapava do Sul, Santana da Boa Vista, São Gabriel, Piratini), migraram em busca de pinhões para o sudeste catarinense. No entanto, permaneceram pouco tempo retornando para esta área de reprodução no estado. A maior contagem da população de papagaios ocorreu em 18 de maio onde registramos a presença de 14.960 papagaios. Temos certeza de que esse número não representa o total da população, mas ilustra o comportamento da espécie em busca desse recurso alimentar (Nêmora Prestes e Jaime Martinez).</t>
  </si>
  <si>
    <t>Inserir Nêmora Prestes (AMA-Projeto Charão), inserir Roberto Tomasi Jr.  (Projeto Charão), inserir Elinton Rezende (Projeto Charão), inserir Ângelo da Rosa (Projeto Charão)</t>
  </si>
  <si>
    <t>RS, SC e PR</t>
  </si>
  <si>
    <t>Atenção especial à registros no estado do Paraná.</t>
  </si>
  <si>
    <r>
      <t xml:space="preserve">Continuar o monitoramento de ninhos e do tamanho populacional de </t>
    </r>
    <r>
      <rPr>
        <i/>
        <sz val="12"/>
        <color rgb="FF000000"/>
        <rFont val="Calibri"/>
        <family val="2"/>
        <scheme val="major"/>
      </rPr>
      <t>A. brasiliensis</t>
    </r>
  </si>
  <si>
    <t>Patricia Pereira Serafini (ICMBio/CEMAVE), Roberta Boss (SPVS), Marina Somenzari (ICMBio/CEMAVE)</t>
  </si>
  <si>
    <t>Monitoramento de ninhos realizado em todos os ninhos cadastrados pelo projeto do papagaio-de-cara-roxa nos estados do PR e SP. Ano com a menor taxa de ocupação de ninhos e de sucesso reprodutivo. Dos filhotes que acompanhamos apenas 5 filhotes tiveram sucesso. Instalamos uma Camera trap em um ninho de PVC e obtivemos imagens fantásticas dos adultos, filhotes (saida do ninho/primeiro voo) e de predadores - gavião e caninana. Será elaborado um video com as imagens desse ninho. Não foi realizado o monitoramento populacional em 2020, devido a pandemia. Roberta: Monitoramento reprodutivo realizado, mas sem nenhum ninho com filhotes nesse período.  Em Cananéia (continente) Vila de Santa Maria foi verificado um ninho saqueado (ninho jerivá). Em Pariquera-Açu foram verificadas informaçõs-chave que podem orientar o combate ao tráfico na região.</t>
  </si>
  <si>
    <t>SP e PR</t>
  </si>
  <si>
    <t>Ação 3.27- Excluída na Monitoria Anual 3</t>
  </si>
  <si>
    <r>
      <t xml:space="preserve">Realizar estudo genético de </t>
    </r>
    <r>
      <rPr>
        <i/>
        <sz val="12"/>
        <color rgb="FF000000"/>
        <rFont val="Calibri"/>
        <family val="2"/>
        <scheme val="major"/>
      </rPr>
      <t>A. vinacea</t>
    </r>
    <r>
      <rPr>
        <sz val="12"/>
        <color rgb="FF000000"/>
        <rFont val="Calibri"/>
        <family val="2"/>
        <scheme val="major"/>
      </rPr>
      <t xml:space="preserve"> provenientes de diferentes localidades de ocorrência da espécie</t>
    </r>
  </si>
  <si>
    <t>Genética das populações conhecida</t>
  </si>
  <si>
    <t>Renato Caparroz
 (UnB)</t>
  </si>
  <si>
    <t>Marina Somenzari (ICMBio/CEMAVE); Roberta Boss (SPVS), Eliara Müller (UNOCHAPECÓ), Jaime Martinez (AMA-UPF), Vanessa Kanaan (Instituto Espaço Silvestre), Cristina Miyaki (USP), Elenise Sipinski (SPVS)</t>
  </si>
  <si>
    <t>Livro sendo elaborado.</t>
  </si>
  <si>
    <r>
      <t xml:space="preserve">Atualizar o conhecimento sobre a área de distribuição geográfica de </t>
    </r>
    <r>
      <rPr>
        <i/>
        <sz val="12"/>
        <color rgb="FF000000"/>
        <rFont val="Calibri"/>
        <family val="2"/>
        <scheme val="major"/>
      </rPr>
      <t>A. vinacea</t>
    </r>
    <r>
      <rPr>
        <sz val="12"/>
        <color rgb="FF000000"/>
        <rFont val="Calibri"/>
        <family val="2"/>
        <scheme val="major"/>
      </rPr>
      <t xml:space="preserve"> nas regiões sudeste e nordeste do Brasil</t>
    </r>
  </si>
  <si>
    <t>Alex Bovo (ESALQ/USP), Marina Somenzari (ICMBio/CEMAVE), Benjamin Timothy Phalan (Parque das Aves), Roberta Boss (SPVS), Luís Fábio Silveira (USP), Lucas Carrara (Aves Gerais Monitoramento Ambiental), Luciene Faria (Aves Gerais Monitoramento Ambiental), Paulo de Tarso Zuquim Antas (PTZA Ambiental), Emmanuel Landroz (IEF/MG), Clarice Silva (IEF/MG)</t>
  </si>
  <si>
    <t>São Paulo, Minas Gerais, Espírito Santo e Bahia</t>
  </si>
  <si>
    <t xml:space="preserve"> Monitoramento pontuais, como na área simpátrica de A. vinacea e de A. pretrei continuam sendo realizados (Jaime Martinez e Nêmora Prestes). A equipe do PE Campos do Jordão (SP) iniciou um monitoramento da espécie da região do parque. Recomendamos a colaboração de Douglas dos Santos (PE Campos do Jordão) (Nêmora Prestes e Jaime Martinez). Beta - Prospecção e contagens em dormitórios em monitoramento em Campina Grande do Sul estão previstos para iniciar em 2021 (SPVS). Cananéia também é área a ser monitorada pela equipe da SPVS (abril e maio 2022). Em 2021 houve relato de uso da região de Cananéia pelos papagaios-de-peito-roxo. </t>
  </si>
  <si>
    <t>Em função da pandemia e da falta de projetos com recursos para esta atividade não foi possível a execução da ação conforme o planejado.</t>
  </si>
  <si>
    <t>A informação sobre solturas realizadas por CETAS em Minas Gerais não estavam disponíveis ao PAN no momento das análises populacionais e de ocorrência atual da espécie. Contudo, nos preparativos da Oficina PAN Papagaios no Estado de Minas observou-se relatos de que solturas ocorreram em áreas amostradas durante esforços de campo para registro de animais de vida livre. Aves de soltura idealmente deveriam ser identificadas nas áreas onde ocorrem busca ativa de registros/distribuição, além de contagens populacionais.</t>
  </si>
  <si>
    <t xml:space="preserve">Mapas de distribuição geográfica atualizados </t>
  </si>
  <si>
    <t>Inserir Douglas Santos (PECJ), inserir Eliara Müller (UNOCHAPECÓ), inserir Viviane Zulian (UFRGS), inserir Gonçalo Ferraz (UFRGS), inserir Janaína Aparecida Batista Aguiar (IEF), excluir Emmanuel Landroz (IEF/MG), excluir Clarice Silva (IEF/MG), inserir Magda Rocha (Waita) e inserir Ariela Castelli Celeste (Waita)</t>
  </si>
  <si>
    <t xml:space="preserve">Flavio Ubaid e Tarcila Valtuille compartilharam registros de Amazona vinacea em Minas Gerais e estão em contato com Nêmora. </t>
  </si>
  <si>
    <t>Ana Raquel 
(AZAB)</t>
  </si>
  <si>
    <t>Marina Somenzari (ICMBio/CEMAVE), Patricia Pereira Serafini (ICMBio/CEMAVE), Elenise Sipinski (SPVS), Nêmora Prestes (AMA-UPF), Gláucia Seixas (PPV_PdA_FNB),  Ana Paula Felício (IMASUL/MS), Nêmora Pauletti Prestes (AMA-UPF), Eunice Souza (IBAMA/PR), Tânia Raso (USP), Luis Fábio Silveira (USP), Renato Caparroz (UNB), Pedro Scherer Neto (Museu de HN e Zoológico Curitiba)</t>
  </si>
  <si>
    <t xml:space="preserve">Fluxograma de destinação foi discutido amplamente pelo grupo ao longo de 2020, culminando com uma versão preliminar encaminhada a todos e reavaliada pelos colaboradores da ação. A preocupação é tornar o fluxograma o mais factível possível. </t>
  </si>
  <si>
    <t>Por sua complexidade e necessidade de factibilidade para uso na rotina das apreensões e destinação das espécies do PAN, as consultas e discussões têm levado mais tempo do que o previsto a princípio</t>
  </si>
  <si>
    <t>Ana Raquel Gomes (AZAB)</t>
  </si>
  <si>
    <r>
      <t>Inserir Marina Somenzari (ICMBio/CEMAVE), inserir Patricia Pereira Serafini (</t>
    </r>
    <r>
      <rPr>
        <i/>
        <sz val="12"/>
        <color theme="1"/>
        <rFont val="Calibri"/>
        <family val="2"/>
        <scheme val="major"/>
      </rPr>
      <t>ICMBio/</t>
    </r>
    <r>
      <rPr>
        <sz val="12"/>
        <color theme="1"/>
        <rFont val="Calibri"/>
        <family val="2"/>
        <scheme val="major"/>
      </rPr>
      <t>CEMAVE), inserir Elenise Sipinski (SPVS), inserir Nêmora Pauletti Prestes (AMA-UPF), inserir Gláucia Seixas (PPV_PdA_FNB),  inserir Ana Paula Felício (IMASUL/MS),  inserir Eunice Souza (IBAMA/PR),  inserir Tânia Raso (USP),  inserir Luis Fábio Silveira (USP),  inserir Renato Caparroz (UNB),  inserir Pedro Scherer N</t>
    </r>
    <r>
      <rPr>
        <sz val="12"/>
        <rFont val="Calibri"/>
        <family val="2"/>
        <scheme val="major"/>
      </rPr>
      <t>eto (Museu de HN e Zoológico Curitiba), inserir Cristina Miyaki (USP)</t>
    </r>
  </si>
  <si>
    <t>Solicitar aos Estados que consultem o GAT sobre projetos de soltura das espécies deste PAN</t>
  </si>
  <si>
    <t>Ana Paula Felicio (IMASUL/MS), Renato Caparroz (UNB), Luis Fábio Silveira (USP), Tânia Raso (USP), Sara Alves (INEMA/BA), Mauricio Barbanti (UNESP), Tainan B. Oliveira (Coordenadora do GT de Fauna da ABEMA)</t>
  </si>
  <si>
    <t xml:space="preserve">Ainda no prazo estabelecido, a ação aguarda maiores definições sobre recomendações no âmbito da ação 3.30 deste PAN para emitir formalmente qualquer ofício ou documento que trate do tema relacionado a diretrizes, critérios e procedimentos gerais sobre a destinação de animais silvestres provenientes de captura, apreensão ou entrega voluntária.  </t>
  </si>
  <si>
    <t>Inserir Daniel Slomp (SEMA RS)</t>
  </si>
  <si>
    <t>Efetuar gestão junto ao MMA , dentro do escopo ProEspécies para que ele fomente a elaboração e reavaliação de listas estaduais de espécies ameaças</t>
  </si>
  <si>
    <t>Ação ainda no prazo e em andamento conforme previsto por tratar-se de um dos objetivos do Pró-espécies.</t>
  </si>
  <si>
    <t>Informar os órgãos ambientais sobre a presença das espécies alvo, ressaltando seu estado de ameaça e as recomendações de destinação conforme diretrizes da IUCN</t>
  </si>
  <si>
    <t>Elenise Sipinski (SPVS), Renato Caparroz (UNB), Luis Fábio Silveira (USP), Nêmora Pauletti Prestes (AMA-UPF), Sara Alves (INEMA-BA), Marina Somenzari (ICMBio/CEMAVE), Roberta Boss (SPVS), Ana Paula Felício (IMASUL/MS), Eunice Souza (IBAMA/PR)</t>
  </si>
  <si>
    <t xml:space="preserve">A interlocução com os órgãos estaduais de meio ambiente sobre ocorrência das espécies, grau de ameaça e destinação conforme IUCN tem ocorrido neste segundo ciclo de implementação do PAN Papagaios através das reuniões e oficinas que já foram realizadas de forma presencial nos estados de SP, PR, SC, BA, RJ e MS e de forma virtual no ES e RS. Ainda no prazo estabelecido, o envio de ofícios previstos na ação aguarda maiores definições sobre recomendações no âmbito da ação 3.30 deste PAN (destinação de papagaios) para emitir formalmente qualquer documento do PAN Papagaios que trate do tema relacionado a diretrizes, critérios e procedimentos gerais sobre a destinação de animais silvestres provenientes de captura, apreensão ou entrega voluntária.  </t>
  </si>
  <si>
    <t>Ana Raquel Gomes 
(AZAB - Studbook keeper)</t>
  </si>
  <si>
    <t>Marina Somenzari (ICMBio/CEMAVE), todos os presentes na Oficina de dez 2018</t>
  </si>
  <si>
    <r>
      <t xml:space="preserve">Estabelecer programa de manejo </t>
    </r>
    <r>
      <rPr>
        <i/>
        <sz val="12"/>
        <color theme="1"/>
        <rFont val="Calibri"/>
        <family val="2"/>
        <scheme val="major"/>
      </rPr>
      <t>exsitu</t>
    </r>
    <r>
      <rPr>
        <sz val="12"/>
        <color theme="1"/>
        <rFont val="Calibri"/>
        <family val="2"/>
        <scheme val="major"/>
      </rPr>
      <t xml:space="preserve"> para </t>
    </r>
    <r>
      <rPr>
        <i/>
        <sz val="12"/>
        <color theme="1"/>
        <rFont val="Calibri"/>
        <family val="2"/>
        <scheme val="major"/>
      </rPr>
      <t xml:space="preserve">A. vinacea </t>
    </r>
  </si>
  <si>
    <r>
      <t xml:space="preserve">Patricia Pereira Serafini (ICMBio/CEMAVE) e Marina Somenzari (ICMBio/CEMAVE)
Nemora Prestes (AMA -Ponto focal </t>
    </r>
    <r>
      <rPr>
        <i/>
        <sz val="12"/>
        <color theme="1"/>
        <rFont val="Calibri"/>
        <family val="2"/>
        <scheme val="major"/>
      </rPr>
      <t xml:space="preserve">in situ), </t>
    </r>
    <r>
      <rPr>
        <sz val="12"/>
        <color theme="1"/>
        <rFont val="Calibri"/>
        <family val="2"/>
        <scheme val="major"/>
      </rPr>
      <t>Fernanda Guida Vaz (Zoo de São Paulo -
Studbook keeper), Tânia Raso (USP), Cristina Miyaki (USP), Renato Severi Costa (Amazona Zootech),  José Selmi (Nutropica)</t>
    </r>
  </si>
  <si>
    <t>Questionários encaminhados para todas as Instituições AZAB e para os sistemas GeFAU/SISFAUNA. Studbook Keepers definidos. Próxima ação: análise do plantel, análise de novas Instituições para o programa e criação do GT papagaios (para discussão com o PAN)</t>
  </si>
  <si>
    <t>Inserir Ariela Castelli Celeste (Waita)</t>
  </si>
  <si>
    <t>Área de manutenção ex-situ das espécies alvo</t>
  </si>
  <si>
    <r>
      <t xml:space="preserve">Estabelecer programa de manejo </t>
    </r>
    <r>
      <rPr>
        <i/>
        <sz val="12"/>
        <color rgb="FF000000"/>
        <rFont val="Calibri"/>
        <family val="2"/>
        <scheme val="major"/>
      </rPr>
      <t>exsitu</t>
    </r>
    <r>
      <rPr>
        <sz val="12"/>
        <color theme="1"/>
        <rFont val="Calibri"/>
        <family val="2"/>
        <scheme val="major"/>
      </rPr>
      <t xml:space="preserve"> para </t>
    </r>
    <r>
      <rPr>
        <i/>
        <sz val="12"/>
        <color rgb="FF000000"/>
        <rFont val="Calibri"/>
        <family val="2"/>
        <scheme val="major"/>
      </rPr>
      <t xml:space="preserve">A. brasiliensis </t>
    </r>
  </si>
  <si>
    <r>
      <t xml:space="preserve">Patricia Pereira Serafini (ICMBio/CEMAVE)
Elenise Sipinski (SPVS - Ponto focal </t>
    </r>
    <r>
      <rPr>
        <i/>
        <sz val="12"/>
        <color theme="1"/>
        <rFont val="Calibri"/>
        <family val="2"/>
        <scheme val="major"/>
      </rPr>
      <t xml:space="preserve">in situ), </t>
    </r>
    <r>
      <rPr>
        <sz val="12"/>
        <color theme="1"/>
        <rFont val="Calibri"/>
        <family val="2"/>
        <scheme val="major"/>
      </rPr>
      <t>Pedro Scherer Neto (Museu de HN e Zoológico Curitiba)</t>
    </r>
    <r>
      <rPr>
        <i/>
        <sz val="12"/>
        <color theme="1"/>
        <rFont val="Calibri"/>
        <family val="2"/>
        <scheme val="major"/>
      </rPr>
      <t xml:space="preserve">, </t>
    </r>
    <r>
      <rPr>
        <sz val="12"/>
        <color theme="1"/>
        <rFont val="Calibri"/>
        <family val="2"/>
        <scheme val="major"/>
      </rPr>
      <t>Nancy Banevicius (Zoo de Curitiba -
Studbook keeper), Tânia Raso (USP), Cristina Miyaki (USP), Renato Severi Costa (Amazona Zootech), José Selmi (Nutropica)</t>
    </r>
  </si>
  <si>
    <r>
      <t xml:space="preserve">Estabelecer programa de manejo </t>
    </r>
    <r>
      <rPr>
        <i/>
        <sz val="12"/>
        <color rgb="FF000000"/>
        <rFont val="Calibri"/>
        <family val="2"/>
        <scheme val="major"/>
      </rPr>
      <t>exsitu</t>
    </r>
    <r>
      <rPr>
        <sz val="12"/>
        <color theme="1"/>
        <rFont val="Calibri"/>
        <family val="2"/>
        <scheme val="major"/>
      </rPr>
      <t xml:space="preserve"> para </t>
    </r>
    <r>
      <rPr>
        <i/>
        <sz val="12"/>
        <color rgb="FF000000"/>
        <rFont val="Calibri"/>
        <family val="2"/>
        <scheme val="major"/>
      </rPr>
      <t>A. rhodocorytha</t>
    </r>
  </si>
  <si>
    <t>Patricia Pereira Serafini (ICMBio/CEMAVE) e Marina Somenzari (ICMBio/CEMAVE)
Benjamin Timothy Phalan (Parque das Aves -
Studbook keeper e Ponto Focal in situ), Pedro Scherer Neto (Museu de HN e Zoológico Curitiba), Tânia Raso (USP), Cristina Miyaki (USP), Renato Severi Costa (Amazona Zootech), José Selmi (Nutropica)</t>
  </si>
  <si>
    <r>
      <t xml:space="preserve">Estabelecer programa de manejo </t>
    </r>
    <r>
      <rPr>
        <i/>
        <sz val="12"/>
        <color rgb="FF000000"/>
        <rFont val="Calibri"/>
        <family val="2"/>
        <scheme val="major"/>
      </rPr>
      <t>exsitu</t>
    </r>
    <r>
      <rPr>
        <sz val="12"/>
        <color theme="1"/>
        <rFont val="Calibri"/>
        <family val="2"/>
        <scheme val="major"/>
      </rPr>
      <t xml:space="preserve"> para </t>
    </r>
    <r>
      <rPr>
        <i/>
        <sz val="12"/>
        <color rgb="FF000000"/>
        <rFont val="Calibri"/>
        <family val="2"/>
        <scheme val="major"/>
      </rPr>
      <t xml:space="preserve">A. pretrei </t>
    </r>
  </si>
  <si>
    <r>
      <t xml:space="preserve">Patricia Pereira Serafini (ICMBio/CEMAVE), Jaime Martinez (AMA-UPF)
Nêmora Pauletti Prestes (AMA -Ponto focal </t>
    </r>
    <r>
      <rPr>
        <i/>
        <sz val="12"/>
        <color theme="1"/>
        <rFont val="Calibri"/>
        <family val="2"/>
        <scheme val="major"/>
      </rPr>
      <t xml:space="preserve">in situ </t>
    </r>
    <r>
      <rPr>
        <sz val="12"/>
        <color theme="1"/>
        <rFont val="Calibri"/>
        <family val="2"/>
        <scheme val="major"/>
      </rPr>
      <t>e Studbook keeper), Tânia Raso (USP), Cristina Miyaki (USP), Renato Severi Costa (Amazona Zootech), José Selmi (Nutropica)</t>
    </r>
  </si>
  <si>
    <r>
      <t xml:space="preserve">Estabelecer programa de manejo </t>
    </r>
    <r>
      <rPr>
        <i/>
        <sz val="12"/>
        <color theme="1"/>
        <rFont val="Calibri"/>
        <family val="2"/>
        <scheme val="major"/>
      </rPr>
      <t>exsitu</t>
    </r>
    <r>
      <rPr>
        <sz val="12"/>
        <color theme="1"/>
        <rFont val="Calibri"/>
        <family val="2"/>
        <scheme val="major"/>
      </rPr>
      <t xml:space="preserve"> para </t>
    </r>
    <r>
      <rPr>
        <i/>
        <sz val="12"/>
        <color theme="1"/>
        <rFont val="Calibri"/>
        <family val="2"/>
        <scheme val="major"/>
      </rPr>
      <t xml:space="preserve">A. aestiva </t>
    </r>
  </si>
  <si>
    <r>
      <t xml:space="preserve">Patricia Pereira Serafini (ICMBio/CEMAVE)
Gláucia Seixas (PPV_PdA_FNB - Ponto focal </t>
    </r>
    <r>
      <rPr>
        <i/>
        <sz val="12"/>
        <color theme="1"/>
        <rFont val="Calibri"/>
        <family val="2"/>
        <scheme val="major"/>
      </rPr>
      <t xml:space="preserve">in situ), </t>
    </r>
    <r>
      <rPr>
        <sz val="12"/>
        <color theme="1"/>
        <rFont val="Calibri"/>
        <family val="2"/>
        <scheme val="major"/>
      </rPr>
      <t>Ana Raquel (AZAB -
Studbook keeper), Tânia Raso (USP), Cristina Miyaki (USP), Renato Severi Costa (Amazona Zootech), Mauricio Barbanti (UNESP), José Selmi (Nutropica)</t>
    </r>
  </si>
  <si>
    <t>Considerando o número de animais mantidos, a sugestão é que seja criado primeiramente o GT papagaios para sugestões de como iniciarmos essa análise. Proposta de iniciar analisando e buscando instituições com potencial para participar.</t>
  </si>
  <si>
    <r>
      <t xml:space="preserve">Estabelecer programa de manejo </t>
    </r>
    <r>
      <rPr>
        <i/>
        <sz val="12"/>
        <color rgb="FF000000"/>
        <rFont val="Calibri"/>
        <family val="2"/>
        <scheme val="major"/>
      </rPr>
      <t>ex-situ</t>
    </r>
    <r>
      <rPr>
        <sz val="12"/>
        <color theme="1"/>
        <rFont val="Calibri"/>
        <family val="2"/>
        <scheme val="major"/>
      </rPr>
      <t xml:space="preserve"> para </t>
    </r>
    <r>
      <rPr>
        <i/>
        <sz val="12"/>
        <color rgb="FF000000"/>
        <rFont val="Calibri"/>
        <family val="2"/>
        <scheme val="major"/>
      </rPr>
      <t xml:space="preserve">A. farinosa </t>
    </r>
  </si>
  <si>
    <r>
      <t xml:space="preserve">Patricia Pereira Serafini (ICMBio/CEMAVE), 
Patrick Inacio Pina (Ponto focal </t>
    </r>
    <r>
      <rPr>
        <i/>
        <sz val="12"/>
        <color theme="1"/>
        <rFont val="Calibri"/>
        <family val="2"/>
        <scheme val="major"/>
      </rPr>
      <t xml:space="preserve">in situ), </t>
    </r>
    <r>
      <rPr>
        <sz val="12"/>
        <color theme="1"/>
        <rFont val="Calibri"/>
        <family val="2"/>
        <scheme val="major"/>
      </rPr>
      <t>Angelica Midori Sugieda (Zoológico de São Paulo -
Studbook keeper), Tânia Raso (USP), Cristina Miyaki (USP), Renato Severi Costa (Amazona Zootech),  José Selmi (Nutropica)</t>
    </r>
  </si>
  <si>
    <r>
      <t xml:space="preserve">Realizar capacitações de profissionais de todas as instituições que atuam em cativeiro com o genero Amazona seguindo as diretrizes constantes no relatório para aprimorar o manejo </t>
    </r>
    <r>
      <rPr>
        <i/>
        <sz val="12"/>
        <color theme="1"/>
        <rFont val="Calibri"/>
        <family val="2"/>
        <scheme val="major"/>
      </rPr>
      <t>ex-situ</t>
    </r>
    <r>
      <rPr>
        <sz val="12"/>
        <color theme="1"/>
        <rFont val="Calibri"/>
        <family val="2"/>
        <scheme val="major"/>
      </rPr>
      <t xml:space="preserve"> das espécies alvo deste PAN</t>
    </r>
  </si>
  <si>
    <t>Fernanda Guida Vaz (Zoo de São Paulo), Nancy Banevicius (Zoo de Curitiba), Benjamin Timothy Phalan (Parque das Aves), Nemora Prestes (AMA-UPF), Angelica Midori Sugieda (Zoológico de São Paulo - Studbook keeper), Patricia Pereira Serafini (ICMBio/CEMAVE)</t>
  </si>
  <si>
    <t>Ação ainda no prazo, capacitação iniciou-se com Studbook Keepers.</t>
  </si>
  <si>
    <t>SITUAÇÃO ATUAL DAS AÇÕES - 4ª MONITORIA (2021)</t>
  </si>
  <si>
    <t>Inserir nome do PAN - completo e resumido, ex: "Plano de Ação Nacional para a Conservação dos Ambientes Coralíneos - PAN Corais"</t>
  </si>
  <si>
    <t>Salvar o</t>
  </si>
  <si>
    <t>01/10/2016 - 04/10/2016 (virtual)</t>
  </si>
  <si>
    <t>Ação iniciada e não concluída no período previsto</t>
  </si>
  <si>
    <t>Texto objetivo 1</t>
  </si>
  <si>
    <t>X</t>
  </si>
  <si>
    <t>Texto objetivo 2</t>
  </si>
  <si>
    <t>2.7</t>
  </si>
  <si>
    <t>2.8</t>
  </si>
  <si>
    <t>2.9</t>
  </si>
  <si>
    <t>2.10</t>
  </si>
  <si>
    <t>2.11</t>
  </si>
  <si>
    <t>2.12</t>
  </si>
  <si>
    <t>2.13</t>
  </si>
  <si>
    <t>2.14</t>
  </si>
  <si>
    <t>2.15</t>
  </si>
  <si>
    <t>Texto objetivo 3</t>
  </si>
  <si>
    <t>ação 3</t>
  </si>
  <si>
    <t>Texto objetivo 4</t>
  </si>
  <si>
    <t>4.1</t>
  </si>
  <si>
    <t>ação 4</t>
  </si>
  <si>
    <t>4.2</t>
  </si>
  <si>
    <t>4.3</t>
  </si>
  <si>
    <t>4.4</t>
  </si>
  <si>
    <t>4.5</t>
  </si>
  <si>
    <t>4.6</t>
  </si>
  <si>
    <t>4.7</t>
  </si>
  <si>
    <t>4.8</t>
  </si>
  <si>
    <t>4.9</t>
  </si>
  <si>
    <t>4.10</t>
  </si>
  <si>
    <t>4.11</t>
  </si>
  <si>
    <t>4.12</t>
  </si>
  <si>
    <t>4.13</t>
  </si>
  <si>
    <t>4.14</t>
  </si>
  <si>
    <t>4.15</t>
  </si>
  <si>
    <t>Texto objetivo 5</t>
  </si>
  <si>
    <t>5.1</t>
  </si>
  <si>
    <t>ação 5</t>
  </si>
  <si>
    <t>5.2</t>
  </si>
  <si>
    <t>5.3</t>
  </si>
  <si>
    <t>5.4</t>
  </si>
  <si>
    <t>5.5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</si>
  <si>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</si>
  <si>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</si>
  <si>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</si>
  <si>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</si>
  <si>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</si>
  <si>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</si>
  <si>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</si>
  <si>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</si>
  <si>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</si>
  <si>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</si>
  <si>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</si>
  <si>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</si>
  <si>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</si>
  <si>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</si>
  <si>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</si>
  <si>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</si>
  <si>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</si>
  <si>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</si>
  <si>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</si>
  <si>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</si>
  <si>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</si>
  <si>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</si>
  <si>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</si>
  <si>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</si>
  <si>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</si>
  <si>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</si>
  <si>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</si>
  <si>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</si>
  <si>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</si>
  <si>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</si>
  <si>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</si>
  <si>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</si>
  <si>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</si>
  <si>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</si>
  <si>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</si>
  <si>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</si>
  <si>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</si>
  <si>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</si>
  <si>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</si>
  <si>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</si>
  <si>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</si>
  <si>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</si>
  <si>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</si>
  <si>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</si>
  <si>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</si>
  <si>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</si>
  <si>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</si>
  <si>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</si>
  <si>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</si>
  <si>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</si>
  <si>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</si>
  <si>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</si>
  <si>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</si>
  <si>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</si>
  <si>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</si>
  <si>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</si>
  <si>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</si>
  <si>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</si>
  <si>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</si>
  <si>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</si>
  <si>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</si>
  <si>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</si>
  <si>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</si>
  <si>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</si>
  <si>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</si>
  <si>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</si>
  <si>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</si>
  <si>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</si>
  <si>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</si>
  <si>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</si>
  <si>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</si>
  <si>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</si>
  <si>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</si>
  <si>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</si>
  <si>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</si>
  <si>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</si>
  <si>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</si>
  <si>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</si>
  <si>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</si>
  <si>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</si>
  <si>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</si>
  <si>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</si>
  <si>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</si>
  <si>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</si>
  <si>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</si>
  <si>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</si>
  <si>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</si>
  <si>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</si>
  <si>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</si>
  <si>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</si>
  <si>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</si>
  <si>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</si>
  <si>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</si>
  <si>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</si>
  <si>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</si>
  <si>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MONITORIA FINAL (2017)</t>
  </si>
  <si>
    <t>Não iniciada ou não concluída</t>
  </si>
  <si>
    <t>Iniciada e não concluída no período previsto</t>
  </si>
  <si>
    <t>Concluída</t>
  </si>
  <si>
    <t>TOTAL DE AÇÕES DO PAN</t>
  </si>
  <si>
    <t>Ação concluída na Monitoria 2.  Sem novas informações.</t>
  </si>
  <si>
    <t>Ação concluída na Monitoria 1. Sem novas informações.</t>
  </si>
  <si>
    <t>Ação não foi iniciada até o momento. A ideia era contratar alguém para dedicar-se para este assunto, mas com restrições da pandemia não foi possível avançar. A retomada está prevista pra 2022. Corredores tem sido discutidos no âmbito de projeto aprovado no âmbito dos Planos Municipais de Mata Atlântica, sendo discutidos no sul da Bahia, e foi estabelecido corredor que vai ligar a RPPN Veracel ao Parque Nacional do Pau Brasil em projeto aprovado pelo EuroClima, que envolve diversas instituições. Na execução deste corredor está o pessoal da Associação Nacional de Órgãos Municipais de Meio Ambiente - ANAMMA.</t>
  </si>
  <si>
    <t>Carência de oportunidades para formalização via ofício.</t>
  </si>
  <si>
    <t>Ação não foi iniciada conforme o previsto. Não puderam ser realizadas  no último ano expedições em campo e houve dificuldades de captação de recursos por restrições da pandemia.</t>
  </si>
  <si>
    <t>Ação concluída na Monitoria 3. Sem novas informações.</t>
  </si>
  <si>
    <t xml:space="preserve">Foram analisados geneticamente 31 papagaios (15 do nordeste de Minas Gerais e 16 de Santa Catarina). Os dados indicam variabilidade genética alta e estrutura genética fraca. Persiste lacuna no centro da distribuição da espécie. O monitoramento de ninhos em Campos de Jordão foi realizado pela equipe do PECJ e SPVS e a obtenção de amostras nesta localidade poderá subsidiar o atendimento a esta demanda. A busca de amostras no estado de São Paulo é prioridade.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</si>
</sst>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416]mmmm\-yy"/>
    <numFmt numFmtId="165" formatCode="mm/yy"/>
    <numFmt numFmtId="166" formatCode="mmmm/yyyy"/>
    <numFmt numFmtId="167" formatCode="&quot;R$&quot;\ #,##0.00;[Red]&quot;R$&quot;\ #,##0.00"/>
    <numFmt numFmtId="168" formatCode="&quot;R$ &quot;#,##0.00;&quot;R$ &quot;#,##0.00"/>
    <numFmt numFmtId="169" formatCode="#,##0.00;[Red]#,##0.00"/>
    <numFmt numFmtId="170" formatCode="[$-416]mmmm\-yy;@"/>
    <numFmt numFmtId="171" formatCode="mmmm/yy"/>
  </numFmts>
  <fonts count="53" x14ac:knownFonts="1">
    <font>
      <sz val="11"/>
      <color theme="1"/>
      <name val="Arial"/>
    </font>
    <font>
      <b/>
      <sz val="16"/>
      <color theme="0"/>
      <name val="Calibri"/>
      <family val="2"/>
    </font>
    <font>
      <sz val="11"/>
      <name val="Arial"/>
      <family val="2"/>
    </font>
    <font>
      <b/>
      <sz val="16"/>
      <color theme="1"/>
      <name val="Calibri"/>
      <family val="2"/>
    </font>
    <font>
      <sz val="11"/>
      <color theme="1"/>
      <name val="Calibri"/>
      <family val="2"/>
    </font>
    <font>
      <b/>
      <sz val="14"/>
      <color theme="0"/>
      <name val="Calibri"/>
      <family val="2"/>
    </font>
    <font>
      <sz val="14"/>
      <color theme="1"/>
      <name val="Calibri"/>
      <family val="2"/>
    </font>
    <font>
      <sz val="11"/>
      <color theme="0"/>
      <name val="Calibri"/>
      <family val="2"/>
    </font>
    <font>
      <b/>
      <sz val="12"/>
      <color theme="0"/>
      <name val="Calibri"/>
      <family val="2"/>
    </font>
    <font>
      <b/>
      <sz val="12"/>
      <color theme="1"/>
      <name val="Calibri"/>
      <family val="2"/>
    </font>
    <font>
      <sz val="12"/>
      <color theme="1"/>
      <name val="Calibri"/>
      <family val="2"/>
    </font>
    <font>
      <sz val="12"/>
      <color rgb="FF222222"/>
      <name val="Calibri"/>
      <family val="2"/>
    </font>
    <font>
      <sz val="11"/>
      <color rgb="FF000000"/>
      <name val="Arial"/>
      <family val="2"/>
    </font>
    <font>
      <sz val="12"/>
      <color rgb="FFFF0000"/>
      <name val="Calibri"/>
      <family val="2"/>
    </font>
    <font>
      <sz val="12"/>
      <color theme="1"/>
      <name val="Arial"/>
      <family val="2"/>
    </font>
    <font>
      <sz val="11"/>
      <color rgb="FF000000"/>
      <name val="Calibri"/>
      <family val="2"/>
    </font>
    <font>
      <sz val="12"/>
      <color rgb="FF000000"/>
      <name val="Calibri"/>
      <family val="2"/>
    </font>
    <font>
      <b/>
      <sz val="18"/>
      <color theme="1"/>
      <name val="Calibri"/>
      <family val="2"/>
    </font>
    <font>
      <sz val="12"/>
      <color rgb="FF000000"/>
      <name val="Arial"/>
      <family val="2"/>
    </font>
    <font>
      <b/>
      <sz val="11"/>
      <color theme="0"/>
      <name val="Calibri"/>
      <family val="2"/>
    </font>
    <font>
      <sz val="11"/>
      <color rgb="FFFF0000"/>
      <name val="Calibri"/>
      <family val="2"/>
    </font>
    <font>
      <b/>
      <sz val="11"/>
      <color rgb="FFFF0000"/>
      <name val="Calibri"/>
      <family val="2"/>
    </font>
    <font>
      <sz val="12"/>
      <color theme="0"/>
      <name val="Calibri"/>
      <family val="2"/>
    </font>
    <font>
      <b/>
      <sz val="11"/>
      <color theme="1"/>
      <name val="Calibri"/>
      <family val="2"/>
    </font>
    <font>
      <b/>
      <sz val="12"/>
      <color rgb="FFFF0000"/>
      <name val="Calibri"/>
      <family val="2"/>
    </font>
    <font>
      <sz val="12"/>
      <color rgb="FF0070C0"/>
      <name val="Calibri"/>
      <family val="2"/>
    </font>
    <font>
      <sz val="12"/>
      <color rgb="FFC0C0C0"/>
      <name val="Calibri"/>
      <family val="2"/>
    </font>
    <font>
      <sz val="12"/>
      <color rgb="FF92D050"/>
      <name val="Calibri"/>
      <family val="2"/>
    </font>
    <font>
      <sz val="12"/>
      <color rgb="FFF79646"/>
      <name val="Calibri"/>
      <family val="2"/>
    </font>
    <font>
      <sz val="12"/>
      <color rgb="FFFFC000"/>
      <name val="Calibri"/>
      <family val="2"/>
    </font>
    <font>
      <sz val="11"/>
      <color rgb="FF000000"/>
      <name val="Roboto"/>
    </font>
    <font>
      <sz val="12"/>
      <color rgb="FF4A86E8"/>
      <name val="Calibri"/>
      <family val="2"/>
    </font>
    <font>
      <sz val="12"/>
      <color rgb="FF9BBB59"/>
      <name val="Calibri"/>
      <family val="2"/>
    </font>
    <font>
      <sz val="12"/>
      <color rgb="FFA5A5A5"/>
      <name val="Calibri"/>
      <family val="2"/>
    </font>
    <font>
      <sz val="11"/>
      <color rgb="FFC00000"/>
      <name val="Calibri"/>
      <family val="2"/>
    </font>
    <font>
      <b/>
      <vertAlign val="superscript"/>
      <sz val="16"/>
      <color theme="1"/>
      <name val="Calibri"/>
      <family val="2"/>
    </font>
    <font>
      <i/>
      <sz val="12"/>
      <color theme="1"/>
      <name val="Calibri"/>
      <family val="2"/>
    </font>
    <font>
      <i/>
      <sz val="11"/>
      <color rgb="FF000000"/>
      <name val="Arial"/>
      <family val="2"/>
    </font>
    <font>
      <i/>
      <sz val="11"/>
      <color theme="1"/>
      <name val="Calibri"/>
      <family val="2"/>
    </font>
    <font>
      <i/>
      <sz val="12"/>
      <color rgb="FF222222"/>
      <name val="Calibri"/>
      <family val="2"/>
    </font>
    <font>
      <sz val="12"/>
      <color rgb="FFC00000"/>
      <name val="Calibri"/>
      <family val="2"/>
    </font>
    <font>
      <i/>
      <sz val="12"/>
      <color rgb="FF000000"/>
      <name val="Calibri"/>
      <family val="2"/>
    </font>
    <font>
      <sz val="12"/>
      <color theme="1"/>
      <name val="Calibri"/>
      <family val="2"/>
    </font>
    <font>
      <sz val="12"/>
      <name val="Calibri"/>
      <family val="2"/>
    </font>
    <font>
      <sz val="12"/>
      <color theme="1"/>
      <name val="Calibri"/>
      <family val="2"/>
      <scheme val="major"/>
    </font>
    <font>
      <sz val="12"/>
      <name val="Calibri"/>
      <family val="2"/>
      <scheme val="major"/>
    </font>
    <font>
      <b/>
      <sz val="12"/>
      <color theme="1"/>
      <name val="Calibri"/>
      <family val="2"/>
      <scheme val="major"/>
    </font>
    <font>
      <sz val="12"/>
      <color rgb="FF000000"/>
      <name val="Calibri"/>
      <family val="2"/>
      <scheme val="major"/>
    </font>
    <font>
      <sz val="12"/>
      <color rgb="FFC0C0C0"/>
      <name val="Calibri"/>
      <family val="2"/>
      <scheme val="major"/>
    </font>
    <font>
      <i/>
      <sz val="12"/>
      <color rgb="FF000000"/>
      <name val="Calibri"/>
      <family val="2"/>
      <scheme val="major"/>
    </font>
    <font>
      <i/>
      <sz val="12"/>
      <color theme="1"/>
      <name val="Calibri"/>
      <family val="2"/>
      <scheme val="major"/>
    </font>
    <font>
      <sz val="12"/>
      <color rgb="FFFF0000"/>
      <name val="Calibri"/>
      <family val="2"/>
      <scheme val="major"/>
    </font>
    <font>
      <i/>
      <sz val="12"/>
      <name val="Calibri"/>
      <family val="2"/>
      <scheme val="major"/>
    </font>
  </fonts>
  <fills count="24">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rgb="FFF2F2F2"/>
        <bgColor rgb="FFF2F2F2"/>
      </patternFill>
    </fill>
    <fill>
      <patternFill patternType="solid">
        <fgColor theme="0"/>
        <bgColor theme="0"/>
      </patternFill>
    </fill>
    <fill>
      <patternFill patternType="solid">
        <fgColor rgb="FF0000FF"/>
        <bgColor rgb="FF0000FF"/>
      </patternFill>
    </fill>
    <fill>
      <patternFill patternType="solid">
        <fgColor rgb="FFFFFFFF"/>
        <bgColor rgb="FFFFFFFF"/>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rgb="FF7030A0"/>
        <bgColor rgb="FF7030A0"/>
      </patternFill>
    </fill>
    <fill>
      <patternFill patternType="solid">
        <fgColor theme="0"/>
        <bgColor rgb="FFFFFF00"/>
      </patternFill>
    </fill>
    <fill>
      <patternFill patternType="solid">
        <fgColor theme="0"/>
        <bgColor indexed="64"/>
      </patternFill>
    </fill>
  </fills>
  <borders count="85">
    <border>
      <left/>
      <right/>
      <top/>
      <bottom/>
      <diagonal/>
    </border>
    <border>
      <left/>
      <right/>
      <top/>
      <bottom style="double">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diagonal/>
    </border>
    <border>
      <left style="thin">
        <color rgb="FF000000"/>
      </left>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333300"/>
      </left>
      <right style="thin">
        <color rgb="FF333300"/>
      </right>
      <top style="thin">
        <color rgb="FF000000"/>
      </top>
      <bottom style="thin">
        <color rgb="FF000000"/>
      </bottom>
      <diagonal/>
    </border>
    <border>
      <left style="thin">
        <color rgb="FF333300"/>
      </left>
      <right style="thin">
        <color rgb="FF3333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rgb="FF000000"/>
      </right>
      <top/>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medium">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bottom style="medium">
        <color indexed="64"/>
      </bottom>
      <diagonal/>
    </border>
    <border>
      <left style="thin">
        <color rgb="FF000000"/>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medium">
        <color rgb="FF000000"/>
      </left>
      <right style="thin">
        <color rgb="FF000000"/>
      </right>
      <top/>
      <bottom style="medium">
        <color indexed="64"/>
      </bottom>
      <diagonal/>
    </border>
    <border>
      <left style="thin">
        <color rgb="FF000000"/>
      </left>
      <right style="medium">
        <color indexed="64"/>
      </right>
      <top/>
      <bottom style="medium">
        <color indexed="64"/>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style="medium">
        <color rgb="FF000000"/>
      </left>
      <right style="medium">
        <color rgb="FF000000"/>
      </right>
      <top style="medium">
        <color rgb="FF000000"/>
      </top>
      <bottom/>
      <diagonal/>
    </border>
  </borders>
  <cellStyleXfs count="1">
    <xf numFmtId="0" fontId="0" fillId="0" borderId="0"/>
  </cellStyleXfs>
  <cellXfs count="496">
    <xf numFmtId="0" fontId="0" fillId="0" borderId="0" xfId="0" applyFont="1" applyAlignment="1"/>
    <xf numFmtId="0" fontId="4" fillId="0" borderId="0" xfId="0" applyFont="1" applyAlignment="1">
      <alignment vertical="center"/>
    </xf>
    <xf numFmtId="0" fontId="4"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vertical="center"/>
    </xf>
    <xf numFmtId="0" fontId="4" fillId="5" borderId="15" xfId="0" applyFont="1" applyFill="1" applyBorder="1" applyAlignment="1">
      <alignment horizontal="center" vertical="center"/>
    </xf>
    <xf numFmtId="164" fontId="10" fillId="5" borderId="15" xfId="0" applyNumberFormat="1" applyFont="1" applyFill="1" applyBorder="1" applyAlignment="1">
      <alignment horizontal="center" vertical="center" wrapText="1"/>
    </xf>
    <xf numFmtId="165" fontId="10" fillId="0" borderId="18" xfId="0" applyNumberFormat="1" applyFont="1" applyBorder="1" applyAlignment="1">
      <alignment horizontal="left" vertical="center" wrapText="1"/>
    </xf>
    <xf numFmtId="0" fontId="10" fillId="0" borderId="18" xfId="0" applyFont="1" applyBorder="1" applyAlignment="1">
      <alignment horizontal="center" vertical="center" wrapText="1"/>
    </xf>
    <xf numFmtId="166" fontId="10" fillId="0" borderId="18" xfId="0" applyNumberFormat="1" applyFont="1" applyBorder="1" applyAlignment="1">
      <alignment horizontal="center" vertical="center" wrapText="1"/>
    </xf>
    <xf numFmtId="4" fontId="10" fillId="0" borderId="18" xfId="0" applyNumberFormat="1" applyFont="1" applyBorder="1" applyAlignment="1">
      <alignment horizontal="center" vertical="center" wrapText="1"/>
    </xf>
    <xf numFmtId="17" fontId="10" fillId="0" borderId="18" xfId="0" applyNumberFormat="1" applyFont="1" applyBorder="1" applyAlignment="1">
      <alignment horizontal="center" vertical="center" wrapText="1"/>
    </xf>
    <xf numFmtId="0" fontId="4" fillId="0" borderId="18" xfId="0" applyFont="1" applyBorder="1" applyAlignment="1">
      <alignment horizontal="center" vertical="center"/>
    </xf>
    <xf numFmtId="164" fontId="10" fillId="0" borderId="18" xfId="0" applyNumberFormat="1" applyFont="1" applyBorder="1" applyAlignment="1">
      <alignment horizontal="center" vertical="center" wrapText="1"/>
    </xf>
    <xf numFmtId="167" fontId="10" fillId="0" borderId="18" xfId="0" applyNumberFormat="1" applyFont="1" applyBorder="1" applyAlignment="1">
      <alignment horizontal="center" vertical="center" wrapText="1"/>
    </xf>
    <xf numFmtId="165" fontId="10" fillId="0" borderId="18" xfId="0" applyNumberFormat="1" applyFont="1" applyBorder="1" applyAlignment="1">
      <alignment horizontal="center" vertical="center" wrapText="1"/>
    </xf>
    <xf numFmtId="0" fontId="10" fillId="14" borderId="20" xfId="0" applyFont="1" applyFill="1" applyBorder="1" applyAlignment="1">
      <alignment horizontal="center" vertical="center" wrapText="1"/>
    </xf>
    <xf numFmtId="0" fontId="10" fillId="9" borderId="20" xfId="0" applyFont="1" applyFill="1" applyBorder="1" applyAlignment="1">
      <alignment horizontal="center" vertical="center" wrapText="1"/>
    </xf>
    <xf numFmtId="0" fontId="10" fillId="15" borderId="20" xfId="0" applyFont="1" applyFill="1" applyBorder="1" applyAlignment="1">
      <alignment horizontal="center" vertical="center" wrapText="1"/>
    </xf>
    <xf numFmtId="0" fontId="10" fillId="16" borderId="20" xfId="0" applyFont="1" applyFill="1" applyBorder="1" applyAlignment="1">
      <alignment horizontal="center" vertical="center" wrapText="1"/>
    </xf>
    <xf numFmtId="0" fontId="11" fillId="0" borderId="0" xfId="0" applyFont="1" applyAlignment="1">
      <alignment horizontal="center" vertical="center" wrapText="1"/>
    </xf>
    <xf numFmtId="165" fontId="10" fillId="17" borderId="18" xfId="0" applyNumberFormat="1" applyFont="1" applyFill="1" applyBorder="1" applyAlignment="1">
      <alignment horizontal="left" vertical="center" wrapText="1"/>
    </xf>
    <xf numFmtId="0" fontId="12" fillId="0" borderId="0" xfId="0" applyFont="1" applyAlignment="1">
      <alignment horizontal="center" vertical="center" wrapText="1"/>
    </xf>
    <xf numFmtId="0" fontId="4" fillId="0" borderId="0" xfId="0" applyFont="1" applyAlignment="1">
      <alignment horizontal="center" vertical="center" wrapText="1"/>
    </xf>
    <xf numFmtId="0" fontId="13" fillId="0" borderId="18" xfId="0" applyFont="1" applyBorder="1" applyAlignment="1">
      <alignment horizontal="center" vertical="center" wrapText="1"/>
    </xf>
    <xf numFmtId="0" fontId="14" fillId="0" borderId="18" xfId="0" applyFont="1" applyBorder="1" applyAlignment="1">
      <alignment horizontal="center" vertical="center" wrapText="1"/>
    </xf>
    <xf numFmtId="0" fontId="15" fillId="0" borderId="0" xfId="0" applyFont="1" applyAlignment="1">
      <alignment horizontal="center" vertical="center" wrapText="1"/>
    </xf>
    <xf numFmtId="0" fontId="4" fillId="0" borderId="18" xfId="0" applyFont="1" applyBorder="1" applyAlignment="1">
      <alignment horizontal="left" vertical="center" wrapText="1"/>
    </xf>
    <xf numFmtId="4" fontId="4" fillId="0" borderId="22"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10" fillId="0" borderId="18" xfId="0" applyFont="1" applyBorder="1" applyAlignment="1">
      <alignment horizontal="left" vertical="center" wrapText="1"/>
    </xf>
    <xf numFmtId="49" fontId="16" fillId="0" borderId="18" xfId="0" applyNumberFormat="1" applyFont="1" applyBorder="1" applyAlignment="1">
      <alignment horizontal="center" vertical="center" wrapText="1"/>
    </xf>
    <xf numFmtId="0" fontId="16" fillId="0" borderId="18" xfId="0" applyFont="1" applyBorder="1" applyAlignment="1">
      <alignment horizontal="center" vertical="center" wrapText="1"/>
    </xf>
    <xf numFmtId="0" fontId="4" fillId="0" borderId="18" xfId="0" applyFont="1" applyBorder="1" applyAlignment="1">
      <alignment horizontal="center" vertical="center" wrapText="1"/>
    </xf>
    <xf numFmtId="4" fontId="4" fillId="0" borderId="18" xfId="0" applyNumberFormat="1" applyFont="1" applyBorder="1" applyAlignment="1">
      <alignment horizontal="center" vertical="center" wrapText="1"/>
    </xf>
    <xf numFmtId="0" fontId="4" fillId="0" borderId="0" xfId="0" applyFont="1" applyAlignment="1">
      <alignment horizontal="center" vertical="center"/>
    </xf>
    <xf numFmtId="0" fontId="3" fillId="18" borderId="24" xfId="0" applyFont="1" applyFill="1" applyBorder="1" applyAlignment="1">
      <alignment vertical="center"/>
    </xf>
    <xf numFmtId="0" fontId="3" fillId="18" borderId="25" xfId="0" applyFont="1" applyFill="1" applyBorder="1" applyAlignment="1">
      <alignment vertical="center"/>
    </xf>
    <xf numFmtId="0" fontId="3" fillId="18" borderId="26" xfId="0" applyFont="1" applyFill="1" applyBorder="1" applyAlignment="1">
      <alignment vertical="center"/>
    </xf>
    <xf numFmtId="0" fontId="3" fillId="18" borderId="27" xfId="0" applyFont="1" applyFill="1" applyBorder="1" applyAlignment="1">
      <alignment vertical="center"/>
    </xf>
    <xf numFmtId="0" fontId="3" fillId="0" borderId="28" xfId="0" applyFont="1" applyBorder="1" applyAlignment="1">
      <alignment horizontal="left" vertical="center"/>
    </xf>
    <xf numFmtId="0" fontId="3" fillId="0" borderId="0" xfId="0" applyFont="1" applyAlignment="1">
      <alignment horizontal="left" vertical="center"/>
    </xf>
    <xf numFmtId="0" fontId="17" fillId="18" borderId="29" xfId="0" applyFont="1" applyFill="1" applyBorder="1" applyAlignment="1">
      <alignment horizontal="center" vertical="center"/>
    </xf>
    <xf numFmtId="0" fontId="17" fillId="0" borderId="30" xfId="0" applyFont="1" applyBorder="1" applyAlignment="1">
      <alignment horizontal="center" vertical="center"/>
    </xf>
    <xf numFmtId="0" fontId="9" fillId="0" borderId="0" xfId="0" applyFont="1" applyAlignment="1">
      <alignment horizontal="center" vertical="center"/>
    </xf>
    <xf numFmtId="0" fontId="4" fillId="5" borderId="18" xfId="0" applyFont="1" applyFill="1" applyBorder="1" applyAlignment="1">
      <alignment horizontal="center" vertical="center" wrapText="1"/>
    </xf>
    <xf numFmtId="164" fontId="10" fillId="5" borderId="18" xfId="0" applyNumberFormat="1" applyFont="1" applyFill="1" applyBorder="1" applyAlignment="1">
      <alignment horizontal="center" vertical="center" wrapText="1"/>
    </xf>
    <xf numFmtId="0" fontId="10" fillId="0" borderId="18" xfId="0" applyFont="1" applyBorder="1" applyAlignment="1">
      <alignment vertical="center" wrapText="1"/>
    </xf>
    <xf numFmtId="0" fontId="4" fillId="0" borderId="0" xfId="0" applyFont="1"/>
    <xf numFmtId="0" fontId="7" fillId="0" borderId="0" xfId="0" applyFont="1"/>
    <xf numFmtId="0" fontId="4" fillId="0" borderId="0" xfId="0" applyFont="1" applyAlignment="1">
      <alignment wrapText="1"/>
    </xf>
    <xf numFmtId="0" fontId="4" fillId="0" borderId="0" xfId="0" applyFont="1" applyAlignment="1">
      <alignment horizontal="left" vertical="center"/>
    </xf>
    <xf numFmtId="0" fontId="20" fillId="0" borderId="0" xfId="0" applyFont="1"/>
    <xf numFmtId="0" fontId="10" fillId="0" borderId="0" xfId="0" applyFont="1" applyAlignment="1">
      <alignment vertical="center"/>
    </xf>
    <xf numFmtId="0" fontId="20" fillId="0" borderId="0" xfId="0" applyFont="1" applyAlignment="1">
      <alignment horizontal="center" wrapText="1"/>
    </xf>
    <xf numFmtId="0" fontId="19" fillId="19" borderId="33" xfId="0" applyFont="1" applyFill="1" applyBorder="1" applyAlignment="1">
      <alignment horizontal="center" vertical="center"/>
    </xf>
    <xf numFmtId="0" fontId="19" fillId="19" borderId="34" xfId="0" applyFont="1" applyFill="1" applyBorder="1" applyAlignment="1">
      <alignment horizontal="center" vertical="center" wrapText="1"/>
    </xf>
    <xf numFmtId="0" fontId="19" fillId="19" borderId="34" xfId="0" applyFont="1" applyFill="1" applyBorder="1" applyAlignment="1">
      <alignment horizontal="center" vertical="center"/>
    </xf>
    <xf numFmtId="0" fontId="19" fillId="19" borderId="35" xfId="0" applyFont="1" applyFill="1" applyBorder="1" applyAlignment="1">
      <alignment horizontal="center" vertical="center"/>
    </xf>
    <xf numFmtId="0" fontId="19" fillId="0" borderId="0" xfId="0" applyFont="1" applyAlignment="1">
      <alignment horizontal="center" vertical="center"/>
    </xf>
    <xf numFmtId="0" fontId="7" fillId="11" borderId="36" xfId="0" applyFont="1" applyFill="1" applyBorder="1" applyAlignment="1">
      <alignment horizontal="left" vertical="center"/>
    </xf>
    <xf numFmtId="0" fontId="10" fillId="0" borderId="37" xfId="0" applyFont="1" applyBorder="1" applyAlignment="1">
      <alignment horizontal="center" vertical="center"/>
    </xf>
    <xf numFmtId="9" fontId="10" fillId="0" borderId="38" xfId="0" applyNumberFormat="1" applyFont="1" applyBorder="1" applyAlignment="1">
      <alignment horizontal="center" vertical="center"/>
    </xf>
    <xf numFmtId="9" fontId="10" fillId="0" borderId="0" xfId="0" applyNumberFormat="1" applyFont="1" applyAlignment="1">
      <alignment horizontal="center"/>
    </xf>
    <xf numFmtId="0" fontId="4" fillId="6" borderId="39" xfId="0" applyFont="1" applyFill="1" applyBorder="1" applyAlignment="1">
      <alignment horizontal="left" vertical="center"/>
    </xf>
    <xf numFmtId="0" fontId="10" fillId="0" borderId="40" xfId="0" applyFont="1" applyBorder="1" applyAlignment="1">
      <alignment horizontal="center" vertical="center"/>
    </xf>
    <xf numFmtId="9" fontId="10" fillId="0" borderId="41" xfId="0" applyNumberFormat="1" applyFont="1" applyBorder="1" applyAlignment="1">
      <alignment horizontal="center" vertical="center"/>
    </xf>
    <xf numFmtId="0" fontId="4" fillId="7" borderId="39" xfId="0" applyFont="1" applyFill="1" applyBorder="1" applyAlignment="1">
      <alignment horizontal="left" vertical="center"/>
    </xf>
    <xf numFmtId="0" fontId="4" fillId="8" borderId="39" xfId="0" applyFont="1" applyFill="1" applyBorder="1" applyAlignment="1">
      <alignment horizontal="left" vertical="center"/>
    </xf>
    <xf numFmtId="0" fontId="4" fillId="9" borderId="39" xfId="0" applyFont="1" applyFill="1" applyBorder="1" applyAlignment="1">
      <alignment horizontal="left" vertical="center"/>
    </xf>
    <xf numFmtId="0" fontId="4" fillId="10" borderId="39" xfId="0" applyFont="1" applyFill="1" applyBorder="1" applyAlignment="1">
      <alignment horizontal="left" vertical="center"/>
    </xf>
    <xf numFmtId="0" fontId="4" fillId="18" borderId="42" xfId="0" applyFont="1" applyFill="1" applyBorder="1" applyAlignment="1">
      <alignment horizontal="left" vertical="center"/>
    </xf>
    <xf numFmtId="0" fontId="10" fillId="0" borderId="43" xfId="0" applyFont="1" applyBorder="1" applyAlignment="1">
      <alignment horizontal="center" vertical="center"/>
    </xf>
    <xf numFmtId="9" fontId="10" fillId="0" borderId="44" xfId="0" applyNumberFormat="1" applyFont="1" applyBorder="1" applyAlignment="1">
      <alignment horizontal="center" vertical="center"/>
    </xf>
    <xf numFmtId="0" fontId="10" fillId="0" borderId="45" xfId="0" applyFont="1" applyBorder="1" applyAlignment="1">
      <alignment horizontal="center" vertical="center"/>
    </xf>
    <xf numFmtId="9" fontId="10" fillId="0" borderId="46" xfId="0" applyNumberFormat="1" applyFont="1" applyBorder="1" applyAlignment="1">
      <alignment horizontal="center" vertical="center"/>
    </xf>
    <xf numFmtId="0" fontId="7" fillId="20" borderId="24" xfId="0" applyFont="1" applyFill="1" applyBorder="1" applyAlignment="1">
      <alignment horizontal="left" vertical="center" wrapText="1"/>
    </xf>
    <xf numFmtId="0" fontId="4" fillId="0" borderId="33" xfId="0" applyFont="1" applyBorder="1" applyAlignment="1">
      <alignment horizontal="center" vertical="center"/>
    </xf>
    <xf numFmtId="9" fontId="4" fillId="0" borderId="35" xfId="0" applyNumberFormat="1" applyFont="1" applyBorder="1" applyAlignment="1">
      <alignment horizontal="center" vertical="center"/>
    </xf>
    <xf numFmtId="0" fontId="4" fillId="0" borderId="2" xfId="0" applyFont="1" applyBorder="1" applyAlignment="1">
      <alignment horizontal="center" vertical="center"/>
    </xf>
    <xf numFmtId="0" fontId="7" fillId="11" borderId="47" xfId="0" applyFont="1" applyFill="1" applyBorder="1" applyAlignment="1">
      <alignment horizontal="left" vertical="center"/>
    </xf>
    <xf numFmtId="9" fontId="4" fillId="0" borderId="0" xfId="0" applyNumberFormat="1" applyFont="1" applyAlignment="1">
      <alignment horizontal="center"/>
    </xf>
    <xf numFmtId="0" fontId="7" fillId="11" borderId="48" xfId="0" applyFont="1" applyFill="1" applyBorder="1" applyAlignment="1">
      <alignment horizontal="left" vertical="center"/>
    </xf>
    <xf numFmtId="0" fontId="22" fillId="0" borderId="0" xfId="0" applyFont="1" applyAlignment="1">
      <alignment horizontal="left" vertical="center"/>
    </xf>
    <xf numFmtId="0" fontId="19" fillId="20" borderId="24" xfId="0" applyFont="1" applyFill="1" applyBorder="1" applyAlignment="1">
      <alignment horizontal="center" vertical="center" wrapText="1"/>
    </xf>
    <xf numFmtId="0" fontId="23" fillId="0" borderId="49" xfId="0" applyFont="1" applyBorder="1" applyAlignment="1">
      <alignment horizontal="center" vertical="center"/>
    </xf>
    <xf numFmtId="0" fontId="19" fillId="20" borderId="49" xfId="0" applyFont="1" applyFill="1" applyBorder="1" applyAlignment="1">
      <alignment horizontal="center" vertical="center" wrapText="1"/>
    </xf>
    <xf numFmtId="0" fontId="4" fillId="11" borderId="25" xfId="0" applyFont="1" applyFill="1" applyBorder="1"/>
    <xf numFmtId="0" fontId="4" fillId="6" borderId="25" xfId="0" applyFont="1" applyFill="1" applyBorder="1"/>
    <xf numFmtId="0" fontId="4" fillId="7" borderId="25" xfId="0" applyFont="1" applyFill="1" applyBorder="1"/>
    <xf numFmtId="0" fontId="4" fillId="8" borderId="25" xfId="0" applyFont="1" applyFill="1" applyBorder="1"/>
    <xf numFmtId="0" fontId="4" fillId="9" borderId="25" xfId="0" applyFont="1" applyFill="1" applyBorder="1"/>
    <xf numFmtId="0" fontId="4" fillId="10" borderId="27" xfId="0" applyFont="1" applyFill="1" applyBorder="1"/>
    <xf numFmtId="0" fontId="4" fillId="14" borderId="50" xfId="0" applyFont="1" applyFill="1" applyBorder="1" applyAlignment="1">
      <alignment horizontal="center"/>
    </xf>
    <xf numFmtId="0" fontId="4" fillId="14" borderId="51" xfId="0" applyFont="1" applyFill="1" applyBorder="1" applyAlignment="1">
      <alignment horizontal="center"/>
    </xf>
    <xf numFmtId="0" fontId="4" fillId="14" borderId="52" xfId="0" applyFont="1" applyFill="1" applyBorder="1" applyAlignment="1">
      <alignment horizontal="center"/>
    </xf>
    <xf numFmtId="0" fontId="4" fillId="14" borderId="20" xfId="0" applyFont="1" applyFill="1" applyBorder="1" applyAlignment="1">
      <alignment horizontal="center"/>
    </xf>
    <xf numFmtId="0" fontId="4" fillId="14" borderId="53" xfId="0" applyFont="1" applyFill="1" applyBorder="1" applyAlignment="1">
      <alignment horizontal="center"/>
    </xf>
    <xf numFmtId="0" fontId="4" fillId="14" borderId="54" xfId="0" applyFont="1" applyFill="1" applyBorder="1" applyAlignment="1">
      <alignment horizontal="center"/>
    </xf>
    <xf numFmtId="0" fontId="4" fillId="14" borderId="55" xfId="0" applyFont="1" applyFill="1" applyBorder="1" applyAlignment="1">
      <alignment horizontal="center"/>
    </xf>
    <xf numFmtId="0" fontId="4" fillId="14" borderId="18" xfId="0" applyFont="1" applyFill="1" applyBorder="1" applyAlignment="1">
      <alignment horizontal="center"/>
    </xf>
    <xf numFmtId="0" fontId="4" fillId="14" borderId="41" xfId="0" applyFont="1" applyFill="1" applyBorder="1" applyAlignment="1">
      <alignment horizontal="center"/>
    </xf>
    <xf numFmtId="0" fontId="10" fillId="15" borderId="18" xfId="0" applyFont="1" applyFill="1" applyBorder="1" applyAlignment="1">
      <alignment horizontal="center" vertical="center" wrapText="1"/>
    </xf>
    <xf numFmtId="165" fontId="10" fillId="15" borderId="18" xfId="0" applyNumberFormat="1" applyFont="1" applyFill="1" applyBorder="1" applyAlignment="1">
      <alignment horizontal="center" vertical="center" wrapText="1"/>
    </xf>
    <xf numFmtId="0" fontId="16" fillId="15" borderId="18" xfId="0" applyFont="1" applyFill="1" applyBorder="1" applyAlignment="1">
      <alignment horizontal="center" vertical="center" wrapText="1"/>
    </xf>
    <xf numFmtId="49" fontId="16" fillId="15" borderId="18" xfId="0" applyNumberFormat="1" applyFont="1" applyFill="1" applyBorder="1" applyAlignment="1">
      <alignment horizontal="center" vertical="center" wrapText="1"/>
    </xf>
    <xf numFmtId="166" fontId="16" fillId="15" borderId="18" xfId="0" applyNumberFormat="1" applyFont="1" applyFill="1" applyBorder="1" applyAlignment="1">
      <alignment horizontal="center" vertical="center" wrapText="1"/>
    </xf>
    <xf numFmtId="168" fontId="16" fillId="15" borderId="18" xfId="0" applyNumberFormat="1" applyFont="1" applyFill="1" applyBorder="1" applyAlignment="1">
      <alignment horizontal="center" vertical="center" wrapText="1"/>
    </xf>
    <xf numFmtId="0" fontId="4" fillId="0" borderId="18" xfId="0" applyFont="1" applyBorder="1" applyAlignment="1">
      <alignment vertical="center" wrapText="1"/>
    </xf>
    <xf numFmtId="2" fontId="4" fillId="0" borderId="0" xfId="0" applyNumberFormat="1" applyFont="1" applyAlignment="1">
      <alignment vertical="center"/>
    </xf>
    <xf numFmtId="2" fontId="3" fillId="18" borderId="25" xfId="0" applyNumberFormat="1" applyFont="1" applyFill="1" applyBorder="1" applyAlignment="1">
      <alignment vertical="center"/>
    </xf>
    <xf numFmtId="2" fontId="3" fillId="0" borderId="0" xfId="0" applyNumberFormat="1" applyFont="1" applyAlignment="1">
      <alignment horizontal="left" vertical="center"/>
    </xf>
    <xf numFmtId="0" fontId="4" fillId="5" borderId="18" xfId="0" applyFont="1" applyFill="1" applyBorder="1" applyAlignment="1">
      <alignment horizontal="center" vertical="center"/>
    </xf>
    <xf numFmtId="166" fontId="4" fillId="0" borderId="18" xfId="0" applyNumberFormat="1" applyFont="1" applyBorder="1" applyAlignment="1">
      <alignment horizontal="center" vertical="center" wrapText="1"/>
    </xf>
    <xf numFmtId="167" fontId="4" fillId="0" borderId="18" xfId="0" applyNumberFormat="1" applyFont="1" applyBorder="1" applyAlignment="1">
      <alignment horizontal="center" vertical="center" wrapText="1"/>
    </xf>
    <xf numFmtId="0" fontId="10" fillId="0" borderId="18" xfId="0" applyFont="1" applyBorder="1" applyAlignment="1">
      <alignment horizontal="center" vertical="center"/>
    </xf>
    <xf numFmtId="0" fontId="16" fillId="17" borderId="52" xfId="0" applyFont="1" applyFill="1" applyBorder="1" applyAlignment="1">
      <alignment horizontal="center" vertical="center" wrapText="1"/>
    </xf>
    <xf numFmtId="0" fontId="25" fillId="10" borderId="20" xfId="0" applyFont="1" applyFill="1" applyBorder="1" applyAlignment="1">
      <alignment horizontal="center" vertical="center" wrapText="1"/>
    </xf>
    <xf numFmtId="0" fontId="27" fillId="9" borderId="20" xfId="0" applyFont="1" applyFill="1" applyBorder="1" applyAlignment="1">
      <alignment horizontal="center" vertical="center" wrapText="1"/>
    </xf>
    <xf numFmtId="0" fontId="16" fillId="10" borderId="52" xfId="0" applyFont="1" applyFill="1" applyBorder="1" applyAlignment="1">
      <alignment horizontal="center" vertical="center" wrapText="1"/>
    </xf>
    <xf numFmtId="0" fontId="16" fillId="17" borderId="55" xfId="0" applyFont="1" applyFill="1" applyBorder="1" applyAlignment="1">
      <alignment horizontal="center" vertical="center" wrapText="1"/>
    </xf>
    <xf numFmtId="0" fontId="16" fillId="9" borderId="52" xfId="0" applyFont="1" applyFill="1" applyBorder="1" applyAlignment="1">
      <alignment horizontal="center" vertical="center" wrapText="1"/>
    </xf>
    <xf numFmtId="0" fontId="28" fillId="17" borderId="52" xfId="0" applyFont="1" applyFill="1" applyBorder="1" applyAlignment="1">
      <alignment horizontal="center" vertical="center" wrapText="1"/>
    </xf>
    <xf numFmtId="0" fontId="29" fillId="17" borderId="52" xfId="0" applyFont="1" applyFill="1" applyBorder="1" applyAlignment="1">
      <alignment horizontal="center" vertical="center" wrapText="1"/>
    </xf>
    <xf numFmtId="0" fontId="31" fillId="17" borderId="52" xfId="0" applyFont="1" applyFill="1" applyBorder="1" applyAlignment="1">
      <alignment horizontal="center" vertical="center" wrapText="1"/>
    </xf>
    <xf numFmtId="0" fontId="14" fillId="0" borderId="0" xfId="0" applyFont="1" applyAlignment="1">
      <alignment horizontal="center" vertical="center" wrapText="1"/>
    </xf>
    <xf numFmtId="0" fontId="29" fillId="8" borderId="20" xfId="0" applyFont="1" applyFill="1" applyBorder="1" applyAlignment="1">
      <alignment horizontal="center" vertical="center" wrapText="1"/>
    </xf>
    <xf numFmtId="0" fontId="27" fillId="9" borderId="52"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32" fillId="9" borderId="52" xfId="0" applyFont="1" applyFill="1" applyBorder="1" applyAlignment="1">
      <alignment horizontal="center" vertical="center" wrapText="1"/>
    </xf>
    <xf numFmtId="0" fontId="28" fillId="8" borderId="52" xfId="0" applyFont="1" applyFill="1" applyBorder="1" applyAlignment="1">
      <alignment horizontal="center" vertical="center" wrapText="1"/>
    </xf>
    <xf numFmtId="0" fontId="16" fillId="17" borderId="18"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0" fillId="0" borderId="0" xfId="0" applyFont="1" applyAlignment="1">
      <alignment horizontal="center" vertical="center" wrapText="1"/>
    </xf>
    <xf numFmtId="0" fontId="10" fillId="17" borderId="20" xfId="0" applyFont="1" applyFill="1" applyBorder="1" applyAlignment="1">
      <alignment horizontal="center" vertical="center" wrapText="1"/>
    </xf>
    <xf numFmtId="0" fontId="10" fillId="17" borderId="52" xfId="0" applyFont="1" applyFill="1" applyBorder="1" applyAlignment="1">
      <alignment horizontal="center" vertical="center" wrapText="1"/>
    </xf>
    <xf numFmtId="0" fontId="10" fillId="17" borderId="56" xfId="0" applyFont="1" applyFill="1" applyBorder="1" applyAlignment="1">
      <alignment horizontal="center" vertical="center" wrapText="1"/>
    </xf>
    <xf numFmtId="0" fontId="15" fillId="0" borderId="18" xfId="0" applyFont="1" applyBorder="1" applyAlignment="1">
      <alignment horizontal="center" vertical="center" wrapText="1"/>
    </xf>
    <xf numFmtId="0" fontId="10" fillId="17" borderId="57" xfId="0" applyFont="1" applyFill="1" applyBorder="1" applyAlignment="1">
      <alignment horizontal="center" vertical="center" wrapText="1"/>
    </xf>
    <xf numFmtId="0" fontId="16" fillId="17" borderId="56" xfId="0" applyFont="1" applyFill="1" applyBorder="1" applyAlignment="1">
      <alignment horizontal="center" vertical="center" wrapText="1"/>
    </xf>
    <xf numFmtId="0" fontId="31" fillId="10" borderId="52" xfId="0" applyFont="1" applyFill="1" applyBorder="1" applyAlignment="1">
      <alignment horizontal="center" vertical="center" wrapText="1"/>
    </xf>
    <xf numFmtId="0" fontId="33" fillId="6" borderId="20" xfId="0" applyFont="1" applyFill="1" applyBorder="1" applyAlignment="1">
      <alignment horizontal="center" vertical="center" wrapText="1"/>
    </xf>
    <xf numFmtId="0" fontId="10" fillId="0" borderId="19" xfId="0" applyFont="1" applyBorder="1" applyAlignment="1">
      <alignment horizontal="center" vertical="center" wrapText="1"/>
    </xf>
    <xf numFmtId="0" fontId="16" fillId="0" borderId="58" xfId="0" applyFont="1" applyBorder="1" applyAlignment="1">
      <alignment horizontal="left" vertical="center" wrapText="1"/>
    </xf>
    <xf numFmtId="2" fontId="10" fillId="0" borderId="18" xfId="0" applyNumberFormat="1" applyFont="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left" vertical="center" wrapText="1"/>
    </xf>
    <xf numFmtId="166" fontId="10" fillId="0" borderId="0" xfId="0" applyNumberFormat="1" applyFont="1" applyAlignment="1">
      <alignment horizontal="center" vertical="center" wrapText="1"/>
    </xf>
    <xf numFmtId="165" fontId="10" fillId="0" borderId="0" xfId="0" applyNumberFormat="1" applyFont="1" applyAlignment="1">
      <alignment horizontal="center" vertical="center" wrapText="1"/>
    </xf>
    <xf numFmtId="2" fontId="10" fillId="0" borderId="0" xfId="0" applyNumberFormat="1" applyFont="1" applyAlignment="1">
      <alignment horizontal="center" vertical="center" wrapText="1"/>
    </xf>
    <xf numFmtId="0" fontId="3" fillId="0" borderId="1" xfId="0" applyFont="1" applyBorder="1" applyAlignment="1">
      <alignment horizontal="left" vertical="center" wrapText="1"/>
    </xf>
    <xf numFmtId="0" fontId="4" fillId="0" borderId="18" xfId="0" applyFont="1" applyBorder="1" applyAlignment="1">
      <alignment vertical="center"/>
    </xf>
    <xf numFmtId="0" fontId="34" fillId="0" borderId="1" xfId="0" applyFont="1" applyBorder="1" applyAlignment="1">
      <alignment horizontal="left" vertical="center"/>
    </xf>
    <xf numFmtId="0" fontId="4" fillId="0" borderId="1" xfId="0" applyFont="1" applyBorder="1" applyAlignment="1">
      <alignment vertical="center"/>
    </xf>
    <xf numFmtId="0" fontId="4" fillId="0" borderId="19" xfId="0" applyFont="1" applyBorder="1" applyAlignment="1">
      <alignment horizontal="center" vertical="center"/>
    </xf>
    <xf numFmtId="0" fontId="4" fillId="0" borderId="21" xfId="0" applyFont="1" applyBorder="1" applyAlignment="1">
      <alignment horizontal="center" vertical="center"/>
    </xf>
    <xf numFmtId="0" fontId="4" fillId="7" borderId="40" xfId="0" applyFont="1" applyFill="1" applyBorder="1" applyAlignment="1">
      <alignment horizontal="left" vertical="center"/>
    </xf>
    <xf numFmtId="0" fontId="7" fillId="21" borderId="40" xfId="0" applyFont="1" applyFill="1" applyBorder="1" applyAlignment="1">
      <alignment horizontal="left" vertical="center"/>
    </xf>
    <xf numFmtId="0" fontId="4" fillId="10" borderId="40" xfId="0" applyFont="1" applyFill="1" applyBorder="1" applyAlignment="1">
      <alignment horizontal="left" vertical="center"/>
    </xf>
    <xf numFmtId="0" fontId="7" fillId="20" borderId="33" xfId="0" applyFont="1" applyFill="1" applyBorder="1" applyAlignment="1">
      <alignment horizontal="left" vertical="center" wrapText="1"/>
    </xf>
    <xf numFmtId="0" fontId="4" fillId="0" borderId="34" xfId="0" applyFont="1" applyBorder="1" applyAlignment="1">
      <alignment horizontal="center" vertical="center"/>
    </xf>
    <xf numFmtId="0" fontId="4" fillId="21" borderId="25" xfId="0" applyFont="1" applyFill="1" applyBorder="1"/>
    <xf numFmtId="0" fontId="4" fillId="0" borderId="32" xfId="0" applyFont="1" applyBorder="1" applyAlignment="1">
      <alignment vertical="center"/>
    </xf>
    <xf numFmtId="0" fontId="0" fillId="0" borderId="32" xfId="0" applyFont="1" applyBorder="1" applyAlignment="1"/>
    <xf numFmtId="0" fontId="1" fillId="2" borderId="59" xfId="0" applyFont="1" applyFill="1" applyBorder="1" applyAlignment="1">
      <alignment horizontal="left" vertical="center"/>
    </xf>
    <xf numFmtId="0" fontId="42" fillId="0" borderId="0" xfId="0" applyFont="1" applyAlignment="1"/>
    <xf numFmtId="0" fontId="44" fillId="0" borderId="0" xfId="0" applyFont="1" applyAlignment="1">
      <alignment vertical="center"/>
    </xf>
    <xf numFmtId="0" fontId="44" fillId="0" borderId="0" xfId="0" applyFont="1" applyAlignment="1"/>
    <xf numFmtId="0" fontId="44" fillId="0" borderId="31" xfId="0" applyFont="1" applyFill="1" applyBorder="1" applyAlignment="1">
      <alignment horizontal="center" vertical="center" wrapText="1"/>
    </xf>
    <xf numFmtId="0" fontId="47" fillId="22" borderId="59" xfId="0" applyFont="1" applyFill="1" applyBorder="1" applyAlignment="1">
      <alignment horizontal="left" vertical="top" wrapText="1"/>
    </xf>
    <xf numFmtId="0" fontId="47" fillId="0" borderId="55" xfId="0" applyFont="1" applyBorder="1" applyAlignment="1">
      <alignment horizontal="center" vertical="top" wrapText="1"/>
    </xf>
    <xf numFmtId="0" fontId="47" fillId="0" borderId="52" xfId="0" applyFont="1" applyBorder="1" applyAlignment="1">
      <alignment horizontal="center" vertical="top" wrapText="1"/>
    </xf>
    <xf numFmtId="0" fontId="44" fillId="0" borderId="18" xfId="0" applyFont="1" applyBorder="1" applyAlignment="1">
      <alignment horizontal="center" vertical="top" wrapText="1"/>
    </xf>
    <xf numFmtId="0" fontId="44" fillId="0" borderId="18" xfId="0" applyFont="1" applyBorder="1" applyAlignment="1">
      <alignment horizontal="left" vertical="top" wrapText="1"/>
    </xf>
    <xf numFmtId="0" fontId="44" fillId="0" borderId="18" xfId="0" applyFont="1" applyBorder="1" applyAlignment="1">
      <alignment horizontal="center" vertical="center"/>
    </xf>
    <xf numFmtId="0" fontId="44" fillId="0" borderId="18" xfId="0" applyFont="1" applyBorder="1" applyAlignment="1">
      <alignment horizontal="center" vertical="center" wrapText="1"/>
    </xf>
    <xf numFmtId="0" fontId="44" fillId="0" borderId="31" xfId="0" applyFont="1" applyFill="1" applyBorder="1" applyAlignment="1">
      <alignment horizontal="center" vertical="center"/>
    </xf>
    <xf numFmtId="0" fontId="47" fillId="0" borderId="59" xfId="0" applyFont="1" applyBorder="1" applyAlignment="1">
      <alignment horizontal="left" vertical="top" wrapText="1"/>
    </xf>
    <xf numFmtId="0" fontId="44" fillId="15" borderId="18" xfId="0" applyFont="1" applyFill="1" applyBorder="1" applyAlignment="1">
      <alignment horizontal="left" vertical="top" wrapText="1"/>
    </xf>
    <xf numFmtId="0" fontId="45" fillId="0" borderId="18" xfId="0" applyFont="1" applyBorder="1" applyAlignment="1">
      <alignment horizontal="center" vertical="top" wrapText="1"/>
    </xf>
    <xf numFmtId="0" fontId="44" fillId="0" borderId="59" xfId="0" applyFont="1" applyBorder="1" applyAlignment="1">
      <alignment horizontal="left" vertical="top" wrapText="1"/>
    </xf>
    <xf numFmtId="0" fontId="44" fillId="0" borderId="52" xfId="0" applyFont="1" applyBorder="1" applyAlignment="1">
      <alignment horizontal="center" vertical="top" wrapText="1"/>
    </xf>
    <xf numFmtId="0" fontId="45" fillId="15" borderId="18" xfId="0" applyFont="1" applyFill="1" applyBorder="1" applyAlignment="1">
      <alignment horizontal="left" vertical="top" wrapText="1"/>
    </xf>
    <xf numFmtId="0" fontId="44" fillId="0" borderId="60" xfId="0" applyFont="1" applyFill="1" applyBorder="1" applyAlignment="1">
      <alignment horizontal="center" vertical="center" wrapText="1"/>
    </xf>
    <xf numFmtId="0" fontId="44" fillId="15" borderId="59" xfId="0" applyFont="1" applyFill="1" applyBorder="1" applyAlignment="1">
      <alignment horizontal="left" vertical="top" wrapText="1"/>
    </xf>
    <xf numFmtId="0" fontId="44" fillId="17" borderId="32" xfId="0" applyFont="1" applyFill="1" applyBorder="1" applyAlignment="1">
      <alignment horizontal="center" vertical="top" wrapText="1"/>
    </xf>
    <xf numFmtId="0" fontId="47" fillId="17" borderId="59" xfId="0" applyFont="1" applyFill="1" applyBorder="1" applyAlignment="1">
      <alignment horizontal="left" vertical="top" wrapText="1"/>
    </xf>
    <xf numFmtId="0" fontId="47" fillId="17" borderId="18" xfId="0" applyFont="1" applyFill="1" applyBorder="1" applyAlignment="1">
      <alignment horizontal="left" vertical="top" wrapText="1"/>
    </xf>
    <xf numFmtId="4" fontId="47" fillId="0" borderId="52" xfId="0" applyNumberFormat="1" applyFont="1" applyBorder="1" applyAlignment="1">
      <alignment horizontal="center" vertical="top" wrapText="1"/>
    </xf>
    <xf numFmtId="2" fontId="47" fillId="0" borderId="18" xfId="0" applyNumberFormat="1" applyFont="1" applyBorder="1" applyAlignment="1">
      <alignment horizontal="center" vertical="center" wrapText="1"/>
    </xf>
    <xf numFmtId="167" fontId="47" fillId="0" borderId="18" xfId="0" applyNumberFormat="1" applyFont="1" applyBorder="1" applyAlignment="1">
      <alignment horizontal="center" vertical="center" wrapText="1"/>
    </xf>
    <xf numFmtId="4" fontId="47" fillId="0" borderId="18" xfId="0" applyNumberFormat="1" applyFont="1" applyBorder="1" applyAlignment="1">
      <alignment horizontal="center" vertical="center" wrapText="1"/>
    </xf>
    <xf numFmtId="0" fontId="47" fillId="15" borderId="59" xfId="0" applyFont="1" applyFill="1" applyBorder="1" applyAlignment="1">
      <alignment horizontal="left" vertical="top" wrapText="1"/>
    </xf>
    <xf numFmtId="0" fontId="47" fillId="0" borderId="59" xfId="0" applyFont="1" applyFill="1" applyBorder="1" applyAlignment="1">
      <alignment horizontal="left" vertical="top" wrapText="1"/>
    </xf>
    <xf numFmtId="0" fontId="47" fillId="0" borderId="57" xfId="0" applyFont="1" applyBorder="1" applyAlignment="1">
      <alignment horizontal="center" vertical="top" wrapText="1"/>
    </xf>
    <xf numFmtId="0" fontId="44" fillId="0" borderId="18" xfId="0" applyFont="1" applyFill="1" applyBorder="1" applyAlignment="1">
      <alignment horizontal="left" vertical="top" wrapText="1"/>
    </xf>
    <xf numFmtId="0" fontId="47" fillId="17" borderId="55" xfId="0" applyFont="1" applyFill="1" applyBorder="1" applyAlignment="1">
      <alignment horizontal="center" vertical="top" wrapText="1"/>
    </xf>
    <xf numFmtId="164" fontId="44" fillId="0" borderId="18" xfId="0" applyNumberFormat="1" applyFont="1" applyBorder="1" applyAlignment="1">
      <alignment horizontal="center" vertical="top" wrapText="1"/>
    </xf>
    <xf numFmtId="0" fontId="47" fillId="0" borderId="56" xfId="0" applyFont="1" applyBorder="1" applyAlignment="1">
      <alignment horizontal="center" vertical="top" wrapText="1"/>
    </xf>
    <xf numFmtId="165" fontId="44" fillId="0" borderId="18" xfId="0" applyNumberFormat="1" applyFont="1" applyBorder="1" applyAlignment="1">
      <alignment horizontal="center" vertical="top" wrapText="1"/>
    </xf>
    <xf numFmtId="0" fontId="44" fillId="17" borderId="57" xfId="0" applyFont="1" applyFill="1" applyBorder="1" applyAlignment="1">
      <alignment horizontal="center" vertical="top" wrapText="1"/>
    </xf>
    <xf numFmtId="0" fontId="44" fillId="0" borderId="55" xfId="0" applyFont="1" applyBorder="1" applyAlignment="1">
      <alignment horizontal="center" vertical="top" wrapText="1"/>
    </xf>
    <xf numFmtId="2" fontId="44" fillId="0" borderId="18" xfId="0" applyNumberFormat="1" applyFont="1" applyBorder="1" applyAlignment="1">
      <alignment horizontal="center" vertical="center" wrapText="1"/>
    </xf>
    <xf numFmtId="0" fontId="47" fillId="17" borderId="18" xfId="0" applyFont="1" applyFill="1" applyBorder="1" applyAlignment="1">
      <alignment horizontal="center" vertical="top" wrapText="1"/>
    </xf>
    <xf numFmtId="0" fontId="44" fillId="15" borderId="20" xfId="0" applyFont="1" applyFill="1" applyBorder="1" applyAlignment="1">
      <alignment horizontal="left" vertical="top" wrapText="1"/>
    </xf>
    <xf numFmtId="0" fontId="47" fillId="17" borderId="52" xfId="0" applyFont="1" applyFill="1" applyBorder="1" applyAlignment="1">
      <alignment horizontal="center" vertical="top" wrapText="1"/>
    </xf>
    <xf numFmtId="0" fontId="44" fillId="17" borderId="52" xfId="0" applyFont="1" applyFill="1" applyBorder="1" applyAlignment="1">
      <alignment horizontal="center" vertical="top" wrapText="1"/>
    </xf>
    <xf numFmtId="0" fontId="47" fillId="15" borderId="52" xfId="0" applyFont="1" applyFill="1" applyBorder="1" applyAlignment="1">
      <alignment horizontal="left" vertical="top" wrapText="1"/>
    </xf>
    <xf numFmtId="0" fontId="44" fillId="0" borderId="6" xfId="0" applyFont="1" applyFill="1" applyBorder="1" applyAlignment="1">
      <alignment horizontal="center" vertical="center"/>
    </xf>
    <xf numFmtId="0" fontId="44" fillId="0" borderId="59" xfId="0" applyFont="1" applyFill="1" applyBorder="1" applyAlignment="1">
      <alignment horizontal="left" vertical="top" wrapText="1"/>
    </xf>
    <xf numFmtId="4" fontId="44" fillId="0" borderId="18" xfId="0" applyNumberFormat="1" applyFont="1" applyBorder="1" applyAlignment="1">
      <alignment horizontal="center" vertical="center" wrapText="1"/>
    </xf>
    <xf numFmtId="0" fontId="44" fillId="0" borderId="32" xfId="0" applyFont="1" applyBorder="1" applyAlignment="1">
      <alignment vertical="center"/>
    </xf>
    <xf numFmtId="0" fontId="44" fillId="0" borderId="59" xfId="0" applyFont="1" applyBorder="1" applyAlignment="1">
      <alignment vertical="center"/>
    </xf>
    <xf numFmtId="0" fontId="44" fillId="0" borderId="0" xfId="0" applyFont="1" applyAlignment="1">
      <alignment vertical="center" wrapText="1"/>
    </xf>
    <xf numFmtId="0" fontId="44" fillId="0" borderId="0" xfId="0" applyFont="1" applyAlignment="1">
      <alignment horizontal="center" vertical="top" wrapText="1"/>
    </xf>
    <xf numFmtId="0" fontId="44" fillId="0" borderId="32" xfId="0" applyFont="1" applyBorder="1" applyAlignment="1">
      <alignment horizontal="center" vertical="center"/>
    </xf>
    <xf numFmtId="0" fontId="46" fillId="18" borderId="24" xfId="0" applyFont="1" applyFill="1" applyBorder="1" applyAlignment="1">
      <alignment vertical="center"/>
    </xf>
    <xf numFmtId="0" fontId="46" fillId="18" borderId="25" xfId="0" applyFont="1" applyFill="1" applyBorder="1" applyAlignment="1">
      <alignment vertical="center"/>
    </xf>
    <xf numFmtId="0" fontId="46" fillId="18" borderId="59" xfId="0" applyFont="1" applyFill="1" applyBorder="1" applyAlignment="1">
      <alignment vertical="center"/>
    </xf>
    <xf numFmtId="0" fontId="46" fillId="18" borderId="26" xfId="0" applyFont="1" applyFill="1" applyBorder="1" applyAlignment="1">
      <alignment vertical="center"/>
    </xf>
    <xf numFmtId="0" fontId="46" fillId="18" borderId="27" xfId="0" applyFont="1" applyFill="1" applyBorder="1" applyAlignment="1">
      <alignment vertical="center"/>
    </xf>
    <xf numFmtId="0" fontId="46" fillId="0" borderId="28" xfId="0" applyFont="1" applyBorder="1" applyAlignment="1">
      <alignment horizontal="left" vertical="center"/>
    </xf>
    <xf numFmtId="0" fontId="46" fillId="0" borderId="26" xfId="0" applyFont="1" applyBorder="1" applyAlignment="1">
      <alignment horizontal="left" vertical="center"/>
    </xf>
    <xf numFmtId="0" fontId="46" fillId="0" borderId="59" xfId="0" applyFont="1" applyBorder="1" applyAlignment="1">
      <alignment horizontal="left" vertical="center"/>
    </xf>
    <xf numFmtId="0" fontId="46" fillId="0" borderId="32" xfId="0" applyFont="1" applyBorder="1" applyAlignment="1">
      <alignment horizontal="left" vertical="center"/>
    </xf>
    <xf numFmtId="0" fontId="46" fillId="0" borderId="0" xfId="0" applyFont="1" applyAlignment="1">
      <alignment horizontal="left" vertical="center"/>
    </xf>
    <xf numFmtId="0" fontId="46" fillId="18" borderId="29" xfId="0" applyFont="1" applyFill="1" applyBorder="1" applyAlignment="1">
      <alignment horizontal="center" vertical="center"/>
    </xf>
    <xf numFmtId="0" fontId="46" fillId="0" borderId="26" xfId="0" applyFont="1" applyBorder="1" applyAlignment="1">
      <alignment horizontal="center" vertical="center"/>
    </xf>
    <xf numFmtId="0" fontId="46" fillId="0" borderId="59" xfId="0" applyFont="1" applyBorder="1" applyAlignment="1">
      <alignment horizontal="center" vertical="center"/>
    </xf>
    <xf numFmtId="0" fontId="46" fillId="0" borderId="0" xfId="0" applyFont="1" applyAlignment="1">
      <alignment horizontal="center" vertical="center"/>
    </xf>
    <xf numFmtId="164" fontId="44" fillId="5" borderId="18" xfId="0" applyNumberFormat="1" applyFont="1" applyFill="1" applyBorder="1" applyAlignment="1">
      <alignment horizontal="center" vertical="center" wrapText="1"/>
    </xf>
    <xf numFmtId="0" fontId="44" fillId="0" borderId="31" xfId="0" applyFont="1" applyBorder="1" applyAlignment="1">
      <alignment horizontal="center" vertical="center"/>
    </xf>
    <xf numFmtId="0" fontId="44" fillId="0" borderId="55" xfId="0" applyFont="1" applyBorder="1" applyAlignment="1">
      <alignment vertical="center"/>
    </xf>
    <xf numFmtId="0" fontId="44" fillId="0" borderId="18" xfId="0" applyFont="1" applyBorder="1" applyAlignment="1">
      <alignment vertical="center"/>
    </xf>
    <xf numFmtId="0" fontId="44" fillId="2" borderId="32" xfId="0" applyFont="1" applyFill="1" applyBorder="1" applyAlignment="1">
      <alignment vertical="center"/>
    </xf>
    <xf numFmtId="164" fontId="44" fillId="0" borderId="18" xfId="0" applyNumberFormat="1" applyFont="1" applyBorder="1" applyAlignment="1">
      <alignment horizontal="left" vertical="top" wrapText="1"/>
    </xf>
    <xf numFmtId="165" fontId="44" fillId="0" borderId="18" xfId="0" applyNumberFormat="1" applyFont="1" applyBorder="1" applyAlignment="1">
      <alignment horizontal="left" vertical="top" wrapText="1"/>
    </xf>
    <xf numFmtId="0" fontId="44" fillId="0" borderId="32" xfId="0" applyFont="1" applyBorder="1" applyAlignment="1">
      <alignment vertical="center" wrapText="1"/>
    </xf>
    <xf numFmtId="0" fontId="44" fillId="0" borderId="32" xfId="0" applyFont="1" applyBorder="1" applyAlignment="1"/>
    <xf numFmtId="0" fontId="44" fillId="2" borderId="32" xfId="0" applyFont="1" applyFill="1" applyBorder="1" applyAlignment="1">
      <alignment vertical="center" wrapText="1"/>
    </xf>
    <xf numFmtId="0" fontId="4" fillId="0" borderId="32" xfId="0" applyFont="1" applyBorder="1" applyAlignment="1">
      <alignment vertical="center" wrapText="1"/>
    </xf>
    <xf numFmtId="0" fontId="0" fillId="0" borderId="32" xfId="0" applyFont="1" applyBorder="1" applyAlignment="1">
      <alignment wrapText="1"/>
    </xf>
    <xf numFmtId="0" fontId="44" fillId="0" borderId="6" xfId="0" applyFont="1" applyFill="1" applyBorder="1" applyAlignment="1">
      <alignment horizontal="center" vertical="center" wrapText="1"/>
    </xf>
    <xf numFmtId="0" fontId="47" fillId="22" borderId="61" xfId="0" applyFont="1" applyFill="1" applyBorder="1" applyAlignment="1">
      <alignment horizontal="left" vertical="top" wrapText="1"/>
    </xf>
    <xf numFmtId="4" fontId="47" fillId="0" borderId="52" xfId="0" applyNumberFormat="1" applyFont="1" applyBorder="1" applyAlignment="1">
      <alignment horizontal="center" vertical="center" wrapText="1"/>
    </xf>
    <xf numFmtId="0" fontId="47" fillId="0" borderId="52" xfId="0" applyFont="1" applyBorder="1" applyAlignment="1">
      <alignment horizontal="left" vertical="top" wrapText="1"/>
    </xf>
    <xf numFmtId="0" fontId="44" fillId="0" borderId="20" xfId="0" applyFont="1" applyBorder="1" applyAlignment="1">
      <alignment vertical="center"/>
    </xf>
    <xf numFmtId="0" fontId="44" fillId="0" borderId="20" xfId="0" applyFont="1" applyBorder="1" applyAlignment="1">
      <alignment horizontal="center" vertical="center"/>
    </xf>
    <xf numFmtId="0" fontId="44" fillId="0" borderId="20" xfId="0" applyFont="1" applyBorder="1" applyAlignment="1">
      <alignment horizontal="left" vertical="top" wrapText="1"/>
    </xf>
    <xf numFmtId="0" fontId="44" fillId="0" borderId="20" xfId="0" applyFont="1" applyBorder="1" applyAlignment="1">
      <alignment horizontal="center" vertical="top" wrapText="1"/>
    </xf>
    <xf numFmtId="0" fontId="44" fillId="0" borderId="20" xfId="0" applyFont="1" applyBorder="1" applyAlignment="1">
      <alignment horizontal="center" vertical="center" wrapText="1"/>
    </xf>
    <xf numFmtId="0" fontId="44" fillId="5" borderId="67" xfId="0" applyFont="1" applyFill="1" applyBorder="1" applyAlignment="1">
      <alignment horizontal="center" vertical="center"/>
    </xf>
    <xf numFmtId="0" fontId="44" fillId="5" borderId="76" xfId="0" applyFont="1" applyFill="1" applyBorder="1" applyAlignment="1">
      <alignment horizontal="center" vertical="center"/>
    </xf>
    <xf numFmtId="164" fontId="44" fillId="5" borderId="79" xfId="0" applyNumberFormat="1" applyFont="1" applyFill="1" applyBorder="1" applyAlignment="1">
      <alignment horizontal="center" vertical="center" wrapText="1"/>
    </xf>
    <xf numFmtId="171" fontId="47" fillId="0" borderId="52" xfId="0" applyNumberFormat="1" applyFont="1" applyBorder="1" applyAlignment="1">
      <alignment horizontal="center" vertical="center" wrapText="1"/>
    </xf>
    <xf numFmtId="171" fontId="3" fillId="0" borderId="1" xfId="0" applyNumberFormat="1" applyFont="1" applyBorder="1" applyAlignment="1">
      <alignment horizontal="left" vertical="center"/>
    </xf>
    <xf numFmtId="171" fontId="4" fillId="0" borderId="0" xfId="0" applyNumberFormat="1" applyFont="1" applyAlignment="1">
      <alignment vertical="center"/>
    </xf>
    <xf numFmtId="171" fontId="4" fillId="0" borderId="32" xfId="0" applyNumberFormat="1" applyFont="1" applyBorder="1" applyAlignment="1">
      <alignment vertical="center"/>
    </xf>
    <xf numFmtId="171" fontId="44" fillId="5" borderId="79" xfId="0" applyNumberFormat="1" applyFont="1" applyFill="1" applyBorder="1" applyAlignment="1">
      <alignment horizontal="center" vertical="center"/>
    </xf>
    <xf numFmtId="171" fontId="47" fillId="0" borderId="55" xfId="0" applyNumberFormat="1" applyFont="1" applyBorder="1" applyAlignment="1">
      <alignment horizontal="center" vertical="center" wrapText="1"/>
    </xf>
    <xf numFmtId="171" fontId="44" fillId="0" borderId="18" xfId="0" applyNumberFormat="1" applyFont="1" applyBorder="1" applyAlignment="1">
      <alignment horizontal="center" vertical="center" wrapText="1"/>
    </xf>
    <xf numFmtId="171" fontId="44" fillId="0" borderId="0" xfId="0" applyNumberFormat="1" applyFont="1" applyAlignment="1">
      <alignment vertical="center"/>
    </xf>
    <xf numFmtId="171" fontId="46" fillId="18" borderId="25" xfId="0" applyNumberFormat="1" applyFont="1" applyFill="1" applyBorder="1" applyAlignment="1">
      <alignment vertical="center"/>
    </xf>
    <xf numFmtId="171" fontId="46" fillId="0" borderId="0" xfId="0" applyNumberFormat="1" applyFont="1" applyAlignment="1">
      <alignment horizontal="left" vertical="center"/>
    </xf>
    <xf numFmtId="171" fontId="44" fillId="5" borderId="18" xfId="0" applyNumberFormat="1" applyFont="1" applyFill="1" applyBorder="1" applyAlignment="1">
      <alignment horizontal="center" vertical="center"/>
    </xf>
    <xf numFmtId="171" fontId="44" fillId="0" borderId="18" xfId="0" applyNumberFormat="1" applyFont="1" applyBorder="1" applyAlignment="1">
      <alignment vertical="center"/>
    </xf>
    <xf numFmtId="171" fontId="44" fillId="2" borderId="32" xfId="0" applyNumberFormat="1" applyFont="1" applyFill="1" applyBorder="1" applyAlignment="1">
      <alignment vertical="center"/>
    </xf>
    <xf numFmtId="171" fontId="44" fillId="0" borderId="32" xfId="0" applyNumberFormat="1" applyFont="1" applyBorder="1" applyAlignment="1">
      <alignment vertical="center"/>
    </xf>
    <xf numFmtId="171" fontId="0" fillId="0" borderId="32" xfId="0" applyNumberFormat="1" applyFont="1" applyBorder="1" applyAlignment="1"/>
    <xf numFmtId="171" fontId="4" fillId="0" borderId="0" xfId="0" applyNumberFormat="1" applyFont="1" applyAlignment="1">
      <alignment horizontal="left" vertical="center"/>
    </xf>
    <xf numFmtId="171" fontId="4" fillId="0" borderId="0" xfId="0" applyNumberFormat="1" applyFont="1" applyAlignment="1">
      <alignment vertical="center" wrapText="1"/>
    </xf>
    <xf numFmtId="171" fontId="4" fillId="0" borderId="32" xfId="0" applyNumberFormat="1" applyFont="1" applyBorder="1" applyAlignment="1">
      <alignment horizontal="left" vertical="center"/>
    </xf>
    <xf numFmtId="171" fontId="44" fillId="0" borderId="20" xfId="0" applyNumberFormat="1" applyFont="1" applyBorder="1" applyAlignment="1">
      <alignment horizontal="center" vertical="center"/>
    </xf>
    <xf numFmtId="171" fontId="44" fillId="0" borderId="18" xfId="0" applyNumberFormat="1" applyFont="1" applyBorder="1" applyAlignment="1">
      <alignment horizontal="center" vertical="center"/>
    </xf>
    <xf numFmtId="171" fontId="44" fillId="0" borderId="0" xfId="0" applyNumberFormat="1" applyFont="1" applyAlignment="1">
      <alignment horizontal="left" vertical="center"/>
    </xf>
    <xf numFmtId="171" fontId="44" fillId="2" borderId="32" xfId="0" applyNumberFormat="1" applyFont="1" applyFill="1" applyBorder="1" applyAlignment="1">
      <alignment vertical="center" wrapText="1"/>
    </xf>
    <xf numFmtId="171" fontId="44" fillId="2" borderId="32" xfId="0" applyNumberFormat="1" applyFont="1" applyFill="1" applyBorder="1" applyAlignment="1">
      <alignment horizontal="left" vertical="center" wrapText="1"/>
    </xf>
    <xf numFmtId="171" fontId="44" fillId="0" borderId="32" xfId="0" applyNumberFormat="1" applyFont="1" applyBorder="1" applyAlignment="1">
      <alignment horizontal="left" vertical="center"/>
    </xf>
    <xf numFmtId="171" fontId="0" fillId="0" borderId="32" xfId="0" applyNumberFormat="1" applyFont="1" applyBorder="1" applyAlignment="1">
      <alignment horizontal="left"/>
    </xf>
    <xf numFmtId="0" fontId="6" fillId="0" borderId="82" xfId="0" applyFont="1" applyBorder="1" applyAlignment="1">
      <alignment horizontal="left" vertical="center"/>
    </xf>
    <xf numFmtId="0" fontId="6" fillId="0" borderId="59" xfId="0" applyFont="1" applyBorder="1" applyAlignment="1">
      <alignment horizontal="left" vertical="center"/>
    </xf>
    <xf numFmtId="171" fontId="6" fillId="0" borderId="82" xfId="0" applyNumberFormat="1" applyFont="1" applyBorder="1" applyAlignment="1">
      <alignment horizontal="left" vertical="center"/>
    </xf>
    <xf numFmtId="171" fontId="6" fillId="0" borderId="83" xfId="0" applyNumberFormat="1" applyFont="1" applyBorder="1" applyAlignment="1">
      <alignment horizontal="left" vertical="center"/>
    </xf>
    <xf numFmtId="0" fontId="5" fillId="2" borderId="32" xfId="0" applyFont="1" applyFill="1" applyBorder="1" applyAlignment="1">
      <alignment horizontal="right" vertical="center"/>
    </xf>
    <xf numFmtId="0" fontId="4" fillId="2" borderId="32" xfId="0" applyFont="1" applyFill="1" applyBorder="1" applyAlignment="1">
      <alignment vertical="center"/>
    </xf>
    <xf numFmtId="0" fontId="4" fillId="0" borderId="20" xfId="0" applyFont="1" applyBorder="1" applyAlignment="1">
      <alignment horizontal="center" vertical="center"/>
    </xf>
    <xf numFmtId="0" fontId="10" fillId="0" borderId="20" xfId="0" applyFont="1" applyBorder="1" applyAlignment="1">
      <alignment horizontal="center" vertical="center" wrapText="1"/>
    </xf>
    <xf numFmtId="164" fontId="10" fillId="0" borderId="20" xfId="0" applyNumberFormat="1" applyFont="1" applyBorder="1" applyAlignment="1">
      <alignment horizontal="center" vertical="center" wrapText="1"/>
    </xf>
    <xf numFmtId="167" fontId="10" fillId="0" borderId="20" xfId="0" applyNumberFormat="1" applyFont="1" applyBorder="1" applyAlignment="1">
      <alignment horizontal="center" vertical="center" wrapText="1"/>
    </xf>
    <xf numFmtId="0" fontId="4" fillId="0" borderId="20" xfId="0" applyFont="1" applyBorder="1" applyAlignment="1">
      <alignment horizontal="left" vertical="center" wrapText="1"/>
    </xf>
    <xf numFmtId="0" fontId="13" fillId="0" borderId="20" xfId="0" applyFont="1" applyBorder="1" applyAlignment="1">
      <alignment horizontal="center" vertical="center" wrapText="1"/>
    </xf>
    <xf numFmtId="0" fontId="6" fillId="0" borderId="20" xfId="0" applyFont="1" applyBorder="1" applyAlignment="1">
      <alignment horizontal="center" vertical="center" wrapText="1"/>
    </xf>
    <xf numFmtId="0" fontId="4" fillId="0" borderId="26" xfId="0" applyFont="1" applyBorder="1" applyAlignment="1">
      <alignment vertical="center"/>
    </xf>
    <xf numFmtId="0" fontId="3" fillId="0" borderId="26" xfId="0" applyFont="1" applyBorder="1" applyAlignment="1">
      <alignment horizontal="left" vertical="center"/>
    </xf>
    <xf numFmtId="0" fontId="17" fillId="0" borderId="26" xfId="0" applyFont="1" applyBorder="1" applyAlignment="1">
      <alignment horizontal="center" vertical="center"/>
    </xf>
    <xf numFmtId="0" fontId="18" fillId="0" borderId="20" xfId="0" applyFont="1" applyBorder="1" applyAlignment="1">
      <alignment horizontal="center" vertical="center" wrapText="1"/>
    </xf>
    <xf numFmtId="0" fontId="4" fillId="2" borderId="32" xfId="0" applyFont="1" applyFill="1" applyBorder="1" applyAlignment="1">
      <alignment vertical="center" wrapText="1"/>
    </xf>
    <xf numFmtId="0" fontId="4" fillId="2" borderId="32" xfId="0" applyFont="1" applyFill="1" applyBorder="1"/>
    <xf numFmtId="0" fontId="7" fillId="2" borderId="32" xfId="0" applyFont="1" applyFill="1" applyBorder="1"/>
    <xf numFmtId="0" fontId="10" fillId="0" borderId="52" xfId="0" applyFont="1" applyBorder="1" applyAlignment="1">
      <alignment horizontal="center" vertical="center"/>
    </xf>
    <xf numFmtId="9" fontId="10" fillId="0" borderId="53" xfId="0" applyNumberFormat="1" applyFont="1" applyBorder="1" applyAlignment="1">
      <alignment horizontal="center" vertical="center"/>
    </xf>
    <xf numFmtId="0" fontId="10" fillId="0" borderId="55" xfId="0" applyFont="1" applyBorder="1" applyAlignment="1">
      <alignment horizontal="center" vertical="center"/>
    </xf>
    <xf numFmtId="0" fontId="4" fillId="15" borderId="32" xfId="0" applyFont="1" applyFill="1" applyBorder="1"/>
    <xf numFmtId="0" fontId="10" fillId="0" borderId="20" xfId="0" applyFont="1" applyBorder="1" applyAlignment="1">
      <alignment vertical="center" wrapText="1"/>
    </xf>
    <xf numFmtId="0" fontId="10" fillId="0" borderId="20" xfId="0" applyFont="1" applyBorder="1" applyAlignment="1">
      <alignment vertical="center"/>
    </xf>
    <xf numFmtId="0" fontId="10" fillId="0" borderId="20" xfId="0" applyFont="1" applyBorder="1" applyAlignment="1">
      <alignment horizontal="center" vertical="center"/>
    </xf>
    <xf numFmtId="166" fontId="10" fillId="0" borderId="20" xfId="0" applyNumberFormat="1" applyFont="1" applyBorder="1" applyAlignment="1">
      <alignment horizontal="center" vertical="center" wrapText="1"/>
    </xf>
    <xf numFmtId="0" fontId="13" fillId="0" borderId="20" xfId="0" applyFont="1" applyBorder="1" applyAlignment="1">
      <alignment vertical="center"/>
    </xf>
    <xf numFmtId="0" fontId="24" fillId="0" borderId="20"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20" xfId="0" applyFont="1" applyBorder="1" applyAlignment="1">
      <alignment vertical="center" wrapText="1"/>
    </xf>
    <xf numFmtId="0" fontId="10" fillId="0" borderId="20" xfId="0" applyFont="1" applyBorder="1" applyAlignment="1">
      <alignment horizontal="left" vertical="center" wrapText="1"/>
    </xf>
    <xf numFmtId="165" fontId="10" fillId="0" borderId="20" xfId="0" applyNumberFormat="1" applyFont="1" applyBorder="1" applyAlignment="1">
      <alignment horizontal="center" vertical="center" wrapText="1"/>
    </xf>
    <xf numFmtId="2" fontId="10" fillId="0" borderId="20" xfId="0" applyNumberFormat="1" applyFont="1" applyBorder="1" applyAlignment="1">
      <alignment horizontal="center" vertical="center" wrapText="1"/>
    </xf>
    <xf numFmtId="0" fontId="16" fillId="0" borderId="55" xfId="0" applyFont="1" applyBorder="1" applyAlignment="1">
      <alignment horizontal="left" vertical="center" wrapText="1"/>
    </xf>
    <xf numFmtId="0" fontId="16" fillId="0" borderId="55" xfId="0" applyFont="1" applyBorder="1" applyAlignment="1">
      <alignment horizontal="center" vertical="center" wrapText="1"/>
    </xf>
    <xf numFmtId="0" fontId="16" fillId="0" borderId="52" xfId="0" applyFont="1" applyBorder="1" applyAlignment="1">
      <alignment horizontal="center" vertical="center" wrapText="1"/>
    </xf>
    <xf numFmtId="166" fontId="16" fillId="0" borderId="55" xfId="0" applyNumberFormat="1" applyFont="1" applyBorder="1" applyAlignment="1">
      <alignment horizontal="center" vertical="center" wrapText="1"/>
    </xf>
    <xf numFmtId="4" fontId="16" fillId="0" borderId="55" xfId="0" applyNumberFormat="1" applyFont="1" applyBorder="1" applyAlignment="1">
      <alignment horizontal="center" vertical="center" wrapText="1"/>
    </xf>
    <xf numFmtId="17" fontId="16" fillId="0" borderId="55" xfId="0" applyNumberFormat="1" applyFont="1" applyBorder="1" applyAlignment="1">
      <alignment horizontal="center" vertical="center" wrapText="1"/>
    </xf>
    <xf numFmtId="164" fontId="16" fillId="0" borderId="52" xfId="0" applyNumberFormat="1" applyFont="1" applyBorder="1" applyAlignment="1">
      <alignment horizontal="center" vertical="center" wrapText="1"/>
    </xf>
    <xf numFmtId="167" fontId="16" fillId="0" borderId="52" xfId="0" applyNumberFormat="1" applyFont="1" applyBorder="1" applyAlignment="1">
      <alignment horizontal="center" vertical="center" wrapText="1"/>
    </xf>
    <xf numFmtId="4" fontId="16" fillId="0" borderId="52" xfId="0" applyNumberFormat="1" applyFont="1" applyBorder="1" applyAlignment="1">
      <alignment horizontal="center" vertical="center" wrapText="1"/>
    </xf>
    <xf numFmtId="166" fontId="16" fillId="0" borderId="52" xfId="0" applyNumberFormat="1" applyFont="1" applyBorder="1" applyAlignment="1">
      <alignment horizontal="center" vertical="center" wrapText="1"/>
    </xf>
    <xf numFmtId="0" fontId="16" fillId="0" borderId="20" xfId="0" applyFont="1" applyBorder="1" applyAlignment="1">
      <alignment horizontal="center" vertical="center" wrapText="1"/>
    </xf>
    <xf numFmtId="0" fontId="16" fillId="0" borderId="56" xfId="0" applyFont="1" applyBorder="1" applyAlignment="1">
      <alignment horizontal="center" vertical="center" wrapText="1"/>
    </xf>
    <xf numFmtId="165" fontId="16" fillId="0" borderId="52" xfId="0" applyNumberFormat="1" applyFont="1" applyBorder="1" applyAlignment="1">
      <alignment horizontal="center" vertical="center" wrapText="1"/>
    </xf>
    <xf numFmtId="0" fontId="26" fillId="0" borderId="52" xfId="0" applyFont="1" applyBorder="1" applyAlignment="1">
      <alignment horizontal="center" vertical="center" wrapText="1"/>
    </xf>
    <xf numFmtId="4" fontId="16" fillId="0" borderId="20" xfId="0" applyNumberFormat="1" applyFont="1" applyBorder="1" applyAlignment="1">
      <alignment horizontal="center" vertical="center" wrapText="1"/>
    </xf>
    <xf numFmtId="0" fontId="10" fillId="0" borderId="52" xfId="0" applyFont="1" applyBorder="1" applyAlignment="1">
      <alignment horizontal="center" vertical="center" wrapText="1"/>
    </xf>
    <xf numFmtId="164" fontId="10" fillId="0" borderId="52" xfId="0" applyNumberFormat="1" applyFont="1" applyBorder="1" applyAlignment="1">
      <alignment horizontal="center" vertical="center" wrapText="1"/>
    </xf>
    <xf numFmtId="167" fontId="10" fillId="0" borderId="52" xfId="0" applyNumberFormat="1" applyFont="1" applyBorder="1" applyAlignment="1">
      <alignment horizontal="center" vertical="center" wrapText="1"/>
    </xf>
    <xf numFmtId="0" fontId="16" fillId="17" borderId="32" xfId="0" applyFont="1" applyFill="1" applyBorder="1" applyAlignment="1">
      <alignment horizontal="center" vertical="center" wrapText="1"/>
    </xf>
    <xf numFmtId="0" fontId="30" fillId="17" borderId="32" xfId="0" applyFont="1" applyFill="1" applyBorder="1" applyAlignment="1">
      <alignment horizontal="center" vertical="center" wrapText="1"/>
    </xf>
    <xf numFmtId="17" fontId="16" fillId="0" borderId="52" xfId="0" applyNumberFormat="1" applyFont="1" applyBorder="1" applyAlignment="1">
      <alignment horizontal="center" vertical="center" wrapText="1"/>
    </xf>
    <xf numFmtId="0" fontId="16" fillId="0" borderId="57" xfId="0" applyFont="1" applyBorder="1" applyAlignment="1">
      <alignment horizontal="center" vertical="center" wrapText="1"/>
    </xf>
    <xf numFmtId="0" fontId="10" fillId="17" borderId="32" xfId="0" applyFont="1" applyFill="1" applyBorder="1" applyAlignment="1">
      <alignment horizontal="center" vertical="center" wrapText="1"/>
    </xf>
    <xf numFmtId="0" fontId="10" fillId="0" borderId="56" xfId="0" applyFont="1" applyBorder="1" applyAlignment="1">
      <alignment horizontal="center" vertical="center" wrapText="1"/>
    </xf>
    <xf numFmtId="0" fontId="18" fillId="0" borderId="52" xfId="0" applyFont="1" applyBorder="1" applyAlignment="1">
      <alignment horizontal="center" vertical="center" wrapText="1"/>
    </xf>
    <xf numFmtId="0" fontId="15" fillId="0" borderId="56" xfId="0" applyFont="1" applyBorder="1" applyAlignment="1">
      <alignment horizontal="center" vertical="center" wrapText="1"/>
    </xf>
    <xf numFmtId="0" fontId="15" fillId="0" borderId="20" xfId="0" applyFont="1" applyBorder="1" applyAlignment="1">
      <alignment horizontal="center" vertical="center" wrapText="1"/>
    </xf>
    <xf numFmtId="167" fontId="16" fillId="0" borderId="56" xfId="0" applyNumberFormat="1" applyFont="1" applyBorder="1" applyAlignment="1">
      <alignment horizontal="center" vertical="center" wrapText="1"/>
    </xf>
    <xf numFmtId="2" fontId="16" fillId="0" borderId="52" xfId="0" applyNumberFormat="1" applyFont="1" applyBorder="1" applyAlignment="1">
      <alignment horizontal="center" vertical="center" wrapText="1"/>
    </xf>
    <xf numFmtId="0" fontId="15" fillId="0" borderId="52" xfId="0" applyFont="1" applyBorder="1" applyAlignment="1">
      <alignment horizontal="center" vertical="center" wrapText="1"/>
    </xf>
    <xf numFmtId="169" fontId="16" fillId="0" borderId="52" xfId="0" applyNumberFormat="1" applyFont="1" applyBorder="1" applyAlignment="1">
      <alignment horizontal="center" vertical="center" wrapText="1"/>
    </xf>
    <xf numFmtId="0" fontId="13" fillId="0" borderId="52" xfId="0" applyFont="1" applyBorder="1" applyAlignment="1">
      <alignment horizontal="center" vertical="center" wrapText="1"/>
    </xf>
    <xf numFmtId="0" fontId="17" fillId="0" borderId="27" xfId="0" applyFont="1" applyBorder="1" applyAlignment="1">
      <alignment horizontal="center" vertical="center"/>
    </xf>
    <xf numFmtId="0" fontId="16" fillId="0" borderId="52" xfId="0" applyFont="1" applyBorder="1" applyAlignment="1">
      <alignment horizontal="left" vertical="center" wrapText="1"/>
    </xf>
    <xf numFmtId="0" fontId="16" fillId="17" borderId="32" xfId="0" applyFont="1" applyFill="1" applyBorder="1" applyAlignment="1">
      <alignment horizontal="left" vertical="center" wrapText="1"/>
    </xf>
    <xf numFmtId="171" fontId="1" fillId="2" borderId="32" xfId="0" applyNumberFormat="1" applyFont="1" applyFill="1" applyBorder="1" applyAlignment="1">
      <alignment horizontal="left" vertical="center"/>
    </xf>
    <xf numFmtId="0" fontId="1" fillId="2" borderId="32" xfId="0" applyFont="1" applyFill="1" applyBorder="1" applyAlignment="1">
      <alignment horizontal="left" vertical="center" wrapText="1"/>
    </xf>
    <xf numFmtId="0" fontId="8" fillId="2" borderId="62" xfId="0" applyFont="1" applyFill="1" applyBorder="1" applyAlignment="1">
      <alignment horizontal="center" vertical="center"/>
    </xf>
    <xf numFmtId="0" fontId="8" fillId="2" borderId="63" xfId="0" applyFont="1" applyFill="1" applyBorder="1" applyAlignment="1">
      <alignment horizontal="center" vertical="center"/>
    </xf>
    <xf numFmtId="171" fontId="8" fillId="2" borderId="63" xfId="0" applyNumberFormat="1" applyFont="1" applyFill="1" applyBorder="1" applyAlignment="1">
      <alignment horizontal="center" vertical="center"/>
    </xf>
    <xf numFmtId="0" fontId="10" fillId="2" borderId="32" xfId="0" applyFont="1" applyFill="1" applyBorder="1" applyAlignment="1">
      <alignment vertical="center"/>
    </xf>
    <xf numFmtId="165" fontId="47" fillId="0" borderId="52" xfId="0" applyNumberFormat="1" applyFont="1" applyBorder="1" applyAlignment="1">
      <alignment horizontal="center" vertical="top" wrapText="1"/>
    </xf>
    <xf numFmtId="0" fontId="48" fillId="0" borderId="52" xfId="0" applyFont="1" applyBorder="1" applyAlignment="1">
      <alignment horizontal="left" vertical="top" wrapText="1"/>
    </xf>
    <xf numFmtId="0" fontId="47" fillId="15" borderId="32" xfId="0" applyFont="1" applyFill="1" applyBorder="1" applyAlignment="1">
      <alignment horizontal="left" vertical="top" wrapText="1"/>
    </xf>
    <xf numFmtId="170" fontId="47" fillId="0" borderId="52" xfId="0" applyNumberFormat="1" applyFont="1" applyBorder="1" applyAlignment="1">
      <alignment horizontal="center" vertical="top" wrapText="1"/>
    </xf>
    <xf numFmtId="2" fontId="47" fillId="0" borderId="52" xfId="0" applyNumberFormat="1" applyFont="1" applyBorder="1" applyAlignment="1">
      <alignment horizontal="center" vertical="center" wrapText="1"/>
    </xf>
    <xf numFmtId="2" fontId="44" fillId="0" borderId="52" xfId="0" applyNumberFormat="1" applyFont="1" applyBorder="1" applyAlignment="1">
      <alignment horizontal="center" vertical="center" wrapText="1"/>
    </xf>
    <xf numFmtId="17" fontId="47" fillId="0" borderId="52" xfId="0" applyNumberFormat="1" applyFont="1" applyBorder="1" applyAlignment="1">
      <alignment horizontal="center" vertical="top" wrapText="1"/>
    </xf>
    <xf numFmtId="4" fontId="47" fillId="0" borderId="56" xfId="0" applyNumberFormat="1" applyFont="1" applyBorder="1" applyAlignment="1">
      <alignment horizontal="center" vertical="center" wrapText="1"/>
    </xf>
    <xf numFmtId="0" fontId="47" fillId="0" borderId="20" xfId="0" applyFont="1" applyBorder="1" applyAlignment="1">
      <alignment horizontal="center" vertical="top" wrapText="1"/>
    </xf>
    <xf numFmtId="169" fontId="47" fillId="0" borderId="52" xfId="0" applyNumberFormat="1" applyFont="1" applyBorder="1" applyAlignment="1">
      <alignment horizontal="center" vertical="center" wrapText="1"/>
    </xf>
    <xf numFmtId="0" fontId="47" fillId="0" borderId="55" xfId="0" applyFont="1" applyBorder="1" applyAlignment="1">
      <alignment horizontal="center" vertical="top"/>
    </xf>
    <xf numFmtId="0" fontId="47" fillId="0" borderId="55" xfId="0" applyFont="1" applyBorder="1" applyAlignment="1">
      <alignment horizontal="left" vertical="top"/>
    </xf>
    <xf numFmtId="171" fontId="47" fillId="0" borderId="55" xfId="0" applyNumberFormat="1" applyFont="1" applyBorder="1" applyAlignment="1">
      <alignment horizontal="center" vertical="center"/>
    </xf>
    <xf numFmtId="0" fontId="47" fillId="0" borderId="55" xfId="0" applyFont="1" applyBorder="1" applyAlignment="1">
      <alignment horizontal="center" vertical="center"/>
    </xf>
    <xf numFmtId="0" fontId="45" fillId="0" borderId="52" xfId="0" applyFont="1" applyBorder="1" applyAlignment="1">
      <alignment horizontal="center" vertical="top" wrapText="1"/>
    </xf>
    <xf numFmtId="0" fontId="51" fillId="0" borderId="20" xfId="0" applyFont="1" applyBorder="1" applyAlignment="1">
      <alignment horizontal="center" vertical="center"/>
    </xf>
    <xf numFmtId="165" fontId="44" fillId="0" borderId="20" xfId="0" applyNumberFormat="1" applyFont="1" applyBorder="1" applyAlignment="1">
      <alignment horizontal="left" vertical="top" wrapText="1"/>
    </xf>
    <xf numFmtId="0" fontId="44" fillId="0" borderId="52" xfId="0" applyFont="1" applyBorder="1" applyAlignment="1">
      <alignment horizontal="left" vertical="top" wrapText="1"/>
    </xf>
    <xf numFmtId="0" fontId="47" fillId="17" borderId="32" xfId="0" applyFont="1" applyFill="1" applyBorder="1" applyAlignment="1">
      <alignment horizontal="left" vertical="top" wrapText="1"/>
    </xf>
    <xf numFmtId="0" fontId="45" fillId="0" borderId="20" xfId="0" applyFont="1" applyBorder="1" applyAlignment="1">
      <alignment horizontal="center" vertical="top" wrapText="1"/>
    </xf>
    <xf numFmtId="0" fontId="47" fillId="23" borderId="52" xfId="0" applyFont="1" applyFill="1" applyBorder="1" applyAlignment="1">
      <alignment horizontal="center" vertical="top" wrapText="1"/>
    </xf>
    <xf numFmtId="0" fontId="44" fillId="0" borderId="26" xfId="0" applyFont="1" applyBorder="1" applyAlignment="1">
      <alignment vertical="center"/>
    </xf>
    <xf numFmtId="0" fontId="4" fillId="0" borderId="20" xfId="0" applyFont="1" applyBorder="1" applyAlignment="1">
      <alignment vertical="center"/>
    </xf>
    <xf numFmtId="0" fontId="10" fillId="0" borderId="56" xfId="0" applyFont="1" applyBorder="1" applyAlignment="1">
      <alignment vertical="center"/>
    </xf>
    <xf numFmtId="0" fontId="10" fillId="0" borderId="52" xfId="0" applyFont="1" applyBorder="1" applyAlignment="1">
      <alignment vertical="center"/>
    </xf>
    <xf numFmtId="0" fontId="1" fillId="2" borderId="32" xfId="0" applyFont="1" applyFill="1" applyBorder="1" applyAlignment="1">
      <alignment horizontal="left" vertical="center"/>
    </xf>
    <xf numFmtId="0" fontId="3" fillId="0" borderId="1" xfId="0" applyFont="1" applyBorder="1" applyAlignment="1">
      <alignment horizontal="left" vertical="center"/>
    </xf>
    <xf numFmtId="0" fontId="21" fillId="0" borderId="0" xfId="0" applyFont="1" applyAlignment="1">
      <alignment horizontal="center"/>
    </xf>
    <xf numFmtId="0" fontId="0" fillId="0" borderId="0" xfId="0" applyFont="1" applyAlignment="1"/>
    <xf numFmtId="0" fontId="16" fillId="0" borderId="19" xfId="0" applyFont="1" applyBorder="1" applyAlignment="1">
      <alignment horizontal="center" vertical="center" wrapText="1"/>
    </xf>
    <xf numFmtId="0" fontId="44" fillId="0" borderId="6" xfId="0" applyFont="1" applyBorder="1" applyAlignment="1">
      <alignment horizontal="center" vertical="center"/>
    </xf>
    <xf numFmtId="0" fontId="44" fillId="15" borderId="84" xfId="0" applyFont="1" applyFill="1" applyBorder="1" applyAlignment="1">
      <alignment horizontal="left" vertical="top" wrapText="1"/>
    </xf>
    <xf numFmtId="0" fontId="4" fillId="5" borderId="21" xfId="0" applyFont="1" applyFill="1" applyBorder="1" applyAlignment="1">
      <alignment horizontal="center" vertical="center"/>
    </xf>
    <xf numFmtId="0" fontId="2" fillId="0" borderId="20" xfId="0" applyFont="1" applyBorder="1" applyAlignment="1"/>
    <xf numFmtId="0" fontId="10" fillId="5" borderId="21" xfId="0" applyFont="1" applyFill="1" applyBorder="1" applyAlignment="1">
      <alignment horizontal="center" vertical="center"/>
    </xf>
    <xf numFmtId="0" fontId="10" fillId="5" borderId="21" xfId="0" applyFont="1" applyFill="1" applyBorder="1" applyAlignment="1">
      <alignment horizontal="center" vertical="center" wrapText="1"/>
    </xf>
    <xf numFmtId="0" fontId="10" fillId="0" borderId="21" xfId="0" applyFont="1" applyBorder="1" applyAlignment="1">
      <alignment horizontal="center" vertical="center" wrapText="1"/>
    </xf>
    <xf numFmtId="0" fontId="2" fillId="0" borderId="19" xfId="0" applyFont="1" applyBorder="1" applyAlignment="1"/>
    <xf numFmtId="0" fontId="10" fillId="0" borderId="9" xfId="0" applyFont="1" applyBorder="1" applyAlignment="1">
      <alignment horizontal="center" vertical="center" wrapText="1"/>
    </xf>
    <xf numFmtId="0" fontId="9" fillId="5" borderId="21" xfId="0" applyFont="1" applyFill="1" applyBorder="1" applyAlignment="1">
      <alignment horizontal="center" vertical="center"/>
    </xf>
    <xf numFmtId="0" fontId="1" fillId="2" borderId="32" xfId="0" applyFont="1" applyFill="1" applyBorder="1" applyAlignment="1">
      <alignment horizontal="left" vertical="center"/>
    </xf>
    <xf numFmtId="0" fontId="2" fillId="0" borderId="32" xfId="0" applyFont="1" applyBorder="1" applyAlignment="1"/>
    <xf numFmtId="0" fontId="3" fillId="0" borderId="1" xfId="0" applyFont="1" applyBorder="1" applyAlignment="1">
      <alignment horizontal="left" vertical="center"/>
    </xf>
    <xf numFmtId="0" fontId="2" fillId="0" borderId="1" xfId="0" applyFont="1" applyBorder="1" applyAlignment="1"/>
    <xf numFmtId="0" fontId="6" fillId="0" borderId="56" xfId="0" applyFont="1" applyBorder="1" applyAlignment="1">
      <alignment horizontal="left" vertical="center"/>
    </xf>
    <xf numFmtId="0" fontId="2" fillId="0" borderId="56" xfId="0" applyFont="1" applyBorder="1" applyAlignment="1"/>
    <xf numFmtId="0" fontId="2" fillId="0" borderId="52" xfId="0" applyFont="1" applyBorder="1" applyAlignment="1"/>
    <xf numFmtId="0" fontId="8" fillId="2" borderId="24" xfId="0" applyFont="1" applyFill="1" applyBorder="1" applyAlignment="1">
      <alignment horizontal="center" vertical="center"/>
    </xf>
    <xf numFmtId="0" fontId="2" fillId="0" borderId="25" xfId="0" applyFont="1" applyBorder="1" applyAlignment="1"/>
    <xf numFmtId="0" fontId="2" fillId="0" borderId="27" xfId="0" applyFont="1" applyBorder="1" applyAlignment="1"/>
    <xf numFmtId="0" fontId="9" fillId="3" borderId="24" xfId="0" applyFont="1" applyFill="1" applyBorder="1" applyAlignment="1">
      <alignment horizontal="center" vertical="center"/>
    </xf>
    <xf numFmtId="0" fontId="2" fillId="0" borderId="2" xfId="0" applyFont="1" applyBorder="1" applyAlignment="1"/>
    <xf numFmtId="0" fontId="9" fillId="4" borderId="10" xfId="0" applyFont="1" applyFill="1" applyBorder="1" applyAlignment="1">
      <alignment horizontal="center" vertical="center"/>
    </xf>
    <xf numFmtId="0" fontId="2" fillId="0" borderId="3" xfId="0" applyFont="1" applyBorder="1" applyAlignment="1"/>
    <xf numFmtId="0" fontId="2" fillId="0" borderId="4" xfId="0" applyFont="1" applyBorder="1" applyAlignment="1"/>
    <xf numFmtId="0" fontId="10" fillId="5" borderId="19" xfId="0" applyFont="1" applyFill="1" applyBorder="1" applyAlignment="1">
      <alignment horizontal="center" vertical="center"/>
    </xf>
    <xf numFmtId="0" fontId="2" fillId="0" borderId="14" xfId="0" applyFont="1" applyBorder="1" applyAlignment="1"/>
    <xf numFmtId="0" fontId="10" fillId="5" borderId="7" xfId="0" applyFont="1" applyFill="1" applyBorder="1" applyAlignment="1">
      <alignment horizontal="center" vertical="center"/>
    </xf>
    <xf numFmtId="0" fontId="2" fillId="0" borderId="8" xfId="0" applyFont="1" applyBorder="1" applyAlignment="1"/>
    <xf numFmtId="0" fontId="9" fillId="6" borderId="9" xfId="0" applyFont="1" applyFill="1" applyBorder="1" applyAlignment="1">
      <alignment horizontal="center" vertical="center" wrapText="1"/>
    </xf>
    <xf numFmtId="0" fontId="9" fillId="7" borderId="9" xfId="0" applyFont="1" applyFill="1" applyBorder="1" applyAlignment="1">
      <alignment horizontal="center" vertical="center" wrapText="1"/>
    </xf>
    <xf numFmtId="0" fontId="9" fillId="8" borderId="9" xfId="0" applyFont="1" applyFill="1" applyBorder="1" applyAlignment="1">
      <alignment horizontal="center" vertical="center" wrapText="1"/>
    </xf>
    <xf numFmtId="1" fontId="9" fillId="9" borderId="9" xfId="0" applyNumberFormat="1" applyFont="1" applyFill="1" applyBorder="1" applyAlignment="1">
      <alignment horizontal="center" vertical="center" wrapText="1"/>
    </xf>
    <xf numFmtId="0" fontId="9" fillId="10" borderId="9"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10" fillId="13" borderId="9" xfId="0" applyFont="1" applyFill="1" applyBorder="1" applyAlignment="1">
      <alignment horizontal="center" vertical="center" wrapText="1"/>
    </xf>
    <xf numFmtId="0" fontId="10" fillId="13" borderId="10" xfId="0" applyFont="1" applyFill="1" applyBorder="1" applyAlignment="1">
      <alignment horizontal="center" vertical="center" wrapText="1"/>
    </xf>
    <xf numFmtId="0" fontId="2" fillId="0" borderId="16" xfId="0" applyFont="1" applyBorder="1" applyAlignment="1"/>
    <xf numFmtId="0" fontId="10" fillId="13" borderId="12" xfId="0" applyFont="1" applyFill="1" applyBorder="1" applyAlignment="1">
      <alignment horizontal="center" vertical="center" wrapText="1"/>
    </xf>
    <xf numFmtId="0" fontId="2" fillId="0" borderId="17" xfId="0" applyFont="1" applyBorder="1" applyAlignment="1"/>
    <xf numFmtId="0" fontId="10" fillId="12" borderId="10"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2" fillId="0" borderId="13" xfId="0" applyFont="1" applyBorder="1" applyAlignment="1"/>
    <xf numFmtId="0" fontId="10" fillId="5" borderId="5" xfId="0" applyFont="1" applyFill="1" applyBorder="1" applyAlignment="1">
      <alignment horizontal="center" vertical="center"/>
    </xf>
    <xf numFmtId="0" fontId="10" fillId="5" borderId="19" xfId="0" applyFont="1" applyFill="1" applyBorder="1" applyAlignment="1">
      <alignment horizontal="center" vertical="center" wrapText="1"/>
    </xf>
    <xf numFmtId="0" fontId="10" fillId="5" borderId="6" xfId="0" applyFont="1" applyFill="1" applyBorder="1" applyAlignment="1">
      <alignment horizontal="center" vertical="center"/>
    </xf>
    <xf numFmtId="0" fontId="10" fillId="5" borderId="31" xfId="0" applyFont="1" applyFill="1" applyBorder="1" applyAlignment="1">
      <alignment horizontal="center" vertical="center" wrapText="1"/>
    </xf>
    <xf numFmtId="0" fontId="2" fillId="0" borderId="55" xfId="0" applyFont="1" applyBorder="1" applyAlignment="1"/>
    <xf numFmtId="0" fontId="10" fillId="0" borderId="56" xfId="0" applyFont="1" applyBorder="1" applyAlignment="1">
      <alignment horizontal="center" vertical="center"/>
    </xf>
    <xf numFmtId="0" fontId="1" fillId="2" borderId="32" xfId="0" applyFont="1" applyFill="1" applyBorder="1" applyAlignment="1">
      <alignment horizontal="center" vertical="center"/>
    </xf>
    <xf numFmtId="0" fontId="3" fillId="0" borderId="56" xfId="0" applyFont="1" applyBorder="1" applyAlignment="1">
      <alignment horizontal="center"/>
    </xf>
    <xf numFmtId="0" fontId="19" fillId="2" borderId="32" xfId="0" applyFont="1" applyFill="1" applyBorder="1" applyAlignment="1">
      <alignment horizontal="center" vertical="center"/>
    </xf>
    <xf numFmtId="0" fontId="6" fillId="0" borderId="56" xfId="0" applyFont="1" applyBorder="1" applyAlignment="1">
      <alignment horizontal="left" vertical="center" wrapText="1"/>
    </xf>
    <xf numFmtId="0" fontId="21" fillId="0" borderId="0" xfId="0" applyFont="1" applyAlignment="1">
      <alignment horizontal="center"/>
    </xf>
    <xf numFmtId="0" fontId="0" fillId="0" borderId="0" xfId="0" applyFont="1" applyAlignment="1"/>
    <xf numFmtId="0" fontId="5" fillId="2" borderId="24" xfId="0" applyFont="1" applyFill="1" applyBorder="1" applyAlignment="1">
      <alignment horizontal="center" vertical="center" wrapText="1"/>
    </xf>
    <xf numFmtId="0" fontId="4" fillId="0" borderId="24" xfId="0" applyFont="1" applyBorder="1" applyAlignment="1">
      <alignment horizontal="center" vertical="center"/>
    </xf>
    <xf numFmtId="0" fontId="10" fillId="5" borderId="31" xfId="0" applyFont="1" applyFill="1" applyBorder="1" applyAlignment="1">
      <alignment horizontal="center" vertical="center"/>
    </xf>
    <xf numFmtId="2" fontId="10" fillId="5" borderId="21" xfId="0" applyNumberFormat="1" applyFont="1" applyFill="1" applyBorder="1" applyAlignment="1">
      <alignment horizontal="center" vertical="center"/>
    </xf>
    <xf numFmtId="0" fontId="16" fillId="0" borderId="21" xfId="0" applyFont="1" applyBorder="1" applyAlignment="1">
      <alignment horizontal="center" vertical="center" wrapText="1"/>
    </xf>
    <xf numFmtId="0" fontId="16" fillId="0" borderId="19" xfId="0" applyFont="1" applyBorder="1" applyAlignment="1">
      <alignment horizontal="center" vertical="center" wrapText="1"/>
    </xf>
    <xf numFmtId="0" fontId="44" fillId="13" borderId="72" xfId="0" applyFont="1" applyFill="1" applyBorder="1" applyAlignment="1">
      <alignment horizontal="center" vertical="center" wrapText="1"/>
    </xf>
    <xf numFmtId="0" fontId="45" fillId="0" borderId="80" xfId="0" applyFont="1" applyBorder="1" applyAlignment="1"/>
    <xf numFmtId="0" fontId="44" fillId="13" borderId="69" xfId="0" applyFont="1" applyFill="1" applyBorder="1" applyAlignment="1">
      <alignment horizontal="center" vertical="center" wrapText="1"/>
    </xf>
    <xf numFmtId="0" fontId="45" fillId="0" borderId="78" xfId="0" applyFont="1" applyBorder="1" applyAlignment="1"/>
    <xf numFmtId="0" fontId="46" fillId="11" borderId="69" xfId="0" applyFont="1" applyFill="1" applyBorder="1" applyAlignment="1">
      <alignment horizontal="center" vertical="center" wrapText="1"/>
    </xf>
    <xf numFmtId="0" fontId="44" fillId="12" borderId="69" xfId="0" applyFont="1" applyFill="1" applyBorder="1" applyAlignment="1">
      <alignment horizontal="center" vertical="center" wrapText="1"/>
    </xf>
    <xf numFmtId="0" fontId="44" fillId="12" borderId="66" xfId="0" applyFont="1" applyFill="1" applyBorder="1" applyAlignment="1">
      <alignment horizontal="center" vertical="center" wrapText="1"/>
    </xf>
    <xf numFmtId="0" fontId="45" fillId="0" borderId="75" xfId="0" applyFont="1" applyBorder="1" applyAlignment="1"/>
    <xf numFmtId="171" fontId="44" fillId="13" borderId="69" xfId="0" applyNumberFormat="1" applyFont="1" applyFill="1" applyBorder="1" applyAlignment="1">
      <alignment horizontal="center" vertical="center" wrapText="1"/>
    </xf>
    <xf numFmtId="171" fontId="45" fillId="0" borderId="78" xfId="0" applyNumberFormat="1" applyFont="1" applyBorder="1" applyAlignment="1"/>
    <xf numFmtId="171" fontId="45" fillId="0" borderId="78" xfId="0" applyNumberFormat="1" applyFont="1" applyBorder="1" applyAlignment="1">
      <alignment horizontal="center"/>
    </xf>
    <xf numFmtId="0" fontId="44" fillId="13" borderId="66" xfId="0" applyFont="1" applyFill="1" applyBorder="1" applyAlignment="1">
      <alignment horizontal="center" vertical="center" wrapText="1"/>
    </xf>
    <xf numFmtId="0" fontId="9" fillId="3" borderId="63" xfId="0" applyFont="1" applyFill="1" applyBorder="1" applyAlignment="1">
      <alignment horizontal="center" vertical="center"/>
    </xf>
    <xf numFmtId="0" fontId="43" fillId="0" borderId="63" xfId="0" applyFont="1" applyBorder="1" applyAlignment="1"/>
    <xf numFmtId="0" fontId="9" fillId="4" borderId="63" xfId="0" applyFont="1" applyFill="1" applyBorder="1" applyAlignment="1">
      <alignment horizontal="center" vertical="center"/>
    </xf>
    <xf numFmtId="0" fontId="43" fillId="0" borderId="64" xfId="0" applyFont="1" applyBorder="1" applyAlignment="1"/>
    <xf numFmtId="0" fontId="44" fillId="5" borderId="65" xfId="0" applyFont="1" applyFill="1" applyBorder="1" applyAlignment="1">
      <alignment horizontal="center" vertical="center"/>
    </xf>
    <xf numFmtId="0" fontId="45" fillId="0" borderId="74" xfId="0" applyFont="1" applyBorder="1" applyAlignment="1"/>
    <xf numFmtId="0" fontId="44" fillId="5" borderId="66" xfId="0" applyFont="1" applyFill="1" applyBorder="1" applyAlignment="1">
      <alignment horizontal="center" vertical="center"/>
    </xf>
    <xf numFmtId="0" fontId="44" fillId="5" borderId="68" xfId="0" applyFont="1" applyFill="1" applyBorder="1" applyAlignment="1">
      <alignment horizontal="center" vertical="center"/>
    </xf>
    <xf numFmtId="0" fontId="45" fillId="0" borderId="77" xfId="0" applyFont="1" applyBorder="1" applyAlignment="1"/>
    <xf numFmtId="0" fontId="44" fillId="5" borderId="69" xfId="0" applyFont="1" applyFill="1" applyBorder="1" applyAlignment="1">
      <alignment horizontal="center" vertical="center" wrapText="1"/>
    </xf>
    <xf numFmtId="0" fontId="44" fillId="5" borderId="70" xfId="0" applyFont="1" applyFill="1" applyBorder="1" applyAlignment="1">
      <alignment horizontal="center" vertical="center"/>
    </xf>
    <xf numFmtId="0" fontId="45" fillId="0" borderId="71" xfId="0" applyFont="1" applyBorder="1" applyAlignment="1"/>
    <xf numFmtId="0" fontId="44" fillId="13" borderId="73" xfId="0" applyFont="1" applyFill="1" applyBorder="1" applyAlignment="1">
      <alignment horizontal="center" vertical="center" wrapText="1"/>
    </xf>
    <xf numFmtId="0" fontId="45" fillId="0" borderId="81" xfId="0" applyFont="1" applyBorder="1" applyAlignment="1"/>
    <xf numFmtId="0" fontId="44" fillId="5" borderId="69" xfId="0" applyFont="1" applyFill="1" applyBorder="1" applyAlignment="1">
      <alignment horizontal="center" vertical="center"/>
    </xf>
    <xf numFmtId="0" fontId="46" fillId="6" borderId="69" xfId="0" applyFont="1" applyFill="1" applyBorder="1" applyAlignment="1">
      <alignment horizontal="center" vertical="center" wrapText="1"/>
    </xf>
    <xf numFmtId="0" fontId="46" fillId="7" borderId="69" xfId="0" applyFont="1" applyFill="1" applyBorder="1" applyAlignment="1">
      <alignment horizontal="center" vertical="center" wrapText="1"/>
    </xf>
    <xf numFmtId="0" fontId="46" fillId="8" borderId="69" xfId="0" applyFont="1" applyFill="1" applyBorder="1" applyAlignment="1">
      <alignment horizontal="center" vertical="center" wrapText="1"/>
    </xf>
    <xf numFmtId="1" fontId="46" fillId="9" borderId="69" xfId="0" applyNumberFormat="1" applyFont="1" applyFill="1" applyBorder="1" applyAlignment="1">
      <alignment horizontal="center" vertical="center" wrapText="1"/>
    </xf>
    <xf numFmtId="0" fontId="46" fillId="10" borderId="69" xfId="0" applyFont="1" applyFill="1" applyBorder="1" applyAlignment="1">
      <alignment horizontal="center" vertical="center" wrapText="1"/>
    </xf>
    <xf numFmtId="0" fontId="44" fillId="0" borderId="19" xfId="0" applyFont="1" applyBorder="1" applyAlignment="1">
      <alignment horizontal="center" vertical="center" wrapText="1"/>
    </xf>
    <xf numFmtId="0" fontId="45" fillId="0" borderId="19" xfId="0" applyFont="1" applyBorder="1" applyAlignment="1"/>
    <xf numFmtId="0" fontId="45" fillId="0" borderId="20" xfId="0" applyFont="1" applyBorder="1" applyAlignment="1"/>
    <xf numFmtId="0" fontId="44" fillId="0" borderId="21" xfId="0" applyFont="1" applyBorder="1" applyAlignment="1">
      <alignment horizontal="center" vertical="center" wrapText="1"/>
    </xf>
    <xf numFmtId="0" fontId="46" fillId="5" borderId="21" xfId="0" applyFont="1" applyFill="1" applyBorder="1" applyAlignment="1">
      <alignment horizontal="center" vertical="center"/>
    </xf>
    <xf numFmtId="0" fontId="44" fillId="5" borderId="60" xfId="0" applyFont="1" applyFill="1" applyBorder="1" applyAlignment="1">
      <alignment horizontal="center" vertical="center"/>
    </xf>
    <xf numFmtId="0" fontId="45" fillId="0" borderId="6" xfId="0" applyFont="1" applyBorder="1" applyAlignment="1"/>
    <xf numFmtId="0" fontId="44" fillId="5" borderId="21" xfId="0" applyFont="1" applyFill="1" applyBorder="1" applyAlignment="1">
      <alignment horizontal="center" vertical="center"/>
    </xf>
    <xf numFmtId="0" fontId="44" fillId="5" borderId="31" xfId="0" applyFont="1" applyFill="1" applyBorder="1" applyAlignment="1">
      <alignment horizontal="center" vertical="center"/>
    </xf>
    <xf numFmtId="0" fontId="45" fillId="0" borderId="55" xfId="0" applyFont="1" applyBorder="1" applyAlignment="1"/>
    <xf numFmtId="0" fontId="44" fillId="5" borderId="21" xfId="0" applyFont="1" applyFill="1" applyBorder="1" applyAlignment="1">
      <alignment horizontal="center" vertical="center" wrapText="1"/>
    </xf>
    <xf numFmtId="0" fontId="44" fillId="5" borderId="59" xfId="0" applyFont="1" applyFill="1" applyBorder="1" applyAlignment="1">
      <alignment horizontal="center" vertical="center"/>
    </xf>
    <xf numFmtId="0" fontId="45" fillId="0" borderId="59" xfId="0" applyFont="1" applyBorder="1" applyAlignment="1"/>
    <xf numFmtId="0" fontId="44" fillId="5" borderId="45" xfId="0" applyFont="1" applyFill="1" applyBorder="1" applyAlignment="1">
      <alignment horizontal="center" vertical="center"/>
    </xf>
    <xf numFmtId="0" fontId="45" fillId="0" borderId="52" xfId="0" applyFont="1" applyBorder="1" applyAlignment="1"/>
    <xf numFmtId="0" fontId="8" fillId="21" borderId="9" xfId="0" applyFont="1" applyFill="1" applyBorder="1" applyAlignment="1">
      <alignment horizontal="center" vertical="center" wrapText="1"/>
    </xf>
    <xf numFmtId="0" fontId="10" fillId="0" borderId="56" xfId="0" applyFont="1" applyBorder="1" applyAlignment="1">
      <alignment horizontal="left" vertical="center"/>
    </xf>
  </cellXfs>
  <cellStyles count="1">
    <cellStyle name="Normal" xfId="0" builtinId="0"/>
  </cellStyles>
  <dxfs count="220">
    <dxf>
      <font>
        <color theme="0"/>
      </font>
      <fill>
        <patternFill patternType="none"/>
      </fill>
    </dxf>
    <dxf>
      <font>
        <color rgb="FF7030A0"/>
      </font>
      <fill>
        <patternFill patternType="solid">
          <fgColor rgb="FF7030A0"/>
          <bgColor rgb="FF7030A0"/>
        </patternFill>
      </fill>
    </dxf>
    <dxf>
      <font>
        <color rgb="FF0070C0"/>
      </font>
      <fill>
        <patternFill patternType="solid">
          <fgColor rgb="FF0070C0"/>
          <bgColor rgb="FF0070C0"/>
        </patternFill>
      </fill>
    </dxf>
    <dxf>
      <font>
        <color rgb="FFFF0000"/>
      </font>
      <fill>
        <patternFill patternType="solid">
          <fgColor rgb="FFFF0000"/>
          <bgColor rgb="FFFF0000"/>
        </patternFill>
      </fill>
    </dxf>
    <dxf>
      <font>
        <color theme="0"/>
      </font>
      <fill>
        <patternFill patternType="solid">
          <fgColor rgb="FFB15407"/>
          <bgColor rgb="FFB15407"/>
        </patternFill>
      </fill>
    </dxf>
    <dxf>
      <font>
        <color theme="0"/>
      </font>
      <fill>
        <patternFill patternType="none"/>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
      <font>
        <color theme="0"/>
      </font>
      <fill>
        <patternFill patternType="none"/>
      </fill>
    </dxf>
    <dxf>
      <font>
        <color rgb="FFA5A5A5"/>
      </font>
      <fill>
        <patternFill patternType="solid">
          <fgColor rgb="FFA5A5A5"/>
          <bgColor rgb="FFA5A5A5"/>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B15407"/>
          <bgColor rgb="FFB15407"/>
        </patternFill>
      </fill>
    </dxf>
    <dxf>
      <font>
        <color theme="0"/>
      </font>
      <fill>
        <patternFill patternType="none"/>
      </fill>
    </dxf>
    <dxf>
      <font>
        <color rgb="FFFF0000"/>
      </font>
      <fill>
        <patternFill patternType="none"/>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B15407"/>
          <bgColor rgb="FFB15407"/>
        </patternFill>
      </fill>
    </dxf>
    <dxf>
      <font>
        <color theme="0"/>
      </font>
      <fill>
        <patternFill patternType="none"/>
      </fill>
    </dxf>
    <dxf>
      <font>
        <color rgb="FF92D050"/>
      </font>
      <fill>
        <patternFill patternType="solid">
          <fgColor rgb="FF92D050"/>
          <bgColor rgb="FF92D050"/>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- 1'!$C$32:$C$34</c:f>
              <c:strCache>
                <c:ptCount val="3"/>
                <c:pt idx="0">
                  <c:v>OBJETIVO 1</c:v>
                </c:pt>
                <c:pt idx="1">
                  <c:v>OBJETIVO 2</c:v>
                </c:pt>
                <c:pt idx="2">
                  <c:v>OBJETIVO 3</c:v>
                </c:pt>
              </c:strCache>
            </c:strRef>
          </c:cat>
          <c:val>
            <c:numRef>
              <c:f>'Painel de Gestão - 1'!$E$32:$E$34</c:f>
              <c:numCache>
                <c:formatCode>General</c:formatCode>
                <c:ptCount val="3"/>
                <c:pt idx="0">
                  <c:v>0</c:v>
                </c:pt>
                <c:pt idx="1">
                  <c:v>2</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79F-4D9F-9586-07DAC0FAFE45}"/>
            </c:ext>
          </c:extLst>
        </c:ser>
        <c:ser>
          <c:idx val="1"/>
          <c:order val="1"/>
          <c:spPr>
            <a:solidFill>
              <a:srgbClr val="C0504D"/>
            </a:solidFill>
            <a:ln cmpd="sng">
              <a:solidFill>
                <a:srgbClr val="000000"/>
              </a:solidFill>
            </a:ln>
          </c:spPr>
          <c:invertIfNegative val="1"/>
          <c:cat>
            <c:strRef>
              <c:f>'Painel de Gestão - 1'!$C$32:$C$34</c:f>
              <c:strCache>
                <c:ptCount val="3"/>
                <c:pt idx="0">
                  <c:v>OBJETIVO 1</c:v>
                </c:pt>
                <c:pt idx="1">
                  <c:v>OBJETIVO 2</c:v>
                </c:pt>
                <c:pt idx="2">
                  <c:v>OBJETIVO 3</c:v>
                </c:pt>
              </c:strCache>
            </c:strRef>
          </c:cat>
          <c:val>
            <c:numRef>
              <c:f>'Painel de Gestão - 1'!$F$32:$F$34</c:f>
              <c:numCache>
                <c:formatCode>General</c:formatCode>
                <c:ptCount val="3"/>
                <c:pt idx="0">
                  <c:v>0</c:v>
                </c:pt>
                <c:pt idx="1">
                  <c:v>0</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79F-4D9F-9586-07DAC0FAFE45}"/>
            </c:ext>
          </c:extLst>
        </c:ser>
        <c:ser>
          <c:idx val="2"/>
          <c:order val="2"/>
          <c:spPr>
            <a:solidFill>
              <a:srgbClr val="FF0000"/>
            </a:solidFill>
            <a:ln cmpd="sng">
              <a:solidFill>
                <a:srgbClr val="000000"/>
              </a:solidFill>
            </a:ln>
          </c:spPr>
          <c:invertIfNegative val="1"/>
          <c:cat>
            <c:strRef>
              <c:f>'Painel de Gestão - 1'!$C$32:$C$34</c:f>
              <c:strCache>
                <c:ptCount val="3"/>
                <c:pt idx="0">
                  <c:v>OBJETIVO 1</c:v>
                </c:pt>
                <c:pt idx="1">
                  <c:v>OBJETIVO 2</c:v>
                </c:pt>
                <c:pt idx="2">
                  <c:v>OBJETIVO 3</c:v>
                </c:pt>
              </c:strCache>
            </c:strRef>
          </c:cat>
          <c:val>
            <c:numRef>
              <c:f>'Painel de Gestão - 1'!$G$32:$G$34</c:f>
              <c:numCache>
                <c:formatCode>General</c:formatCode>
                <c:ptCount val="3"/>
                <c:pt idx="0">
                  <c:v>5</c:v>
                </c:pt>
                <c:pt idx="1">
                  <c:v>0</c:v>
                </c:pt>
                <c:pt idx="2">
                  <c:v>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79F-4D9F-9586-07DAC0FAFE45}"/>
            </c:ext>
          </c:extLst>
        </c:ser>
        <c:ser>
          <c:idx val="3"/>
          <c:order val="3"/>
          <c:spPr>
            <a:solidFill>
              <a:srgbClr val="FFC000"/>
            </a:solidFill>
            <a:ln cmpd="sng">
              <a:solidFill>
                <a:srgbClr val="000000"/>
              </a:solidFill>
            </a:ln>
          </c:spPr>
          <c:invertIfNegative val="1"/>
          <c:cat>
            <c:strRef>
              <c:f>'Painel de Gestão - 1'!$C$32:$C$34</c:f>
              <c:strCache>
                <c:ptCount val="3"/>
                <c:pt idx="0">
                  <c:v>OBJETIVO 1</c:v>
                </c:pt>
                <c:pt idx="1">
                  <c:v>OBJETIVO 2</c:v>
                </c:pt>
                <c:pt idx="2">
                  <c:v>OBJETIVO 3</c:v>
                </c:pt>
              </c:strCache>
            </c:strRef>
          </c:cat>
          <c:val>
            <c:numRef>
              <c:f>'Painel de Gestão - 1'!$H$32:$H$34</c:f>
              <c:numCache>
                <c:formatCode>General</c:formatCode>
                <c:ptCount val="3"/>
                <c:pt idx="0">
                  <c:v>7</c:v>
                </c:pt>
                <c:pt idx="1">
                  <c:v>0</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79F-4D9F-9586-07DAC0FAFE45}"/>
            </c:ext>
          </c:extLst>
        </c:ser>
        <c:ser>
          <c:idx val="4"/>
          <c:order val="4"/>
          <c:spPr>
            <a:solidFill>
              <a:srgbClr val="92D050"/>
            </a:solidFill>
            <a:ln cmpd="sng">
              <a:solidFill>
                <a:srgbClr val="000000"/>
              </a:solidFill>
            </a:ln>
          </c:spPr>
          <c:invertIfNegative val="1"/>
          <c:cat>
            <c:strRef>
              <c:f>'Painel de Gestão - 1'!$C$32:$C$34</c:f>
              <c:strCache>
                <c:ptCount val="3"/>
                <c:pt idx="0">
                  <c:v>OBJETIVO 1</c:v>
                </c:pt>
                <c:pt idx="1">
                  <c:v>OBJETIVO 2</c:v>
                </c:pt>
                <c:pt idx="2">
                  <c:v>OBJETIVO 3</c:v>
                </c:pt>
              </c:strCache>
            </c:strRef>
          </c:cat>
          <c:val>
            <c:numRef>
              <c:f>'Painel de Gestão - 1'!$I$32:$I$34</c:f>
              <c:numCache>
                <c:formatCode>General</c:formatCode>
                <c:ptCount val="3"/>
                <c:pt idx="0">
                  <c:v>19</c:v>
                </c:pt>
                <c:pt idx="1">
                  <c:v>4</c:v>
                </c:pt>
                <c:pt idx="2">
                  <c:v>20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79F-4D9F-9586-07DAC0FAFE45}"/>
            </c:ext>
          </c:extLst>
        </c:ser>
        <c:ser>
          <c:idx val="5"/>
          <c:order val="5"/>
          <c:spPr>
            <a:solidFill>
              <a:srgbClr val="0070C0"/>
            </a:solidFill>
            <a:ln cmpd="sng">
              <a:solidFill>
                <a:srgbClr val="000000"/>
              </a:solidFill>
            </a:ln>
          </c:spPr>
          <c:invertIfNegative val="1"/>
          <c:cat>
            <c:strRef>
              <c:f>'Painel de Gestão - 1'!$C$32:$C$34</c:f>
              <c:strCache>
                <c:ptCount val="3"/>
                <c:pt idx="0">
                  <c:v>OBJETIVO 1</c:v>
                </c:pt>
                <c:pt idx="1">
                  <c:v>OBJETIVO 2</c:v>
                </c:pt>
                <c:pt idx="2">
                  <c:v>OBJETIVO 3</c:v>
                </c:pt>
              </c:strCache>
            </c:strRef>
          </c:cat>
          <c:val>
            <c:numRef>
              <c:f>'Painel de Gestão - 1'!$J$32:$J$34</c:f>
              <c:numCache>
                <c:formatCode>General</c:formatCode>
                <c:ptCount val="3"/>
                <c:pt idx="0">
                  <c:v>3</c:v>
                </c:pt>
                <c:pt idx="1">
                  <c:v>0</c:v>
                </c:pt>
                <c:pt idx="2">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D79F-4D9F-9586-07DAC0FAFE45}"/>
            </c:ext>
          </c:extLst>
        </c:ser>
        <c:dLbls>
          <c:showLegendKey val="0"/>
          <c:showVal val="0"/>
          <c:showCatName val="0"/>
          <c:showSerName val="0"/>
          <c:showPercent val="0"/>
          <c:showBubbleSize val="0"/>
        </c:dLbls>
        <c:gapWidth val="150"/>
        <c:overlap val="100"/>
        <c:axId val="393381856"/>
        <c:axId val="395167816"/>
      </c:barChart>
      <c:catAx>
        <c:axId val="393381856"/>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95167816"/>
        <c:crosses val="autoZero"/>
        <c:auto val="1"/>
        <c:lblAlgn val="ctr"/>
        <c:lblOffset val="100"/>
        <c:noMultiLvlLbl val="1"/>
      </c:catAx>
      <c:valAx>
        <c:axId val="39516781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39338185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- 4'!$C$32:$C$34</c:f>
              <c:strCache>
                <c:ptCount val="3"/>
                <c:pt idx="0">
                  <c:v>OBJETIVO 1</c:v>
                </c:pt>
                <c:pt idx="1">
                  <c:v>OBJETIVO 2</c:v>
                </c:pt>
                <c:pt idx="2">
                  <c:v>OBJETIVO 3</c:v>
                </c:pt>
              </c:strCache>
            </c:strRef>
          </c:cat>
          <c:val>
            <c:numRef>
              <c:f>'Painel de Gestão - 4'!$E$32:$E$34</c:f>
              <c:numCache>
                <c:formatCode>General</c:formatCode>
                <c:ptCount val="3"/>
                <c:pt idx="0">
                  <c:v>0</c:v>
                </c:pt>
                <c:pt idx="1">
                  <c:v>0</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D26-4166-B0F9-1C5B966F3B3C}"/>
            </c:ext>
          </c:extLst>
        </c:ser>
        <c:ser>
          <c:idx val="1"/>
          <c:order val="1"/>
          <c:spPr>
            <a:solidFill>
              <a:srgbClr val="C0504D"/>
            </a:solidFill>
            <a:ln cmpd="sng">
              <a:solidFill>
                <a:srgbClr val="000000"/>
              </a:solidFill>
            </a:ln>
          </c:spPr>
          <c:invertIfNegative val="1"/>
          <c:cat>
            <c:strRef>
              <c:f>'Painel de Gestão - 4'!$C$32:$C$34</c:f>
              <c:strCache>
                <c:ptCount val="3"/>
                <c:pt idx="0">
                  <c:v>OBJETIVO 1</c:v>
                </c:pt>
                <c:pt idx="1">
                  <c:v>OBJETIVO 2</c:v>
                </c:pt>
                <c:pt idx="2">
                  <c:v>OBJETIVO 3</c:v>
                </c:pt>
              </c:strCache>
            </c:strRef>
          </c:cat>
          <c:val>
            <c:numRef>
              <c:f>'Painel de Gestão - 4'!$F$32:$F$34</c:f>
              <c:numCache>
                <c:formatCode>General</c:formatCode>
                <c:ptCount val="3"/>
                <c:pt idx="0">
                  <c:v>0</c:v>
                </c:pt>
                <c:pt idx="1">
                  <c:v>0</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AD26-4166-B0F9-1C5B966F3B3C}"/>
            </c:ext>
          </c:extLst>
        </c:ser>
        <c:ser>
          <c:idx val="2"/>
          <c:order val="2"/>
          <c:spPr>
            <a:solidFill>
              <a:srgbClr val="FF0000"/>
            </a:solidFill>
            <a:ln cmpd="sng">
              <a:solidFill>
                <a:srgbClr val="000000"/>
              </a:solidFill>
            </a:ln>
          </c:spPr>
          <c:invertIfNegative val="1"/>
          <c:cat>
            <c:strRef>
              <c:f>'Painel de Gestão - 4'!$C$32:$C$34</c:f>
              <c:strCache>
                <c:ptCount val="3"/>
                <c:pt idx="0">
                  <c:v>OBJETIVO 1</c:v>
                </c:pt>
                <c:pt idx="1">
                  <c:v>OBJETIVO 2</c:v>
                </c:pt>
                <c:pt idx="2">
                  <c:v>OBJETIVO 3</c:v>
                </c:pt>
              </c:strCache>
            </c:strRef>
          </c:cat>
          <c:val>
            <c:numRef>
              <c:f>'Painel de Gestão - 4'!$G$32:$G$34</c:f>
              <c:numCache>
                <c:formatCode>General</c:formatCode>
                <c:ptCount val="3"/>
                <c:pt idx="0">
                  <c:v>2</c:v>
                </c:pt>
                <c:pt idx="1">
                  <c:v>0</c:v>
                </c:pt>
                <c:pt idx="2">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AD26-4166-B0F9-1C5B966F3B3C}"/>
            </c:ext>
          </c:extLst>
        </c:ser>
        <c:ser>
          <c:idx val="3"/>
          <c:order val="3"/>
          <c:spPr>
            <a:solidFill>
              <a:srgbClr val="FFC000"/>
            </a:solidFill>
            <a:ln cmpd="sng">
              <a:solidFill>
                <a:srgbClr val="000000"/>
              </a:solidFill>
            </a:ln>
          </c:spPr>
          <c:invertIfNegative val="1"/>
          <c:cat>
            <c:strRef>
              <c:f>'Painel de Gestão - 4'!$C$32:$C$34</c:f>
              <c:strCache>
                <c:ptCount val="3"/>
                <c:pt idx="0">
                  <c:v>OBJETIVO 1</c:v>
                </c:pt>
                <c:pt idx="1">
                  <c:v>OBJETIVO 2</c:v>
                </c:pt>
                <c:pt idx="2">
                  <c:v>OBJETIVO 3</c:v>
                </c:pt>
              </c:strCache>
            </c:strRef>
          </c:cat>
          <c:val>
            <c:numRef>
              <c:f>'Painel de Gestão - 4'!$H$32:$H$34</c:f>
              <c:numCache>
                <c:formatCode>General</c:formatCode>
                <c:ptCount val="3"/>
                <c:pt idx="0">
                  <c:v>10</c:v>
                </c:pt>
                <c:pt idx="1">
                  <c:v>2</c:v>
                </c:pt>
                <c:pt idx="2">
                  <c:v>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AD26-4166-B0F9-1C5B966F3B3C}"/>
            </c:ext>
          </c:extLst>
        </c:ser>
        <c:ser>
          <c:idx val="4"/>
          <c:order val="4"/>
          <c:spPr>
            <a:solidFill>
              <a:srgbClr val="92D050"/>
            </a:solidFill>
            <a:ln cmpd="sng">
              <a:solidFill>
                <a:srgbClr val="000000"/>
              </a:solidFill>
            </a:ln>
          </c:spPr>
          <c:invertIfNegative val="1"/>
          <c:cat>
            <c:strRef>
              <c:f>'Painel de Gestão - 4'!$C$32:$C$34</c:f>
              <c:strCache>
                <c:ptCount val="3"/>
                <c:pt idx="0">
                  <c:v>OBJETIVO 1</c:v>
                </c:pt>
                <c:pt idx="1">
                  <c:v>OBJETIVO 2</c:v>
                </c:pt>
                <c:pt idx="2">
                  <c:v>OBJETIVO 3</c:v>
                </c:pt>
              </c:strCache>
            </c:strRef>
          </c:cat>
          <c:val>
            <c:numRef>
              <c:f>'Painel de Gestão - 4'!$I$32:$I$34</c:f>
              <c:numCache>
                <c:formatCode>General</c:formatCode>
                <c:ptCount val="3"/>
                <c:pt idx="0">
                  <c:v>17</c:v>
                </c:pt>
                <c:pt idx="1">
                  <c:v>1</c:v>
                </c:pt>
                <c:pt idx="2">
                  <c:v>21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AD26-4166-B0F9-1C5B966F3B3C}"/>
            </c:ext>
          </c:extLst>
        </c:ser>
        <c:ser>
          <c:idx val="5"/>
          <c:order val="5"/>
          <c:spPr>
            <a:solidFill>
              <a:srgbClr val="0070C0"/>
            </a:solidFill>
            <a:ln cmpd="sng">
              <a:solidFill>
                <a:srgbClr val="000000"/>
              </a:solidFill>
            </a:ln>
          </c:spPr>
          <c:invertIfNegative val="1"/>
          <c:cat>
            <c:strRef>
              <c:f>'Painel de Gestão - 4'!$C$32:$C$34</c:f>
              <c:strCache>
                <c:ptCount val="3"/>
                <c:pt idx="0">
                  <c:v>OBJETIVO 1</c:v>
                </c:pt>
                <c:pt idx="1">
                  <c:v>OBJETIVO 2</c:v>
                </c:pt>
                <c:pt idx="2">
                  <c:v>OBJETIVO 3</c:v>
                </c:pt>
              </c:strCache>
            </c:strRef>
          </c:cat>
          <c:val>
            <c:numRef>
              <c:f>'Painel de Gestão - 4'!$J$32:$J$34</c:f>
              <c:numCache>
                <c:formatCode>General</c:formatCode>
                <c:ptCount val="3"/>
                <c:pt idx="0">
                  <c:v>8</c:v>
                </c:pt>
                <c:pt idx="1">
                  <c:v>0</c:v>
                </c:pt>
                <c:pt idx="2">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AD26-4166-B0F9-1C5B966F3B3C}"/>
            </c:ext>
          </c:extLst>
        </c:ser>
        <c:dLbls>
          <c:showLegendKey val="0"/>
          <c:showVal val="0"/>
          <c:showCatName val="0"/>
          <c:showSerName val="0"/>
          <c:showPercent val="0"/>
          <c:showBubbleSize val="0"/>
        </c:dLbls>
        <c:gapWidth val="150"/>
        <c:overlap val="100"/>
        <c:axId val="156566688"/>
        <c:axId val="399097384"/>
      </c:barChart>
      <c:catAx>
        <c:axId val="15656668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99097384"/>
        <c:crosses val="autoZero"/>
        <c:auto val="1"/>
        <c:lblAlgn val="ctr"/>
        <c:lblOffset val="100"/>
        <c:noMultiLvlLbl val="1"/>
      </c:catAx>
      <c:valAx>
        <c:axId val="39909738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5656668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95E-3"/>
          <c:y val="1.6489186112599717E-2"/>
        </c:manualLayout>
      </c:layout>
      <c:overlay val="0"/>
    </c:title>
    <c:autoTitleDeleted val="0"/>
    <c:plotArea>
      <c:layout>
        <c:manualLayout>
          <c:layoutTarget val="inner"/>
          <c:xMode val="edge"/>
          <c:yMode val="edge"/>
          <c:x val="5.4883095849342686E-2"/>
          <c:y val="0.21943893376964244"/>
          <c:w val="0.4616888643842933"/>
          <c:h val="0.68503834747929238"/>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1AAE-4CA9-9C43-4EBAD9EEAE94}"/>
              </c:ext>
            </c:extLst>
          </c:dPt>
          <c:dPt>
            <c:idx val="1"/>
            <c:bubble3D val="0"/>
            <c:spPr>
              <a:solidFill>
                <a:srgbClr val="FF0000"/>
              </a:solidFill>
            </c:spPr>
            <c:extLst>
              <c:ext xmlns:c16="http://schemas.microsoft.com/office/drawing/2014/chart" uri="{C3380CC4-5D6E-409C-BE32-E72D297353CC}">
                <c16:uniqueId val="{00000003-1AAE-4CA9-9C43-4EBAD9EEAE94}"/>
              </c:ext>
            </c:extLst>
          </c:dPt>
          <c:dPt>
            <c:idx val="2"/>
            <c:bubble3D val="0"/>
            <c:spPr>
              <a:solidFill>
                <a:srgbClr val="FFC000"/>
              </a:solidFill>
            </c:spPr>
            <c:extLst>
              <c:ext xmlns:c16="http://schemas.microsoft.com/office/drawing/2014/chart" uri="{C3380CC4-5D6E-409C-BE32-E72D297353CC}">
                <c16:uniqueId val="{00000005-1AAE-4CA9-9C43-4EBAD9EEAE94}"/>
              </c:ext>
            </c:extLst>
          </c:dPt>
          <c:dPt>
            <c:idx val="3"/>
            <c:bubble3D val="0"/>
            <c:spPr>
              <a:solidFill>
                <a:srgbClr val="92D050"/>
              </a:solidFill>
            </c:spPr>
            <c:extLst>
              <c:ext xmlns:c16="http://schemas.microsoft.com/office/drawing/2014/chart" uri="{C3380CC4-5D6E-409C-BE32-E72D297353CC}">
                <c16:uniqueId val="{00000007-1AAE-4CA9-9C43-4EBAD9EEAE94}"/>
              </c:ext>
            </c:extLst>
          </c:dPt>
          <c:dPt>
            <c:idx val="4"/>
            <c:bubble3D val="0"/>
            <c:spPr>
              <a:solidFill>
                <a:srgbClr val="0070C0"/>
              </a:solidFill>
            </c:spPr>
            <c:extLst>
              <c:ext xmlns:c16="http://schemas.microsoft.com/office/drawing/2014/chart" uri="{C3380CC4-5D6E-409C-BE32-E72D297353CC}">
                <c16:uniqueId val="{00000009-1AAE-4CA9-9C43-4EBAD9EEAE9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6.4102564102564097E-2</c:v>
                </c:pt>
                <c:pt idx="2">
                  <c:v>0.28205128205128205</c:v>
                </c:pt>
                <c:pt idx="3">
                  <c:v>0.5</c:v>
                </c:pt>
                <c:pt idx="4">
                  <c:v>0.15384615384615385</c:v>
                </c:pt>
              </c:numCache>
            </c:numRef>
          </c:val>
          <c:extLst>
            <c:ext xmlns:c16="http://schemas.microsoft.com/office/drawing/2014/chart" uri="{C3380CC4-5D6E-409C-BE32-E72D297353CC}">
              <c16:uniqueId val="{0000000A-1AAE-4CA9-9C43-4EBAD9EEAE9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4695107312898794"/>
          <c:y val="9.1728533933258347E-2"/>
          <c:w val="0.43236306621409742"/>
          <c:h val="0.8915874152094625"/>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95E-3"/>
          <c:y val="1.6489186112599717E-2"/>
        </c:manualLayout>
      </c:layout>
      <c:overlay val="0"/>
    </c:title>
    <c:autoTitleDeleted val="0"/>
    <c:plotArea>
      <c:layout>
        <c:manualLayout>
          <c:layoutTarget val="inner"/>
          <c:xMode val="edge"/>
          <c:yMode val="edge"/>
          <c:x val="6.7975397925044784E-2"/>
          <c:y val="0.21937894126870508"/>
          <c:w val="0.45285143005193018"/>
          <c:h val="0.68515833248116709"/>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DE6A-491B-804D-41550DBD2D73}"/>
              </c:ext>
            </c:extLst>
          </c:dPt>
          <c:dPt>
            <c:idx val="1"/>
            <c:bubble3D val="0"/>
            <c:spPr>
              <a:solidFill>
                <a:srgbClr val="FF0000"/>
              </a:solidFill>
            </c:spPr>
            <c:extLst>
              <c:ext xmlns:c16="http://schemas.microsoft.com/office/drawing/2014/chart" uri="{C3380CC4-5D6E-409C-BE32-E72D297353CC}">
                <c16:uniqueId val="{00000003-DE6A-491B-804D-41550DBD2D73}"/>
              </c:ext>
            </c:extLst>
          </c:dPt>
          <c:dPt>
            <c:idx val="2"/>
            <c:bubble3D val="0"/>
            <c:spPr>
              <a:solidFill>
                <a:srgbClr val="FFC000"/>
              </a:solidFill>
            </c:spPr>
            <c:extLst>
              <c:ext xmlns:c16="http://schemas.microsoft.com/office/drawing/2014/chart" uri="{C3380CC4-5D6E-409C-BE32-E72D297353CC}">
                <c16:uniqueId val="{00000005-DE6A-491B-804D-41550DBD2D73}"/>
              </c:ext>
            </c:extLst>
          </c:dPt>
          <c:dPt>
            <c:idx val="3"/>
            <c:bubble3D val="0"/>
            <c:spPr>
              <a:solidFill>
                <a:srgbClr val="92D050"/>
              </a:solidFill>
            </c:spPr>
            <c:extLst>
              <c:ext xmlns:c16="http://schemas.microsoft.com/office/drawing/2014/chart" uri="{C3380CC4-5D6E-409C-BE32-E72D297353CC}">
                <c16:uniqueId val="{00000007-DE6A-491B-804D-41550DBD2D73}"/>
              </c:ext>
            </c:extLst>
          </c:dPt>
          <c:dPt>
            <c:idx val="4"/>
            <c:bubble3D val="0"/>
            <c:spPr>
              <a:solidFill>
                <a:srgbClr val="0070C0"/>
              </a:solidFill>
            </c:spPr>
            <c:extLst>
              <c:ext xmlns:c16="http://schemas.microsoft.com/office/drawing/2014/chart" uri="{C3380CC4-5D6E-409C-BE32-E72D297353CC}">
                <c16:uniqueId val="{00000009-DE6A-491B-804D-41550DBD2D73}"/>
              </c:ext>
            </c:extLst>
          </c:dPt>
          <c:dPt>
            <c:idx val="5"/>
            <c:bubble3D val="0"/>
            <c:spPr>
              <a:solidFill>
                <a:srgbClr val="FF99CC"/>
              </a:solidFill>
            </c:spPr>
            <c:extLst>
              <c:ext xmlns:c16="http://schemas.microsoft.com/office/drawing/2014/chart" uri="{C3380CC4-5D6E-409C-BE32-E72D297353CC}">
                <c16:uniqueId val="{0000000B-DE6A-491B-804D-41550DBD2D7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6.4102564102564097E-2</c:v>
                </c:pt>
                <c:pt idx="2">
                  <c:v>0.28205128205128205</c:v>
                </c:pt>
                <c:pt idx="3">
                  <c:v>0.5</c:v>
                </c:pt>
                <c:pt idx="4">
                  <c:v>0.15384615384615385</c:v>
                </c:pt>
              </c:numCache>
            </c:numRef>
          </c:val>
          <c:extLst>
            <c:ext xmlns:c16="http://schemas.microsoft.com/office/drawing/2014/chart" uri="{C3380CC4-5D6E-409C-BE32-E72D297353CC}">
              <c16:uniqueId val="{0000000C-DE6A-491B-804D-41550DBD2D7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6178207337816677"/>
          <c:y val="0.11768286970423393"/>
          <c:w val="0.42973516722426869"/>
          <c:h val="0.87732044858029112"/>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Final'!$C$25:$C$27</c:f>
              <c:strCache>
                <c:ptCount val="3"/>
                <c:pt idx="0">
                  <c:v>OBJETIVO 1</c:v>
                </c:pt>
                <c:pt idx="1">
                  <c:v>OBJETIVO 2</c:v>
                </c:pt>
                <c:pt idx="2">
                  <c:v>OBJETIVO 3</c:v>
                </c:pt>
              </c:strCache>
            </c:strRef>
          </c:cat>
          <c:val>
            <c:numRef>
              <c:f>'Painel de Gestão Final'!$E$25:$E$27</c:f>
              <c:numCache>
                <c:formatCode>General</c:formatCode>
                <c:ptCount val="3"/>
                <c:pt idx="0">
                  <c:v>5</c:v>
                </c:pt>
                <c:pt idx="1">
                  <c:v>8</c:v>
                </c:pt>
                <c:pt idx="2">
                  <c:v>8</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E55-428A-8125-00FDAAAD4F08}"/>
            </c:ext>
          </c:extLst>
        </c:ser>
        <c:ser>
          <c:idx val="1"/>
          <c:order val="1"/>
          <c:spPr>
            <a:solidFill>
              <a:srgbClr val="7030A0"/>
            </a:solidFill>
            <a:ln cmpd="sng">
              <a:solidFill>
                <a:srgbClr val="000000"/>
              </a:solidFill>
            </a:ln>
          </c:spPr>
          <c:invertIfNegative val="1"/>
          <c:cat>
            <c:strRef>
              <c:f>'Painel de Gestão Final'!$C$25:$C$27</c:f>
              <c:strCache>
                <c:ptCount val="3"/>
                <c:pt idx="0">
                  <c:v>OBJETIVO 1</c:v>
                </c:pt>
                <c:pt idx="1">
                  <c:v>OBJETIVO 2</c:v>
                </c:pt>
                <c:pt idx="2">
                  <c:v>OBJETIVO 3</c:v>
                </c:pt>
              </c:strCache>
            </c:strRef>
          </c:cat>
          <c:val>
            <c:numRef>
              <c:f>'Painel de Gestão Final'!$F$25:$F$27</c:f>
              <c:numCache>
                <c:formatCode>General</c:formatCode>
                <c:ptCount val="3"/>
                <c:pt idx="0">
                  <c:v>5</c:v>
                </c:pt>
                <c:pt idx="1">
                  <c:v>4</c:v>
                </c:pt>
                <c:pt idx="2">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E55-428A-8125-00FDAAAD4F08}"/>
            </c:ext>
          </c:extLst>
        </c:ser>
        <c:ser>
          <c:idx val="2"/>
          <c:order val="2"/>
          <c:spPr>
            <a:solidFill>
              <a:srgbClr val="0070C0"/>
            </a:solidFill>
            <a:ln cmpd="sng">
              <a:solidFill>
                <a:srgbClr val="000000"/>
              </a:solidFill>
            </a:ln>
          </c:spPr>
          <c:invertIfNegative val="1"/>
          <c:cat>
            <c:strRef>
              <c:f>'Painel de Gestão Final'!$C$25:$C$27</c:f>
              <c:strCache>
                <c:ptCount val="3"/>
                <c:pt idx="0">
                  <c:v>OBJETIVO 1</c:v>
                </c:pt>
                <c:pt idx="1">
                  <c:v>OBJETIVO 2</c:v>
                </c:pt>
                <c:pt idx="2">
                  <c:v>OBJETIVO 3</c:v>
                </c:pt>
              </c:strCache>
            </c:strRef>
          </c:cat>
          <c:val>
            <c:numRef>
              <c:f>'Painel de Gestão Final'!$G$25:$G$27</c:f>
              <c:numCache>
                <c:formatCode>General</c:formatCode>
                <c:ptCount val="3"/>
                <c:pt idx="0">
                  <c:v>5</c:v>
                </c:pt>
                <c:pt idx="1">
                  <c:v>5</c:v>
                </c:pt>
                <c:pt idx="2">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E55-428A-8125-00FDAAAD4F08}"/>
            </c:ext>
          </c:extLst>
        </c:ser>
        <c:dLbls>
          <c:showLegendKey val="0"/>
          <c:showVal val="0"/>
          <c:showCatName val="0"/>
          <c:showSerName val="0"/>
          <c:showPercent val="0"/>
          <c:showBubbleSize val="0"/>
        </c:dLbls>
        <c:gapWidth val="150"/>
        <c:overlap val="100"/>
        <c:axId val="399097776"/>
        <c:axId val="399099344"/>
      </c:barChart>
      <c:catAx>
        <c:axId val="399097776"/>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b="0" i="0">
                <a:solidFill>
                  <a:srgbClr val="000000"/>
                </a:solidFill>
                <a:latin typeface="+mn-lt"/>
              </a:defRPr>
            </a:pPr>
            <a:endParaRPr lang="pt-BR"/>
          </a:p>
        </c:txPr>
        <c:crossAx val="399099344"/>
        <c:crosses val="autoZero"/>
        <c:auto val="1"/>
        <c:lblAlgn val="ctr"/>
        <c:lblOffset val="100"/>
        <c:noMultiLvlLbl val="1"/>
      </c:catAx>
      <c:valAx>
        <c:axId val="39909934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39909777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sz="1600" b="1" i="0">
                <a:solidFill>
                  <a:srgbClr val="757575"/>
                </a:solidFill>
                <a:latin typeface="+mn-lt"/>
              </a:rPr>
              <a:t>Situação atual do PAN 
Monitoria atual</a:t>
            </a:r>
          </a:p>
        </c:rich>
      </c:tx>
      <c:layout>
        <c:manualLayout>
          <c:xMode val="edge"/>
          <c:yMode val="edge"/>
          <c:x val="7.930446194225782E-3"/>
          <c:y val="1.6489186112599717E-2"/>
        </c:manualLayout>
      </c:layout>
      <c:overlay val="0"/>
    </c:title>
    <c:autoTitleDeleted val="0"/>
    <c:plotArea>
      <c:layout>
        <c:manualLayout>
          <c:xMode val="edge"/>
          <c:yMode val="edge"/>
          <c:x val="8.1141294838144959E-2"/>
          <c:y val="0.21937888351980558"/>
          <c:w val="0.46168875765529332"/>
          <c:h val="0.685158466596580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5394-4D4D-AD50-C5AD2BF17F43}"/>
              </c:ext>
            </c:extLst>
          </c:dPt>
          <c:dPt>
            <c:idx val="1"/>
            <c:bubble3D val="0"/>
            <c:spPr>
              <a:solidFill>
                <a:srgbClr val="7030A0"/>
              </a:solidFill>
            </c:spPr>
            <c:extLst>
              <c:ext xmlns:c16="http://schemas.microsoft.com/office/drawing/2014/chart" uri="{C3380CC4-5D6E-409C-BE32-E72D297353CC}">
                <c16:uniqueId val="{00000003-5394-4D4D-AD50-C5AD2BF17F43}"/>
              </c:ext>
            </c:extLst>
          </c:dPt>
          <c:dPt>
            <c:idx val="2"/>
            <c:bubble3D val="0"/>
            <c:spPr>
              <a:solidFill>
                <a:srgbClr val="0070C0"/>
              </a:solidFill>
            </c:spPr>
            <c:extLst>
              <c:ext xmlns:c16="http://schemas.microsoft.com/office/drawing/2014/chart" uri="{C3380CC4-5D6E-409C-BE32-E72D297353CC}">
                <c16:uniqueId val="{00000005-5394-4D4D-AD50-C5AD2BF17F4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6-5394-4D4D-AD50-C5AD2BF17F4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95E-3"/>
          <c:y val="1.6489186112599717E-2"/>
        </c:manualLayout>
      </c:layout>
      <c:overlay val="0"/>
    </c:title>
    <c:autoTitleDeleted val="0"/>
    <c:plotArea>
      <c:layout>
        <c:manualLayout>
          <c:xMode val="edge"/>
          <c:yMode val="edge"/>
          <c:x val="8.1141294838144959E-2"/>
          <c:y val="0.21937888351980536"/>
          <c:w val="0.46168875765529332"/>
          <c:h val="0.68515846659657886"/>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8BA7-4015-8694-E40955948A1C}"/>
              </c:ext>
            </c:extLst>
          </c:dPt>
          <c:dPt>
            <c:idx val="1"/>
            <c:bubble3D val="0"/>
            <c:spPr>
              <a:solidFill>
                <a:srgbClr val="FF0000"/>
              </a:solidFill>
            </c:spPr>
            <c:extLst>
              <c:ext xmlns:c16="http://schemas.microsoft.com/office/drawing/2014/chart" uri="{C3380CC4-5D6E-409C-BE32-E72D297353CC}">
                <c16:uniqueId val="{00000003-8BA7-4015-8694-E40955948A1C}"/>
              </c:ext>
            </c:extLst>
          </c:dPt>
          <c:dPt>
            <c:idx val="2"/>
            <c:bubble3D val="0"/>
            <c:spPr>
              <a:solidFill>
                <a:srgbClr val="FFC000"/>
              </a:solidFill>
            </c:spPr>
            <c:extLst>
              <c:ext xmlns:c16="http://schemas.microsoft.com/office/drawing/2014/chart" uri="{C3380CC4-5D6E-409C-BE32-E72D297353CC}">
                <c16:uniqueId val="{00000005-8BA7-4015-8694-E40955948A1C}"/>
              </c:ext>
            </c:extLst>
          </c:dPt>
          <c:dPt>
            <c:idx val="3"/>
            <c:bubble3D val="0"/>
            <c:spPr>
              <a:solidFill>
                <a:srgbClr val="92D050"/>
              </a:solidFill>
            </c:spPr>
            <c:extLst>
              <c:ext xmlns:c16="http://schemas.microsoft.com/office/drawing/2014/chart" uri="{C3380CC4-5D6E-409C-BE32-E72D297353CC}">
                <c16:uniqueId val="{00000007-8BA7-4015-8694-E40955948A1C}"/>
              </c:ext>
            </c:extLst>
          </c:dPt>
          <c:dPt>
            <c:idx val="4"/>
            <c:bubble3D val="0"/>
            <c:spPr>
              <a:solidFill>
                <a:srgbClr val="0070C0"/>
              </a:solidFill>
            </c:spPr>
            <c:extLst>
              <c:ext xmlns:c16="http://schemas.microsoft.com/office/drawing/2014/chart" uri="{C3380CC4-5D6E-409C-BE32-E72D297353CC}">
                <c16:uniqueId val="{00000009-8BA7-4015-8694-E40955948A1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0.17910447761194029</c:v>
                </c:pt>
                <c:pt idx="2">
                  <c:v>0.1044776119402985</c:v>
                </c:pt>
                <c:pt idx="3">
                  <c:v>0.64179104477611937</c:v>
                </c:pt>
                <c:pt idx="4">
                  <c:v>7.4626865671641784E-2</c:v>
                </c:pt>
              </c:numCache>
            </c:numRef>
          </c:val>
          <c:extLst>
            <c:ext xmlns:c16="http://schemas.microsoft.com/office/drawing/2014/chart" uri="{C3380CC4-5D6E-409C-BE32-E72D297353CC}">
              <c16:uniqueId val="{0000000A-8BA7-4015-8694-E40955948A1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w val="0.3798466548355417"/>
          <c:h val="0.77470429832634558"/>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95E-3"/>
          <c:y val="1.6489186112599717E-2"/>
        </c:manualLayout>
      </c:layout>
      <c:overlay val="0"/>
    </c:title>
    <c:autoTitleDeleted val="0"/>
    <c:plotArea>
      <c:layout>
        <c:manualLayout>
          <c:xMode val="edge"/>
          <c:yMode val="edge"/>
          <c:x val="9.5030183727034145E-2"/>
          <c:y val="0.21937888351980536"/>
          <c:w val="0.46168875765529332"/>
          <c:h val="0.68515846659657886"/>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C19B-4096-9974-C4FD198B7641}"/>
              </c:ext>
            </c:extLst>
          </c:dPt>
          <c:dPt>
            <c:idx val="1"/>
            <c:bubble3D val="0"/>
            <c:spPr>
              <a:solidFill>
                <a:srgbClr val="FF0000"/>
              </a:solidFill>
            </c:spPr>
            <c:extLst>
              <c:ext xmlns:c16="http://schemas.microsoft.com/office/drawing/2014/chart" uri="{C3380CC4-5D6E-409C-BE32-E72D297353CC}">
                <c16:uniqueId val="{00000003-C19B-4096-9974-C4FD198B7641}"/>
              </c:ext>
            </c:extLst>
          </c:dPt>
          <c:dPt>
            <c:idx val="2"/>
            <c:bubble3D val="0"/>
            <c:spPr>
              <a:solidFill>
                <a:srgbClr val="FFC000"/>
              </a:solidFill>
            </c:spPr>
            <c:extLst>
              <c:ext xmlns:c16="http://schemas.microsoft.com/office/drawing/2014/chart" uri="{C3380CC4-5D6E-409C-BE32-E72D297353CC}">
                <c16:uniqueId val="{00000005-C19B-4096-9974-C4FD198B7641}"/>
              </c:ext>
            </c:extLst>
          </c:dPt>
          <c:dPt>
            <c:idx val="3"/>
            <c:bubble3D val="0"/>
            <c:spPr>
              <a:solidFill>
                <a:srgbClr val="92D050"/>
              </a:solidFill>
            </c:spPr>
            <c:extLst>
              <c:ext xmlns:c16="http://schemas.microsoft.com/office/drawing/2014/chart" uri="{C3380CC4-5D6E-409C-BE32-E72D297353CC}">
                <c16:uniqueId val="{00000007-C19B-4096-9974-C4FD198B7641}"/>
              </c:ext>
            </c:extLst>
          </c:dPt>
          <c:dPt>
            <c:idx val="4"/>
            <c:bubble3D val="0"/>
            <c:spPr>
              <a:solidFill>
                <a:srgbClr val="0070C0"/>
              </a:solidFill>
            </c:spPr>
            <c:extLst>
              <c:ext xmlns:c16="http://schemas.microsoft.com/office/drawing/2014/chart" uri="{C3380CC4-5D6E-409C-BE32-E72D297353CC}">
                <c16:uniqueId val="{00000009-C19B-4096-9974-C4FD198B7641}"/>
              </c:ext>
            </c:extLst>
          </c:dPt>
          <c:dPt>
            <c:idx val="5"/>
            <c:bubble3D val="0"/>
            <c:spPr>
              <a:solidFill>
                <a:srgbClr val="FF99CC"/>
              </a:solidFill>
            </c:spPr>
            <c:extLst>
              <c:ext xmlns:c16="http://schemas.microsoft.com/office/drawing/2014/chart" uri="{C3380CC4-5D6E-409C-BE32-E72D297353CC}">
                <c16:uniqueId val="{0000000B-C19B-4096-9974-C4FD198B764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0.15492957746478872</c:v>
                </c:pt>
                <c:pt idx="2">
                  <c:v>9.8591549295774641E-2</c:v>
                </c:pt>
                <c:pt idx="3">
                  <c:v>0.60563380281690138</c:v>
                </c:pt>
                <c:pt idx="4">
                  <c:v>7.0422535211267609E-2</c:v>
                </c:pt>
                <c:pt idx="5">
                  <c:v>7.0422535211267609E-2</c:v>
                </c:pt>
              </c:numCache>
            </c:numRef>
          </c:val>
          <c:extLst>
            <c:ext xmlns:c16="http://schemas.microsoft.com/office/drawing/2014/chart" uri="{C3380CC4-5D6E-409C-BE32-E72D297353CC}">
              <c16:uniqueId val="{0000000C-C19B-4096-9974-C4FD198B764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806765570616"/>
          <c:y val="3.5431707400211336E-2"/>
          <c:w val="0.37251056064343896"/>
          <c:h val="0.95524252650236907"/>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- 2'!$C$32:$C$34</c:f>
              <c:strCache>
                <c:ptCount val="3"/>
                <c:pt idx="0">
                  <c:v>OBJETIVO 1</c:v>
                </c:pt>
                <c:pt idx="1">
                  <c:v>OBJETIVO 2</c:v>
                </c:pt>
                <c:pt idx="2">
                  <c:v>OBJETIVO 3</c:v>
                </c:pt>
              </c:strCache>
            </c:strRef>
          </c:cat>
          <c:val>
            <c:numRef>
              <c:f>'Painel de Gestão - 2'!$E$32:$E$34</c:f>
              <c:numCache>
                <c:formatCode>General</c:formatCode>
                <c:ptCount val="3"/>
                <c:pt idx="0">
                  <c:v>1</c:v>
                </c:pt>
                <c:pt idx="1">
                  <c:v>1</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CFC-4B26-8D09-B2B8E9D00D90}"/>
            </c:ext>
          </c:extLst>
        </c:ser>
        <c:ser>
          <c:idx val="1"/>
          <c:order val="1"/>
          <c:spPr>
            <a:solidFill>
              <a:srgbClr val="C0504D"/>
            </a:solidFill>
            <a:ln cmpd="sng">
              <a:solidFill>
                <a:srgbClr val="000000"/>
              </a:solidFill>
            </a:ln>
          </c:spPr>
          <c:invertIfNegative val="1"/>
          <c:cat>
            <c:strRef>
              <c:f>'Painel de Gestão - 2'!$C$32:$C$34</c:f>
              <c:strCache>
                <c:ptCount val="3"/>
                <c:pt idx="0">
                  <c:v>OBJETIVO 1</c:v>
                </c:pt>
                <c:pt idx="1">
                  <c:v>OBJETIVO 2</c:v>
                </c:pt>
                <c:pt idx="2">
                  <c:v>OBJETIVO 3</c:v>
                </c:pt>
              </c:strCache>
            </c:strRef>
          </c:cat>
          <c:val>
            <c:numRef>
              <c:f>'Painel de Gestão - 2'!$F$32:$F$34</c:f>
              <c:numCache>
                <c:formatCode>General</c:formatCode>
                <c:ptCount val="3"/>
                <c:pt idx="0">
                  <c:v>0</c:v>
                </c:pt>
                <c:pt idx="1">
                  <c:v>0</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CFC-4B26-8D09-B2B8E9D00D90}"/>
            </c:ext>
          </c:extLst>
        </c:ser>
        <c:ser>
          <c:idx val="2"/>
          <c:order val="2"/>
          <c:spPr>
            <a:solidFill>
              <a:srgbClr val="FF0000"/>
            </a:solidFill>
            <a:ln cmpd="sng">
              <a:solidFill>
                <a:srgbClr val="000000"/>
              </a:solidFill>
            </a:ln>
          </c:spPr>
          <c:invertIfNegative val="1"/>
          <c:cat>
            <c:strRef>
              <c:f>'Painel de Gestão - 2'!$C$32:$C$34</c:f>
              <c:strCache>
                <c:ptCount val="3"/>
                <c:pt idx="0">
                  <c:v>OBJETIVO 1</c:v>
                </c:pt>
                <c:pt idx="1">
                  <c:v>OBJETIVO 2</c:v>
                </c:pt>
                <c:pt idx="2">
                  <c:v>OBJETIVO 3</c:v>
                </c:pt>
              </c:strCache>
            </c:strRef>
          </c:cat>
          <c:val>
            <c:numRef>
              <c:f>'Painel de Gestão - 2'!$G$32:$G$34</c:f>
              <c:numCache>
                <c:formatCode>General</c:formatCode>
                <c:ptCount val="3"/>
                <c:pt idx="0">
                  <c:v>6</c:v>
                </c:pt>
                <c:pt idx="1">
                  <c:v>0</c:v>
                </c:pt>
                <c:pt idx="2">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CFC-4B26-8D09-B2B8E9D00D90}"/>
            </c:ext>
          </c:extLst>
        </c:ser>
        <c:ser>
          <c:idx val="3"/>
          <c:order val="3"/>
          <c:spPr>
            <a:solidFill>
              <a:srgbClr val="FFC000"/>
            </a:solidFill>
            <a:ln cmpd="sng">
              <a:solidFill>
                <a:srgbClr val="000000"/>
              </a:solidFill>
            </a:ln>
          </c:spPr>
          <c:invertIfNegative val="1"/>
          <c:cat>
            <c:strRef>
              <c:f>'Painel de Gestão - 2'!$C$32:$C$34</c:f>
              <c:strCache>
                <c:ptCount val="3"/>
                <c:pt idx="0">
                  <c:v>OBJETIVO 1</c:v>
                </c:pt>
                <c:pt idx="1">
                  <c:v>OBJETIVO 2</c:v>
                </c:pt>
                <c:pt idx="2">
                  <c:v>OBJETIVO 3</c:v>
                </c:pt>
              </c:strCache>
            </c:strRef>
          </c:cat>
          <c:val>
            <c:numRef>
              <c:f>'Painel de Gestão - 2'!$H$32:$H$34</c:f>
              <c:numCache>
                <c:formatCode>General</c:formatCode>
                <c:ptCount val="3"/>
                <c:pt idx="0">
                  <c:v>6</c:v>
                </c:pt>
                <c:pt idx="1">
                  <c:v>2</c:v>
                </c:pt>
                <c:pt idx="2">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CFC-4B26-8D09-B2B8E9D00D90}"/>
            </c:ext>
          </c:extLst>
        </c:ser>
        <c:ser>
          <c:idx val="4"/>
          <c:order val="4"/>
          <c:spPr>
            <a:solidFill>
              <a:srgbClr val="92D050"/>
            </a:solidFill>
            <a:ln cmpd="sng">
              <a:solidFill>
                <a:srgbClr val="000000"/>
              </a:solidFill>
            </a:ln>
          </c:spPr>
          <c:invertIfNegative val="1"/>
          <c:cat>
            <c:strRef>
              <c:f>'Painel de Gestão - 2'!$C$32:$C$34</c:f>
              <c:strCache>
                <c:ptCount val="3"/>
                <c:pt idx="0">
                  <c:v>OBJETIVO 1</c:v>
                </c:pt>
                <c:pt idx="1">
                  <c:v>OBJETIVO 2</c:v>
                </c:pt>
                <c:pt idx="2">
                  <c:v>OBJETIVO 3</c:v>
                </c:pt>
              </c:strCache>
            </c:strRef>
          </c:cat>
          <c:val>
            <c:numRef>
              <c:f>'Painel de Gestão - 2'!$I$32:$I$34</c:f>
              <c:numCache>
                <c:formatCode>General</c:formatCode>
                <c:ptCount val="3"/>
                <c:pt idx="0">
                  <c:v>17</c:v>
                </c:pt>
                <c:pt idx="1">
                  <c:v>2</c:v>
                </c:pt>
                <c:pt idx="2">
                  <c:v>19</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1CFC-4B26-8D09-B2B8E9D00D90}"/>
            </c:ext>
          </c:extLst>
        </c:ser>
        <c:ser>
          <c:idx val="5"/>
          <c:order val="5"/>
          <c:spPr>
            <a:solidFill>
              <a:srgbClr val="0070C0"/>
            </a:solidFill>
            <a:ln cmpd="sng">
              <a:solidFill>
                <a:srgbClr val="000000"/>
              </a:solidFill>
            </a:ln>
          </c:spPr>
          <c:invertIfNegative val="1"/>
          <c:cat>
            <c:strRef>
              <c:f>'Painel de Gestão - 2'!$C$32:$C$34</c:f>
              <c:strCache>
                <c:ptCount val="3"/>
                <c:pt idx="0">
                  <c:v>OBJETIVO 1</c:v>
                </c:pt>
                <c:pt idx="1">
                  <c:v>OBJETIVO 2</c:v>
                </c:pt>
                <c:pt idx="2">
                  <c:v>OBJETIVO 3</c:v>
                </c:pt>
              </c:strCache>
            </c:strRef>
          </c:cat>
          <c:val>
            <c:numRef>
              <c:f>'Painel de Gestão - 2'!$J$32:$J$34</c:f>
              <c:numCache>
                <c:formatCode>General</c:formatCode>
                <c:ptCount val="3"/>
                <c:pt idx="0">
                  <c:v>6</c:v>
                </c:pt>
                <c:pt idx="1">
                  <c:v>0</c:v>
                </c:pt>
                <c:pt idx="2">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1CFC-4B26-8D09-B2B8E9D00D90}"/>
            </c:ext>
          </c:extLst>
        </c:ser>
        <c:dLbls>
          <c:showLegendKey val="0"/>
          <c:showVal val="0"/>
          <c:showCatName val="0"/>
          <c:showSerName val="0"/>
          <c:showPercent val="0"/>
          <c:showBubbleSize val="0"/>
        </c:dLbls>
        <c:gapWidth val="150"/>
        <c:overlap val="100"/>
        <c:axId val="156567080"/>
        <c:axId val="156562376"/>
      </c:barChart>
      <c:catAx>
        <c:axId val="156567080"/>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56562376"/>
        <c:crosses val="autoZero"/>
        <c:auto val="1"/>
        <c:lblAlgn val="ctr"/>
        <c:lblOffset val="100"/>
        <c:noMultiLvlLbl val="1"/>
      </c:catAx>
      <c:valAx>
        <c:axId val="15656237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5656708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95E-3"/>
          <c:y val="1.6489186112599717E-2"/>
        </c:manualLayout>
      </c:layout>
      <c:overlay val="0"/>
    </c:title>
    <c:autoTitleDeleted val="0"/>
    <c:plotArea>
      <c:layout>
        <c:manualLayout>
          <c:xMode val="edge"/>
          <c:yMode val="edge"/>
          <c:x val="8.1141294838144959E-2"/>
          <c:y val="0.21937888351980536"/>
          <c:w val="0.46168875765529332"/>
          <c:h val="0.68515846659657886"/>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B5B5-46E0-B7BC-244469BB44C4}"/>
              </c:ext>
            </c:extLst>
          </c:dPt>
          <c:dPt>
            <c:idx val="1"/>
            <c:bubble3D val="0"/>
            <c:spPr>
              <a:solidFill>
                <a:srgbClr val="FF0000"/>
              </a:solidFill>
            </c:spPr>
            <c:extLst>
              <c:ext xmlns:c16="http://schemas.microsoft.com/office/drawing/2014/chart" uri="{C3380CC4-5D6E-409C-BE32-E72D297353CC}">
                <c16:uniqueId val="{00000003-B5B5-46E0-B7BC-244469BB44C4}"/>
              </c:ext>
            </c:extLst>
          </c:dPt>
          <c:dPt>
            <c:idx val="2"/>
            <c:bubble3D val="0"/>
            <c:spPr>
              <a:solidFill>
                <a:srgbClr val="FFC000"/>
              </a:solidFill>
            </c:spPr>
            <c:extLst>
              <c:ext xmlns:c16="http://schemas.microsoft.com/office/drawing/2014/chart" uri="{C3380CC4-5D6E-409C-BE32-E72D297353CC}">
                <c16:uniqueId val="{00000005-B5B5-46E0-B7BC-244469BB44C4}"/>
              </c:ext>
            </c:extLst>
          </c:dPt>
          <c:dPt>
            <c:idx val="3"/>
            <c:bubble3D val="0"/>
            <c:spPr>
              <a:solidFill>
                <a:srgbClr val="92D050"/>
              </a:solidFill>
            </c:spPr>
            <c:extLst>
              <c:ext xmlns:c16="http://schemas.microsoft.com/office/drawing/2014/chart" uri="{C3380CC4-5D6E-409C-BE32-E72D297353CC}">
                <c16:uniqueId val="{00000007-B5B5-46E0-B7BC-244469BB44C4}"/>
              </c:ext>
            </c:extLst>
          </c:dPt>
          <c:dPt>
            <c:idx val="4"/>
            <c:bubble3D val="0"/>
            <c:spPr>
              <a:solidFill>
                <a:srgbClr val="0070C0"/>
              </a:solidFill>
            </c:spPr>
            <c:extLst>
              <c:ext xmlns:c16="http://schemas.microsoft.com/office/drawing/2014/chart" uri="{C3380CC4-5D6E-409C-BE32-E72D297353CC}">
                <c16:uniqueId val="{00000009-B5B5-46E0-B7BC-244469BB44C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1.4084507042253521E-2</c:v>
                </c:pt>
                <c:pt idx="1">
                  <c:v>0.15492957746478872</c:v>
                </c:pt>
                <c:pt idx="2">
                  <c:v>0.16901408450704225</c:v>
                </c:pt>
                <c:pt idx="3">
                  <c:v>0.53521126760563376</c:v>
                </c:pt>
                <c:pt idx="4">
                  <c:v>0.12676056338028169</c:v>
                </c:pt>
              </c:numCache>
            </c:numRef>
          </c:val>
          <c:extLst>
            <c:ext xmlns:c16="http://schemas.microsoft.com/office/drawing/2014/chart" uri="{C3380CC4-5D6E-409C-BE32-E72D297353CC}">
              <c16:uniqueId val="{0000000A-B5B5-46E0-B7BC-244469BB44C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w val="0.37109391960578231"/>
          <c:h val="0.78336230698435427"/>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95E-3"/>
          <c:y val="1.6489186112599717E-2"/>
        </c:manualLayout>
      </c:layout>
      <c:overlay val="0"/>
    </c:title>
    <c:autoTitleDeleted val="0"/>
    <c:plotArea>
      <c:layout>
        <c:manualLayout>
          <c:layoutTarget val="inner"/>
          <c:xMode val="edge"/>
          <c:yMode val="edge"/>
          <c:x val="6.5114167596003289E-2"/>
          <c:y val="0.21504993693970073"/>
          <c:w val="0.45285143005193018"/>
          <c:h val="0.68515833248116709"/>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F525-486C-A646-4C0CB4C6088C}"/>
              </c:ext>
            </c:extLst>
          </c:dPt>
          <c:dPt>
            <c:idx val="1"/>
            <c:bubble3D val="0"/>
            <c:spPr>
              <a:solidFill>
                <a:srgbClr val="FF0000"/>
              </a:solidFill>
            </c:spPr>
            <c:extLst>
              <c:ext xmlns:c16="http://schemas.microsoft.com/office/drawing/2014/chart" uri="{C3380CC4-5D6E-409C-BE32-E72D297353CC}">
                <c16:uniqueId val="{00000003-F525-486C-A646-4C0CB4C6088C}"/>
              </c:ext>
            </c:extLst>
          </c:dPt>
          <c:dPt>
            <c:idx val="2"/>
            <c:bubble3D val="0"/>
            <c:spPr>
              <a:solidFill>
                <a:srgbClr val="FFC000"/>
              </a:solidFill>
            </c:spPr>
            <c:extLst>
              <c:ext xmlns:c16="http://schemas.microsoft.com/office/drawing/2014/chart" uri="{C3380CC4-5D6E-409C-BE32-E72D297353CC}">
                <c16:uniqueId val="{00000005-F525-486C-A646-4C0CB4C6088C}"/>
              </c:ext>
            </c:extLst>
          </c:dPt>
          <c:dPt>
            <c:idx val="3"/>
            <c:bubble3D val="0"/>
            <c:spPr>
              <a:solidFill>
                <a:srgbClr val="92D050"/>
              </a:solidFill>
            </c:spPr>
            <c:extLst>
              <c:ext xmlns:c16="http://schemas.microsoft.com/office/drawing/2014/chart" uri="{C3380CC4-5D6E-409C-BE32-E72D297353CC}">
                <c16:uniqueId val="{00000007-F525-486C-A646-4C0CB4C6088C}"/>
              </c:ext>
            </c:extLst>
          </c:dPt>
          <c:dPt>
            <c:idx val="4"/>
            <c:bubble3D val="0"/>
            <c:spPr>
              <a:solidFill>
                <a:srgbClr val="0070C0"/>
              </a:solidFill>
            </c:spPr>
            <c:extLst>
              <c:ext xmlns:c16="http://schemas.microsoft.com/office/drawing/2014/chart" uri="{C3380CC4-5D6E-409C-BE32-E72D297353CC}">
                <c16:uniqueId val="{00000009-F525-486C-A646-4C0CB4C6088C}"/>
              </c:ext>
            </c:extLst>
          </c:dPt>
          <c:dPt>
            <c:idx val="5"/>
            <c:bubble3D val="0"/>
            <c:spPr>
              <a:solidFill>
                <a:srgbClr val="FF99CC"/>
              </a:solidFill>
            </c:spPr>
            <c:extLst>
              <c:ext xmlns:c16="http://schemas.microsoft.com/office/drawing/2014/chart" uri="{C3380CC4-5D6E-409C-BE32-E72D297353CC}">
                <c16:uniqueId val="{0000000B-F525-486C-A646-4C0CB4C6088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1.4492753623188406E-2</c:v>
                </c:pt>
                <c:pt idx="1">
                  <c:v>0.14492753623188406</c:v>
                </c:pt>
                <c:pt idx="2">
                  <c:v>0.17391304347826086</c:v>
                </c:pt>
                <c:pt idx="3">
                  <c:v>0.52173913043478259</c:v>
                </c:pt>
                <c:pt idx="4">
                  <c:v>0.13043478260869565</c:v>
                </c:pt>
                <c:pt idx="5">
                  <c:v>1.4492753623188406E-2</c:v>
                </c:pt>
              </c:numCache>
            </c:numRef>
          </c:val>
          <c:extLst>
            <c:ext xmlns:c16="http://schemas.microsoft.com/office/drawing/2014/chart" uri="{C3380CC4-5D6E-409C-BE32-E72D297353CC}">
              <c16:uniqueId val="{0000000C-F525-486C-A646-4C0CB4C6088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5892084304912526"/>
          <c:y val="7.4392746361250303E-2"/>
          <c:w val="0.44107915695087474"/>
          <c:h val="0.92560725363874974"/>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- 3'!$C$32:$C$34</c:f>
              <c:strCache>
                <c:ptCount val="3"/>
                <c:pt idx="0">
                  <c:v>OBJETIVO 1</c:v>
                </c:pt>
                <c:pt idx="1">
                  <c:v>OBJETIVO 2</c:v>
                </c:pt>
                <c:pt idx="2">
                  <c:v>OBJETIVO 3</c:v>
                </c:pt>
              </c:strCache>
            </c:strRef>
          </c:cat>
          <c:val>
            <c:numRef>
              <c:f>'Painel de Gestão - 3'!$E$32:$E$34</c:f>
              <c:numCache>
                <c:formatCode>General</c:formatCode>
                <c:ptCount val="3"/>
                <c:pt idx="0">
                  <c:v>0</c:v>
                </c:pt>
                <c:pt idx="1">
                  <c:v>0</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08B-40EC-94C6-061F767085F8}"/>
            </c:ext>
          </c:extLst>
        </c:ser>
        <c:ser>
          <c:idx val="1"/>
          <c:order val="1"/>
          <c:spPr>
            <a:solidFill>
              <a:srgbClr val="C0504D"/>
            </a:solidFill>
            <a:ln cmpd="sng">
              <a:solidFill>
                <a:srgbClr val="000000"/>
              </a:solidFill>
            </a:ln>
          </c:spPr>
          <c:invertIfNegative val="1"/>
          <c:cat>
            <c:strRef>
              <c:f>'Painel de Gestão - 3'!$C$32:$C$34</c:f>
              <c:strCache>
                <c:ptCount val="3"/>
                <c:pt idx="0">
                  <c:v>OBJETIVO 1</c:v>
                </c:pt>
                <c:pt idx="1">
                  <c:v>OBJETIVO 2</c:v>
                </c:pt>
                <c:pt idx="2">
                  <c:v>OBJETIVO 3</c:v>
                </c:pt>
              </c:strCache>
            </c:strRef>
          </c:cat>
          <c:val>
            <c:numRef>
              <c:f>'Painel de Gestão - 3'!$F$32:$F$34</c:f>
              <c:numCache>
                <c:formatCode>General</c:formatCode>
                <c:ptCount val="3"/>
                <c:pt idx="0">
                  <c:v>0</c:v>
                </c:pt>
                <c:pt idx="1">
                  <c:v>0</c:v>
                </c:pt>
                <c:pt idx="2">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08B-40EC-94C6-061F767085F8}"/>
            </c:ext>
          </c:extLst>
        </c:ser>
        <c:ser>
          <c:idx val="2"/>
          <c:order val="2"/>
          <c:spPr>
            <a:solidFill>
              <a:srgbClr val="FF0000"/>
            </a:solidFill>
            <a:ln cmpd="sng">
              <a:solidFill>
                <a:srgbClr val="000000"/>
              </a:solidFill>
            </a:ln>
          </c:spPr>
          <c:invertIfNegative val="1"/>
          <c:cat>
            <c:strRef>
              <c:f>'Painel de Gestão - 3'!$C$32:$C$34</c:f>
              <c:strCache>
                <c:ptCount val="3"/>
                <c:pt idx="0">
                  <c:v>OBJETIVO 1</c:v>
                </c:pt>
                <c:pt idx="1">
                  <c:v>OBJETIVO 2</c:v>
                </c:pt>
                <c:pt idx="2">
                  <c:v>OBJETIVO 3</c:v>
                </c:pt>
              </c:strCache>
            </c:strRef>
          </c:cat>
          <c:val>
            <c:numRef>
              <c:f>'Painel de Gestão - 3'!$G$32:$G$34</c:f>
              <c:numCache>
                <c:formatCode>General</c:formatCode>
                <c:ptCount val="3"/>
                <c:pt idx="0">
                  <c:v>4</c:v>
                </c:pt>
                <c:pt idx="1">
                  <c:v>0</c:v>
                </c:pt>
                <c:pt idx="2">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08B-40EC-94C6-061F767085F8}"/>
            </c:ext>
          </c:extLst>
        </c:ser>
        <c:ser>
          <c:idx val="3"/>
          <c:order val="3"/>
          <c:spPr>
            <a:solidFill>
              <a:srgbClr val="FFC000"/>
            </a:solidFill>
            <a:ln cmpd="sng">
              <a:solidFill>
                <a:srgbClr val="000000"/>
              </a:solidFill>
            </a:ln>
          </c:spPr>
          <c:invertIfNegative val="1"/>
          <c:cat>
            <c:strRef>
              <c:f>'Painel de Gestão - 3'!$C$32:$C$34</c:f>
              <c:strCache>
                <c:ptCount val="3"/>
                <c:pt idx="0">
                  <c:v>OBJETIVO 1</c:v>
                </c:pt>
                <c:pt idx="1">
                  <c:v>OBJETIVO 2</c:v>
                </c:pt>
                <c:pt idx="2">
                  <c:v>OBJETIVO 3</c:v>
                </c:pt>
              </c:strCache>
            </c:strRef>
          </c:cat>
          <c:val>
            <c:numRef>
              <c:f>'Painel de Gestão - 3'!$H$32:$H$34</c:f>
              <c:numCache>
                <c:formatCode>General</c:formatCode>
                <c:ptCount val="3"/>
                <c:pt idx="0">
                  <c:v>5</c:v>
                </c:pt>
                <c:pt idx="1">
                  <c:v>3</c:v>
                </c:pt>
                <c:pt idx="2">
                  <c:v>10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08B-40EC-94C6-061F767085F8}"/>
            </c:ext>
          </c:extLst>
        </c:ser>
        <c:ser>
          <c:idx val="4"/>
          <c:order val="4"/>
          <c:spPr>
            <a:solidFill>
              <a:srgbClr val="92D050"/>
            </a:solidFill>
            <a:ln cmpd="sng">
              <a:solidFill>
                <a:srgbClr val="000000"/>
              </a:solidFill>
            </a:ln>
          </c:spPr>
          <c:invertIfNegative val="1"/>
          <c:cat>
            <c:strRef>
              <c:f>'Painel de Gestão - 3'!$C$32:$C$34</c:f>
              <c:strCache>
                <c:ptCount val="3"/>
                <c:pt idx="0">
                  <c:v>OBJETIVO 1</c:v>
                </c:pt>
                <c:pt idx="1">
                  <c:v>OBJETIVO 2</c:v>
                </c:pt>
                <c:pt idx="2">
                  <c:v>OBJETIVO 3</c:v>
                </c:pt>
              </c:strCache>
            </c:strRef>
          </c:cat>
          <c:val>
            <c:numRef>
              <c:f>'Painel de Gestão - 3'!$I$32:$I$34</c:f>
              <c:numCache>
                <c:formatCode>General</c:formatCode>
                <c:ptCount val="3"/>
                <c:pt idx="0">
                  <c:v>19</c:v>
                </c:pt>
                <c:pt idx="1">
                  <c:v>0</c:v>
                </c:pt>
                <c:pt idx="2">
                  <c:v>17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08B-40EC-94C6-061F767085F8}"/>
            </c:ext>
          </c:extLst>
        </c:ser>
        <c:ser>
          <c:idx val="5"/>
          <c:order val="5"/>
          <c:spPr>
            <a:solidFill>
              <a:srgbClr val="0070C0"/>
            </a:solidFill>
            <a:ln cmpd="sng">
              <a:solidFill>
                <a:srgbClr val="000000"/>
              </a:solidFill>
            </a:ln>
          </c:spPr>
          <c:invertIfNegative val="1"/>
          <c:cat>
            <c:strRef>
              <c:f>'Painel de Gestão - 3'!$C$32:$C$34</c:f>
              <c:strCache>
                <c:ptCount val="3"/>
                <c:pt idx="0">
                  <c:v>OBJETIVO 1</c:v>
                </c:pt>
                <c:pt idx="1">
                  <c:v>OBJETIVO 2</c:v>
                </c:pt>
                <c:pt idx="2">
                  <c:v>OBJETIVO 3</c:v>
                </c:pt>
              </c:strCache>
            </c:strRef>
          </c:cat>
          <c:val>
            <c:numRef>
              <c:f>'Painel de Gestão - 3'!$J$32:$J$34</c:f>
              <c:numCache>
                <c:formatCode>General</c:formatCode>
                <c:ptCount val="3"/>
                <c:pt idx="0">
                  <c:v>6</c:v>
                </c:pt>
                <c:pt idx="1">
                  <c:v>0</c:v>
                </c:pt>
                <c:pt idx="2">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C08B-40EC-94C6-061F767085F8}"/>
            </c:ext>
          </c:extLst>
        </c:ser>
        <c:dLbls>
          <c:showLegendKey val="0"/>
          <c:showVal val="0"/>
          <c:showCatName val="0"/>
          <c:showSerName val="0"/>
          <c:showPercent val="0"/>
          <c:showBubbleSize val="0"/>
        </c:dLbls>
        <c:gapWidth val="150"/>
        <c:overlap val="100"/>
        <c:axId val="156565120"/>
        <c:axId val="156566296"/>
      </c:barChart>
      <c:catAx>
        <c:axId val="156565120"/>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56566296"/>
        <c:crosses val="autoZero"/>
        <c:auto val="1"/>
        <c:lblAlgn val="ctr"/>
        <c:lblOffset val="100"/>
        <c:noMultiLvlLbl val="1"/>
      </c:catAx>
      <c:valAx>
        <c:axId val="156566296"/>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56565120"/>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95E-3"/>
          <c:y val="1.6489186112599717E-2"/>
        </c:manualLayout>
      </c:layout>
      <c:overlay val="0"/>
    </c:title>
    <c:autoTitleDeleted val="0"/>
    <c:plotArea>
      <c:layout>
        <c:manualLayout>
          <c:layoutTarget val="inner"/>
          <c:xMode val="edge"/>
          <c:yMode val="edge"/>
          <c:x val="5.7800674259262448E-2"/>
          <c:y val="0.21943893376964244"/>
          <c:w val="0.4616888643842933"/>
          <c:h val="0.68503834747929238"/>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44A5-45CF-B6FB-88CDB643A41D}"/>
              </c:ext>
            </c:extLst>
          </c:dPt>
          <c:dPt>
            <c:idx val="1"/>
            <c:bubble3D val="0"/>
            <c:spPr>
              <a:solidFill>
                <a:srgbClr val="FF0000"/>
              </a:solidFill>
            </c:spPr>
            <c:extLst>
              <c:ext xmlns:c16="http://schemas.microsoft.com/office/drawing/2014/chart" uri="{C3380CC4-5D6E-409C-BE32-E72D297353CC}">
                <c16:uniqueId val="{00000003-44A5-45CF-B6FB-88CDB643A41D}"/>
              </c:ext>
            </c:extLst>
          </c:dPt>
          <c:dPt>
            <c:idx val="2"/>
            <c:bubble3D val="0"/>
            <c:spPr>
              <a:solidFill>
                <a:srgbClr val="FFC000"/>
              </a:solidFill>
            </c:spPr>
            <c:extLst>
              <c:ext xmlns:c16="http://schemas.microsoft.com/office/drawing/2014/chart" uri="{C3380CC4-5D6E-409C-BE32-E72D297353CC}">
                <c16:uniqueId val="{00000005-44A5-45CF-B6FB-88CDB643A41D}"/>
              </c:ext>
            </c:extLst>
          </c:dPt>
          <c:dPt>
            <c:idx val="3"/>
            <c:bubble3D val="0"/>
            <c:spPr>
              <a:solidFill>
                <a:srgbClr val="92D050"/>
              </a:solidFill>
            </c:spPr>
            <c:extLst>
              <c:ext xmlns:c16="http://schemas.microsoft.com/office/drawing/2014/chart" uri="{C3380CC4-5D6E-409C-BE32-E72D297353CC}">
                <c16:uniqueId val="{00000007-44A5-45CF-B6FB-88CDB643A41D}"/>
              </c:ext>
            </c:extLst>
          </c:dPt>
          <c:dPt>
            <c:idx val="4"/>
            <c:bubble3D val="0"/>
            <c:spPr>
              <a:solidFill>
                <a:srgbClr val="0070C0"/>
              </a:solidFill>
            </c:spPr>
            <c:extLst>
              <c:ext xmlns:c16="http://schemas.microsoft.com/office/drawing/2014/chart" uri="{C3380CC4-5D6E-409C-BE32-E72D297353CC}">
                <c16:uniqueId val="{00000009-44A5-45CF-B6FB-88CDB643A41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1.4492753623188406E-2</c:v>
                </c:pt>
                <c:pt idx="1">
                  <c:v>5.7971014492753624E-2</c:v>
                </c:pt>
                <c:pt idx="2">
                  <c:v>0.2608695652173913</c:v>
                </c:pt>
                <c:pt idx="3">
                  <c:v>0.52173913043478259</c:v>
                </c:pt>
                <c:pt idx="4">
                  <c:v>0.14492753623188406</c:v>
                </c:pt>
              </c:numCache>
            </c:numRef>
          </c:val>
          <c:extLst>
            <c:ext xmlns:c16="http://schemas.microsoft.com/office/drawing/2014/chart" uri="{C3380CC4-5D6E-409C-BE32-E72D297353CC}">
              <c16:uniqueId val="{0000000A-44A5-45CF-B6FB-88CDB643A41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4695107312898794"/>
          <c:y val="0.10904455124927566"/>
          <c:w val="0.39782192433823232"/>
          <c:h val="0.82648191703309792"/>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95E-3"/>
          <c:y val="1.6489186112599717E-2"/>
        </c:manualLayout>
      </c:layout>
      <c:overlay val="0"/>
    </c:title>
    <c:autoTitleDeleted val="0"/>
    <c:plotArea>
      <c:layout>
        <c:manualLayout>
          <c:layoutTarget val="inner"/>
          <c:xMode val="edge"/>
          <c:yMode val="edge"/>
          <c:x val="6.5114167596003289E-2"/>
          <c:y val="0.21937894126870508"/>
          <c:w val="0.45285143005193018"/>
          <c:h val="0.68515833248116709"/>
        </c:manualLayout>
      </c:layout>
      <c:doughnutChart>
        <c:varyColors val="1"/>
        <c:ser>
          <c:idx val="0"/>
          <c:order val="0"/>
          <c:dPt>
            <c:idx val="0"/>
            <c:bubble3D val="0"/>
            <c:spPr>
              <a:solidFill>
                <a:schemeClr val="tx1">
                  <a:lumMod val="50000"/>
                  <a:lumOff val="50000"/>
                </a:schemeClr>
              </a:solidFill>
            </c:spPr>
            <c:extLst>
              <c:ext xmlns:c16="http://schemas.microsoft.com/office/drawing/2014/chart" uri="{C3380CC4-5D6E-409C-BE32-E72D297353CC}">
                <c16:uniqueId val="{00000001-B8D8-4952-8C48-DCEC91153940}"/>
              </c:ext>
            </c:extLst>
          </c:dPt>
          <c:dPt>
            <c:idx val="1"/>
            <c:bubble3D val="0"/>
            <c:spPr>
              <a:solidFill>
                <a:srgbClr val="FF0000"/>
              </a:solidFill>
            </c:spPr>
            <c:extLst>
              <c:ext xmlns:c16="http://schemas.microsoft.com/office/drawing/2014/chart" uri="{C3380CC4-5D6E-409C-BE32-E72D297353CC}">
                <c16:uniqueId val="{00000003-B8D8-4952-8C48-DCEC91153940}"/>
              </c:ext>
            </c:extLst>
          </c:dPt>
          <c:dPt>
            <c:idx val="2"/>
            <c:bubble3D val="0"/>
            <c:spPr>
              <a:solidFill>
                <a:srgbClr val="FFC000"/>
              </a:solidFill>
            </c:spPr>
            <c:extLst>
              <c:ext xmlns:c16="http://schemas.microsoft.com/office/drawing/2014/chart" uri="{C3380CC4-5D6E-409C-BE32-E72D297353CC}">
                <c16:uniqueId val="{00000005-B8D8-4952-8C48-DCEC91153940}"/>
              </c:ext>
            </c:extLst>
          </c:dPt>
          <c:dPt>
            <c:idx val="3"/>
            <c:bubble3D val="0"/>
            <c:spPr>
              <a:solidFill>
                <a:srgbClr val="92D050"/>
              </a:solidFill>
            </c:spPr>
            <c:extLst>
              <c:ext xmlns:c16="http://schemas.microsoft.com/office/drawing/2014/chart" uri="{C3380CC4-5D6E-409C-BE32-E72D297353CC}">
                <c16:uniqueId val="{00000007-B8D8-4952-8C48-DCEC91153940}"/>
              </c:ext>
            </c:extLst>
          </c:dPt>
          <c:dPt>
            <c:idx val="4"/>
            <c:bubble3D val="0"/>
            <c:spPr>
              <a:solidFill>
                <a:srgbClr val="0070C0"/>
              </a:solidFill>
            </c:spPr>
            <c:extLst>
              <c:ext xmlns:c16="http://schemas.microsoft.com/office/drawing/2014/chart" uri="{C3380CC4-5D6E-409C-BE32-E72D297353CC}">
                <c16:uniqueId val="{00000009-B8D8-4952-8C48-DCEC91153940}"/>
              </c:ext>
            </c:extLst>
          </c:dPt>
          <c:dPt>
            <c:idx val="5"/>
            <c:bubble3D val="0"/>
            <c:spPr>
              <a:solidFill>
                <a:srgbClr val="FF99CC"/>
              </a:solidFill>
            </c:spPr>
            <c:extLst>
              <c:ext xmlns:c16="http://schemas.microsoft.com/office/drawing/2014/chart" uri="{C3380CC4-5D6E-409C-BE32-E72D297353CC}">
                <c16:uniqueId val="{0000000B-B8D8-4952-8C48-DCEC9115394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1.282051282051282E-2</c:v>
                </c:pt>
                <c:pt idx="1">
                  <c:v>5.128205128205128E-2</c:v>
                </c:pt>
                <c:pt idx="2">
                  <c:v>0.21794871794871795</c:v>
                </c:pt>
                <c:pt idx="3">
                  <c:v>0.46153846153846156</c:v>
                </c:pt>
                <c:pt idx="4">
                  <c:v>0.12820512820512819</c:v>
                </c:pt>
                <c:pt idx="5">
                  <c:v>0.12820512820512819</c:v>
                </c:pt>
              </c:numCache>
            </c:numRef>
          </c:val>
          <c:extLst>
            <c:ext xmlns:c16="http://schemas.microsoft.com/office/drawing/2014/chart" uri="{C3380CC4-5D6E-409C-BE32-E72D297353CC}">
              <c16:uniqueId val="{0000000C-B8D8-4952-8C48-DCEC9115394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4175346107487632"/>
          <c:y val="6.1405733374237312E-2"/>
          <c:w val="0.44118008854043461"/>
          <c:h val="0.85134642260626525"/>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285751</xdr:colOff>
      <xdr:row>26</xdr:row>
      <xdr:rowOff>178593</xdr:rowOff>
    </xdr:from>
    <xdr:ext cx="5762625" cy="1500188"/>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4" name="Chart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200150"/>
    <xdr:graphicFrame macro="">
      <xdr:nvGraphicFramePr>
        <xdr:cNvPr id="4" name="Chart 4">
          <a:extLst>
            <a:ext uri="{FF2B5EF4-FFF2-40B4-BE49-F238E27FC236}">
              <a16:creationId xmlns:a16="http://schemas.microsoft.com/office/drawing/2014/main" id="{00000000-0008-0000-03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5" name="Chart 5">
          <a:extLst>
            <a:ext uri="{FF2B5EF4-FFF2-40B4-BE49-F238E27FC236}">
              <a16:creationId xmlns:a16="http://schemas.microsoft.com/office/drawing/2014/main" id="{00000000-0008-0000-03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6" name="Chart 6">
          <a:extLst>
            <a:ext uri="{FF2B5EF4-FFF2-40B4-BE49-F238E27FC236}">
              <a16:creationId xmlns:a16="http://schemas.microsoft.com/office/drawing/2014/main"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200150"/>
    <xdr:graphicFrame macro="">
      <xdr:nvGraphicFramePr>
        <xdr:cNvPr id="7" name="Chart 7">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8" name="Chart 8">
          <a:extLst>
            <a:ext uri="{FF2B5EF4-FFF2-40B4-BE49-F238E27FC236}">
              <a16:creationId xmlns:a16="http://schemas.microsoft.com/office/drawing/2014/main" id="{00000000-0008-0000-05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9" name="Chart 9">
          <a:extLst>
            <a:ext uri="{FF2B5EF4-FFF2-40B4-BE49-F238E27FC236}">
              <a16:creationId xmlns:a16="http://schemas.microsoft.com/office/drawing/2014/main" id="{00000000-0008-0000-05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57250"/>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26688" y="3356138"/>
          <a:ext cx="4238625" cy="8477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11</xdr:col>
      <xdr:colOff>47626</xdr:colOff>
      <xdr:row>26</xdr:row>
      <xdr:rowOff>152400</xdr:rowOff>
    </xdr:from>
    <xdr:ext cx="5905500" cy="1447800"/>
    <xdr:graphicFrame macro="">
      <xdr:nvGraphicFramePr>
        <xdr:cNvPr id="10" name="Chart 10">
          <a:extLst>
            <a:ext uri="{FF2B5EF4-FFF2-40B4-BE49-F238E27FC236}">
              <a16:creationId xmlns:a16="http://schemas.microsoft.com/office/drawing/2014/main" id="{00000000-0008-0000-07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1" name="Chart 11">
          <a:extLst>
            <a:ext uri="{FF2B5EF4-FFF2-40B4-BE49-F238E27FC236}">
              <a16:creationId xmlns:a16="http://schemas.microsoft.com/office/drawing/2014/main" id="{00000000-0008-0000-07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 name="Chart 12">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247650</xdr:colOff>
      <xdr:row>21</xdr:row>
      <xdr:rowOff>400050</xdr:rowOff>
    </xdr:from>
    <xdr:ext cx="5305425" cy="1095375"/>
    <xdr:graphicFrame macro="">
      <xdr:nvGraphicFramePr>
        <xdr:cNvPr id="13" name="Chart 13">
          <a:extLst>
            <a:ext uri="{FF2B5EF4-FFF2-40B4-BE49-F238E27FC236}">
              <a16:creationId xmlns:a16="http://schemas.microsoft.com/office/drawing/2014/main" id="{00000000-0008-0000-09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14800" cy="2867025"/>
    <xdr:graphicFrame macro="">
      <xdr:nvGraphicFramePr>
        <xdr:cNvPr id="14" name="Chart 14">
          <a:extLst>
            <a:ext uri="{FF2B5EF4-FFF2-40B4-BE49-F238E27FC236}">
              <a16:creationId xmlns:a16="http://schemas.microsoft.com/office/drawing/2014/main" id="{00000000-0008-0000-09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bin"/><Relationship Id="rId1" Type="http://schemas.openxmlformats.org/officeDocument/2006/relationships/hyperlink" Target="https://www.imasul.ms.gov.br/semagro-formaliza-criacao-da-reserva-particular-corrego-do-macaco-em-chapadao-do-sul/"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0"/>
  <sheetViews>
    <sheetView showGridLines="0" topLeftCell="Q9" zoomScale="70" zoomScaleNormal="70" workbookViewId="0">
      <selection activeCell="T13" sqref="T13"/>
    </sheetView>
  </sheetViews>
  <sheetFormatPr defaultColWidth="12.625" defaultRowHeight="15" customHeight="1" x14ac:dyDescent="0.2"/>
  <cols>
    <col min="1" max="1" width="63.5" customWidth="1"/>
    <col min="2" max="2" width="6.375" customWidth="1"/>
    <col min="3" max="3" width="73.875" customWidth="1"/>
    <col min="4" max="4" width="16.375" customWidth="1"/>
    <col min="5" max="5" width="17" customWidth="1"/>
    <col min="6" max="6" width="22.5" customWidth="1"/>
    <col min="7" max="7" width="24.125" customWidth="1"/>
    <col min="8" max="12" width="22" customWidth="1"/>
    <col min="13" max="13" width="24.125" customWidth="1"/>
    <col min="14" max="19" width="23.3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customHeight="1" x14ac:dyDescent="0.2">
      <c r="A1" s="395" t="s">
        <v>0</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83"/>
      <c r="AK1" s="383"/>
      <c r="AL1" s="383"/>
      <c r="AM1" s="383"/>
      <c r="AN1" s="383"/>
    </row>
    <row r="2" spans="1:40" ht="33.75" customHeight="1" x14ac:dyDescent="0.2">
      <c r="A2" s="397" t="s">
        <v>1</v>
      </c>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383"/>
      <c r="AK2" s="383"/>
      <c r="AL2" s="383"/>
      <c r="AM2" s="383"/>
      <c r="AN2" s="383"/>
    </row>
    <row r="3" spans="1:40" x14ac:dyDescent="0.2">
      <c r="A3" s="1"/>
      <c r="B3" s="1"/>
      <c r="C3" s="1"/>
      <c r="D3" s="1"/>
      <c r="E3" s="1"/>
      <c r="F3" s="1"/>
      <c r="G3" s="1"/>
      <c r="H3" s="1"/>
      <c r="I3" s="1"/>
      <c r="J3" s="1"/>
      <c r="K3" s="1"/>
      <c r="L3" s="1"/>
      <c r="M3" s="1"/>
      <c r="N3" s="2"/>
      <c r="O3" s="2"/>
      <c r="P3" s="2"/>
      <c r="Q3" s="2"/>
      <c r="R3" s="2"/>
      <c r="S3" s="2"/>
      <c r="T3" s="1"/>
      <c r="U3" s="1"/>
      <c r="V3" s="1"/>
      <c r="W3" s="383"/>
      <c r="X3" s="383"/>
      <c r="Y3" s="383"/>
      <c r="Z3" s="383"/>
      <c r="AA3" s="383"/>
      <c r="AB3" s="383"/>
      <c r="AC3" s="383"/>
      <c r="AD3" s="383"/>
      <c r="AE3" s="383"/>
      <c r="AF3" s="383"/>
      <c r="AG3" s="383"/>
      <c r="AH3" s="383"/>
      <c r="AI3" s="383"/>
      <c r="AJ3" s="383"/>
      <c r="AK3" s="383"/>
      <c r="AL3" s="383"/>
      <c r="AM3" s="383"/>
      <c r="AN3" s="383"/>
    </row>
    <row r="4" spans="1:40" ht="45" customHeight="1" x14ac:dyDescent="0.2">
      <c r="A4" s="283" t="s">
        <v>2</v>
      </c>
      <c r="B4" s="399" t="s">
        <v>3</v>
      </c>
      <c r="C4" s="400"/>
      <c r="D4" s="400"/>
      <c r="E4" s="400"/>
      <c r="F4" s="400"/>
      <c r="G4" s="401"/>
      <c r="H4" s="3"/>
      <c r="I4" s="3"/>
      <c r="J4" s="3"/>
      <c r="K4" s="3"/>
      <c r="L4" s="3"/>
      <c r="M4" s="3"/>
      <c r="N4" s="3"/>
      <c r="O4" s="3"/>
      <c r="P4" s="3"/>
      <c r="Q4" s="3"/>
      <c r="R4" s="3"/>
      <c r="S4" s="1"/>
      <c r="T4" s="1"/>
      <c r="U4" s="1"/>
      <c r="V4" s="1"/>
      <c r="W4" s="383"/>
      <c r="X4" s="383"/>
      <c r="Y4" s="383"/>
      <c r="Z4" s="383"/>
      <c r="AA4" s="383"/>
      <c r="AB4" s="383"/>
      <c r="AC4" s="383"/>
      <c r="AD4" s="383"/>
      <c r="AE4" s="383"/>
      <c r="AF4" s="383"/>
      <c r="AG4" s="383"/>
      <c r="AH4" s="383"/>
      <c r="AI4" s="383"/>
      <c r="AJ4" s="383"/>
      <c r="AK4" s="383"/>
      <c r="AL4" s="383"/>
      <c r="AM4" s="383"/>
      <c r="AN4" s="383"/>
    </row>
    <row r="5" spans="1:40" x14ac:dyDescent="0.2">
      <c r="A5" s="1"/>
      <c r="B5" s="1"/>
      <c r="C5" s="1"/>
      <c r="D5" s="1"/>
      <c r="E5" s="1"/>
      <c r="F5" s="1"/>
      <c r="G5" s="1"/>
      <c r="H5" s="1"/>
      <c r="I5" s="1"/>
      <c r="J5" s="1"/>
      <c r="K5" s="1"/>
      <c r="L5" s="1"/>
      <c r="M5" s="1"/>
      <c r="N5" s="2"/>
      <c r="O5" s="2"/>
      <c r="P5" s="2"/>
      <c r="Q5" s="2"/>
      <c r="R5" s="2"/>
      <c r="S5" s="2"/>
      <c r="T5" s="1"/>
      <c r="U5" s="1"/>
      <c r="V5" s="1"/>
      <c r="W5" s="383"/>
      <c r="X5" s="383"/>
      <c r="Y5" s="383"/>
      <c r="Z5" s="383"/>
      <c r="AA5" s="383"/>
      <c r="AB5" s="383"/>
      <c r="AC5" s="383"/>
      <c r="AD5" s="383"/>
      <c r="AE5" s="383"/>
      <c r="AF5" s="383"/>
      <c r="AG5" s="383"/>
      <c r="AH5" s="383"/>
      <c r="AI5" s="383"/>
      <c r="AJ5" s="383"/>
      <c r="AK5" s="383"/>
      <c r="AL5" s="383"/>
      <c r="AM5" s="383"/>
      <c r="AN5" s="383"/>
    </row>
    <row r="6" spans="1:40" ht="27" customHeight="1" x14ac:dyDescent="0.2">
      <c r="A6" s="283" t="s">
        <v>4</v>
      </c>
      <c r="B6" s="399" t="s">
        <v>5</v>
      </c>
      <c r="C6" s="401"/>
      <c r="D6" s="1"/>
      <c r="E6" s="1"/>
      <c r="F6" s="1"/>
      <c r="G6" s="1"/>
      <c r="H6" s="1"/>
      <c r="I6" s="1"/>
      <c r="J6" s="1"/>
      <c r="K6" s="1"/>
      <c r="L6" s="1"/>
      <c r="M6" s="2"/>
      <c r="N6" s="2"/>
      <c r="O6" s="2"/>
      <c r="P6" s="2"/>
      <c r="Q6" s="2"/>
      <c r="R6" s="2"/>
      <c r="S6" s="2"/>
      <c r="T6" s="1"/>
      <c r="U6" s="1"/>
      <c r="V6" s="1"/>
      <c r="W6" s="1"/>
      <c r="X6" s="1"/>
      <c r="Y6" s="1"/>
      <c r="Z6" s="1"/>
      <c r="AA6" s="1"/>
      <c r="AB6" s="1"/>
      <c r="AC6" s="1"/>
      <c r="AD6" s="1"/>
      <c r="AE6" s="1"/>
      <c r="AF6" s="1"/>
      <c r="AG6" s="1"/>
      <c r="AH6" s="1"/>
      <c r="AI6" s="1"/>
      <c r="AJ6" s="284"/>
      <c r="AK6" s="1"/>
      <c r="AL6" s="1"/>
      <c r="AM6" s="1"/>
      <c r="AN6" s="1" t="s">
        <v>6</v>
      </c>
    </row>
    <row r="7" spans="1:40" x14ac:dyDescent="0.2">
      <c r="A7" s="1"/>
      <c r="B7" s="1"/>
      <c r="C7" s="1"/>
      <c r="D7" s="1"/>
      <c r="E7" s="1"/>
      <c r="F7" s="1"/>
      <c r="G7" s="1"/>
      <c r="H7" s="1"/>
      <c r="I7" s="1"/>
      <c r="J7" s="1"/>
      <c r="K7" s="1"/>
      <c r="L7" s="1"/>
      <c r="M7" s="1"/>
      <c r="N7" s="2"/>
      <c r="O7" s="2"/>
      <c r="P7" s="2"/>
      <c r="Q7" s="2"/>
      <c r="R7" s="2"/>
      <c r="S7" s="2"/>
      <c r="T7" s="1"/>
      <c r="U7" s="1"/>
      <c r="V7" s="1"/>
      <c r="W7" s="1"/>
      <c r="X7" s="1"/>
      <c r="Y7" s="1"/>
      <c r="Z7" s="1"/>
      <c r="AA7" s="1"/>
      <c r="AB7" s="1"/>
      <c r="AC7" s="1"/>
      <c r="AD7" s="1"/>
      <c r="AE7" s="1"/>
      <c r="AF7" s="1"/>
      <c r="AG7" s="1"/>
      <c r="AH7" s="1"/>
      <c r="AI7" s="1"/>
      <c r="AJ7" s="284"/>
      <c r="AK7" s="1"/>
      <c r="AL7" s="1"/>
      <c r="AM7" s="1"/>
      <c r="AN7" s="4" t="s">
        <v>7</v>
      </c>
    </row>
    <row r="8" spans="1:40" ht="27" customHeight="1" x14ac:dyDescent="0.2">
      <c r="A8" s="402" t="s">
        <v>8</v>
      </c>
      <c r="B8" s="403"/>
      <c r="C8" s="403"/>
      <c r="D8" s="403"/>
      <c r="E8" s="403"/>
      <c r="F8" s="403"/>
      <c r="G8" s="403"/>
      <c r="H8" s="403"/>
      <c r="I8" s="403"/>
      <c r="J8" s="403"/>
      <c r="K8" s="403"/>
      <c r="L8" s="403"/>
      <c r="M8" s="404"/>
      <c r="N8" s="405" t="s">
        <v>9</v>
      </c>
      <c r="O8" s="403"/>
      <c r="P8" s="403"/>
      <c r="Q8" s="403"/>
      <c r="R8" s="403"/>
      <c r="S8" s="403"/>
      <c r="T8" s="403"/>
      <c r="U8" s="403"/>
      <c r="V8" s="403"/>
      <c r="W8" s="403"/>
      <c r="X8" s="406"/>
      <c r="Y8" s="407" t="s">
        <v>10</v>
      </c>
      <c r="Z8" s="408"/>
      <c r="AA8" s="408"/>
      <c r="AB8" s="408"/>
      <c r="AC8" s="408"/>
      <c r="AD8" s="408"/>
      <c r="AE8" s="408"/>
      <c r="AF8" s="408"/>
      <c r="AG8" s="408"/>
      <c r="AH8" s="408"/>
      <c r="AI8" s="409"/>
      <c r="AJ8" s="284"/>
      <c r="AK8" s="1"/>
      <c r="AL8" s="1"/>
      <c r="AM8" s="1"/>
      <c r="AN8" s="1"/>
    </row>
    <row r="9" spans="1:40" ht="64.5" customHeight="1" x14ac:dyDescent="0.2">
      <c r="A9" s="429" t="s">
        <v>11</v>
      </c>
      <c r="B9" s="410" t="s">
        <v>12</v>
      </c>
      <c r="C9" s="410" t="s">
        <v>13</v>
      </c>
      <c r="D9" s="410" t="s">
        <v>14</v>
      </c>
      <c r="E9" s="430" t="s">
        <v>15</v>
      </c>
      <c r="F9" s="431" t="s">
        <v>16</v>
      </c>
      <c r="G9" s="401"/>
      <c r="H9" s="410" t="s">
        <v>17</v>
      </c>
      <c r="I9" s="410" t="s">
        <v>18</v>
      </c>
      <c r="J9" s="410" t="s">
        <v>19</v>
      </c>
      <c r="K9" s="412" t="s">
        <v>20</v>
      </c>
      <c r="L9" s="413"/>
      <c r="M9" s="410" t="s">
        <v>21</v>
      </c>
      <c r="N9" s="414" t="s">
        <v>22</v>
      </c>
      <c r="O9" s="415" t="s">
        <v>23</v>
      </c>
      <c r="P9" s="416" t="s">
        <v>24</v>
      </c>
      <c r="Q9" s="417" t="s">
        <v>25</v>
      </c>
      <c r="R9" s="418" t="s">
        <v>26</v>
      </c>
      <c r="S9" s="419" t="s">
        <v>27</v>
      </c>
      <c r="T9" s="420" t="s">
        <v>28</v>
      </c>
      <c r="U9" s="420" t="s">
        <v>29</v>
      </c>
      <c r="V9" s="420" t="s">
        <v>30</v>
      </c>
      <c r="W9" s="420" t="s">
        <v>31</v>
      </c>
      <c r="X9" s="426" t="s">
        <v>32</v>
      </c>
      <c r="Y9" s="427" t="s">
        <v>33</v>
      </c>
      <c r="Z9" s="421" t="s">
        <v>34</v>
      </c>
      <c r="AA9" s="421" t="s">
        <v>35</v>
      </c>
      <c r="AB9" s="421" t="s">
        <v>36</v>
      </c>
      <c r="AC9" s="421" t="s">
        <v>37</v>
      </c>
      <c r="AD9" s="421" t="s">
        <v>38</v>
      </c>
      <c r="AE9" s="421" t="s">
        <v>39</v>
      </c>
      <c r="AF9" s="422" t="s">
        <v>40</v>
      </c>
      <c r="AG9" s="421" t="s">
        <v>41</v>
      </c>
      <c r="AH9" s="421" t="s">
        <v>42</v>
      </c>
      <c r="AI9" s="424" t="s">
        <v>43</v>
      </c>
      <c r="AJ9" s="284"/>
      <c r="AK9" s="1"/>
      <c r="AL9" s="1"/>
      <c r="AM9" s="1"/>
      <c r="AN9" s="1"/>
    </row>
    <row r="10" spans="1:40" ht="45.75" customHeight="1" x14ac:dyDescent="0.2">
      <c r="A10" s="428"/>
      <c r="B10" s="411"/>
      <c r="C10" s="411"/>
      <c r="D10" s="411"/>
      <c r="E10" s="411"/>
      <c r="F10" s="5" t="s">
        <v>44</v>
      </c>
      <c r="G10" s="5" t="s">
        <v>45</v>
      </c>
      <c r="H10" s="411"/>
      <c r="I10" s="411"/>
      <c r="J10" s="411"/>
      <c r="K10" s="6" t="s">
        <v>46</v>
      </c>
      <c r="L10" s="6" t="s">
        <v>47</v>
      </c>
      <c r="M10" s="411"/>
      <c r="N10" s="411"/>
      <c r="O10" s="411"/>
      <c r="P10" s="411"/>
      <c r="Q10" s="411"/>
      <c r="R10" s="411"/>
      <c r="S10" s="411"/>
      <c r="T10" s="411"/>
      <c r="U10" s="411"/>
      <c r="V10" s="411"/>
      <c r="W10" s="411"/>
      <c r="X10" s="423"/>
      <c r="Y10" s="428"/>
      <c r="Z10" s="411"/>
      <c r="AA10" s="411"/>
      <c r="AB10" s="411"/>
      <c r="AC10" s="411"/>
      <c r="AD10" s="411"/>
      <c r="AE10" s="411"/>
      <c r="AF10" s="423"/>
      <c r="AG10" s="411"/>
      <c r="AH10" s="411"/>
      <c r="AI10" s="425"/>
      <c r="AJ10" s="284"/>
      <c r="AK10" s="1"/>
      <c r="AL10" s="1"/>
      <c r="AM10" s="1"/>
      <c r="AN10" s="1"/>
    </row>
    <row r="11" spans="1:40" ht="30.75" customHeight="1" x14ac:dyDescent="0.2">
      <c r="A11" s="393" t="s">
        <v>48</v>
      </c>
      <c r="B11" s="285" t="s">
        <v>49</v>
      </c>
      <c r="C11" s="7" t="s">
        <v>50</v>
      </c>
      <c r="D11" s="8" t="s">
        <v>51</v>
      </c>
      <c r="E11" s="286"/>
      <c r="F11" s="9">
        <v>42948</v>
      </c>
      <c r="G11" s="9">
        <v>43374</v>
      </c>
      <c r="H11" s="8" t="s">
        <v>52</v>
      </c>
      <c r="I11" s="10">
        <v>25000</v>
      </c>
      <c r="J11" s="11" t="s">
        <v>53</v>
      </c>
      <c r="K11" s="11" t="s">
        <v>54</v>
      </c>
      <c r="L11" s="286"/>
      <c r="M11" s="286"/>
      <c r="N11" s="286"/>
      <c r="O11" s="286"/>
      <c r="P11" s="286"/>
      <c r="Q11" s="286" t="s">
        <v>55</v>
      </c>
      <c r="R11" s="286"/>
      <c r="S11" s="286"/>
      <c r="T11" s="286" t="s">
        <v>56</v>
      </c>
      <c r="U11" s="286" t="s">
        <v>57</v>
      </c>
      <c r="V11" s="286"/>
      <c r="W11" s="286" t="s">
        <v>58</v>
      </c>
      <c r="X11" s="286"/>
      <c r="Y11" s="286"/>
      <c r="Z11" s="286"/>
      <c r="AA11" s="286"/>
      <c r="AB11" s="287"/>
      <c r="AC11" s="287"/>
      <c r="AD11" s="286"/>
      <c r="AE11" s="288"/>
      <c r="AF11" s="286" t="s">
        <v>59</v>
      </c>
      <c r="AG11" s="286"/>
      <c r="AH11" s="286"/>
      <c r="AI11" s="286"/>
      <c r="AJ11" s="284"/>
      <c r="AK11" s="1"/>
      <c r="AL11" s="1"/>
      <c r="AM11" s="1"/>
      <c r="AN11" s="1"/>
    </row>
    <row r="12" spans="1:40" ht="30" customHeight="1" x14ac:dyDescent="0.2">
      <c r="A12" s="392"/>
      <c r="B12" s="12" t="s">
        <v>60</v>
      </c>
      <c r="C12" s="7" t="s">
        <v>61</v>
      </c>
      <c r="D12" s="8" t="s">
        <v>51</v>
      </c>
      <c r="E12" s="8"/>
      <c r="F12" s="9">
        <v>42948</v>
      </c>
      <c r="G12" s="9">
        <v>43252</v>
      </c>
      <c r="H12" s="8" t="s">
        <v>52</v>
      </c>
      <c r="I12" s="10">
        <v>40000</v>
      </c>
      <c r="J12" s="11" t="s">
        <v>62</v>
      </c>
      <c r="K12" s="11" t="s">
        <v>63</v>
      </c>
      <c r="L12" s="8"/>
      <c r="M12" s="8"/>
      <c r="N12" s="286"/>
      <c r="O12" s="286"/>
      <c r="P12" s="286"/>
      <c r="Q12" s="286" t="s">
        <v>55</v>
      </c>
      <c r="R12" s="286"/>
      <c r="S12" s="286"/>
      <c r="T12" s="8" t="s">
        <v>56</v>
      </c>
      <c r="U12" s="286" t="s">
        <v>64</v>
      </c>
      <c r="V12" s="8"/>
      <c r="W12" s="8" t="s">
        <v>58</v>
      </c>
      <c r="X12" s="8"/>
      <c r="Y12" s="8"/>
      <c r="Z12" s="8"/>
      <c r="AA12" s="8"/>
      <c r="AB12" s="13"/>
      <c r="AC12" s="13"/>
      <c r="AD12" s="8"/>
      <c r="AE12" s="14"/>
      <c r="AF12" s="286" t="s">
        <v>59</v>
      </c>
      <c r="AG12" s="8"/>
      <c r="AH12" s="8"/>
      <c r="AI12" s="8"/>
      <c r="AJ12" s="284"/>
      <c r="AK12" s="1"/>
      <c r="AL12" s="1"/>
      <c r="AM12" s="1"/>
      <c r="AN12" s="1"/>
    </row>
    <row r="13" spans="1:40" ht="30" customHeight="1" x14ac:dyDescent="0.2">
      <c r="A13" s="392"/>
      <c r="B13" s="12" t="s">
        <v>65</v>
      </c>
      <c r="C13" s="30" t="s">
        <v>66</v>
      </c>
      <c r="D13" s="8" t="s">
        <v>67</v>
      </c>
      <c r="E13" s="8"/>
      <c r="F13" s="9">
        <v>42948</v>
      </c>
      <c r="G13" s="9">
        <v>43344</v>
      </c>
      <c r="H13" s="8" t="s">
        <v>68</v>
      </c>
      <c r="I13" s="10">
        <v>300000</v>
      </c>
      <c r="J13" s="11" t="s">
        <v>69</v>
      </c>
      <c r="K13" s="11" t="s">
        <v>70</v>
      </c>
      <c r="L13" s="8"/>
      <c r="M13" s="8"/>
      <c r="N13" s="286"/>
      <c r="O13" s="286"/>
      <c r="P13" s="286"/>
      <c r="Q13" s="286" t="s">
        <v>55</v>
      </c>
      <c r="R13" s="286"/>
      <c r="S13" s="286"/>
      <c r="T13" s="8" t="s">
        <v>71</v>
      </c>
      <c r="U13" s="8"/>
      <c r="V13" s="8"/>
      <c r="W13" s="8" t="s">
        <v>72</v>
      </c>
      <c r="X13" s="8"/>
      <c r="Y13" s="8"/>
      <c r="Z13" s="8"/>
      <c r="AA13" s="8"/>
      <c r="AB13" s="13"/>
      <c r="AC13" s="13"/>
      <c r="AD13" s="8"/>
      <c r="AE13" s="14"/>
      <c r="AF13" s="8" t="s">
        <v>73</v>
      </c>
      <c r="AG13" s="8"/>
      <c r="AH13" s="8"/>
      <c r="AI13" s="8"/>
      <c r="AJ13" s="284"/>
      <c r="AK13" s="1"/>
      <c r="AL13" s="1"/>
      <c r="AM13" s="1"/>
      <c r="AN13" s="1"/>
    </row>
    <row r="14" spans="1:40" ht="30" customHeight="1" x14ac:dyDescent="0.2">
      <c r="A14" s="392"/>
      <c r="B14" s="12" t="s">
        <v>74</v>
      </c>
      <c r="C14" s="30" t="s">
        <v>75</v>
      </c>
      <c r="D14" s="8" t="s">
        <v>76</v>
      </c>
      <c r="E14" s="8"/>
      <c r="F14" s="9">
        <v>42948</v>
      </c>
      <c r="G14" s="9">
        <v>43983</v>
      </c>
      <c r="H14" s="8" t="s">
        <v>68</v>
      </c>
      <c r="I14" s="10">
        <v>3000</v>
      </c>
      <c r="J14" s="11" t="s">
        <v>77</v>
      </c>
      <c r="K14" s="11" t="s">
        <v>78</v>
      </c>
      <c r="L14" s="8"/>
      <c r="M14" s="8"/>
      <c r="N14" s="286"/>
      <c r="O14" s="286"/>
      <c r="P14" s="286"/>
      <c r="Q14" s="286"/>
      <c r="R14" s="286" t="s">
        <v>55</v>
      </c>
      <c r="S14" s="286"/>
      <c r="T14" s="8" t="s">
        <v>79</v>
      </c>
      <c r="U14" s="8"/>
      <c r="V14" s="8"/>
      <c r="W14" s="8" t="s">
        <v>72</v>
      </c>
      <c r="X14" s="8" t="s">
        <v>80</v>
      </c>
      <c r="Y14" s="8"/>
      <c r="Z14" s="8"/>
      <c r="AA14" s="8" t="s">
        <v>81</v>
      </c>
      <c r="AB14" s="13"/>
      <c r="AC14" s="13"/>
      <c r="AD14" s="8"/>
      <c r="AE14" s="14"/>
      <c r="AF14" s="8"/>
      <c r="AG14" s="8"/>
      <c r="AH14" s="8"/>
      <c r="AI14" s="8"/>
      <c r="AJ14" s="284"/>
      <c r="AK14" s="1"/>
      <c r="AL14" s="1"/>
      <c r="AM14" s="1"/>
      <c r="AN14" s="1"/>
    </row>
    <row r="15" spans="1:40" ht="30" customHeight="1" x14ac:dyDescent="0.2">
      <c r="A15" s="392"/>
      <c r="B15" s="12" t="s">
        <v>82</v>
      </c>
      <c r="C15" s="30" t="s">
        <v>83</v>
      </c>
      <c r="D15" s="8" t="s">
        <v>84</v>
      </c>
      <c r="E15" s="8"/>
      <c r="F15" s="9">
        <v>42948</v>
      </c>
      <c r="G15" s="9">
        <v>44348</v>
      </c>
      <c r="H15" s="8" t="s">
        <v>52</v>
      </c>
      <c r="I15" s="10">
        <v>300000</v>
      </c>
      <c r="J15" s="11" t="s">
        <v>85</v>
      </c>
      <c r="K15" s="11" t="s">
        <v>86</v>
      </c>
      <c r="L15" s="8"/>
      <c r="M15" s="8"/>
      <c r="N15" s="286"/>
      <c r="O15" s="286"/>
      <c r="P15" s="286" t="s">
        <v>55</v>
      </c>
      <c r="Q15" s="286"/>
      <c r="R15" s="286"/>
      <c r="S15" s="286"/>
      <c r="T15" s="8" t="s">
        <v>87</v>
      </c>
      <c r="U15" s="8" t="s">
        <v>88</v>
      </c>
      <c r="V15" s="8"/>
      <c r="W15" s="8" t="s">
        <v>58</v>
      </c>
      <c r="X15" s="8"/>
      <c r="Y15" s="8"/>
      <c r="Z15" s="8"/>
      <c r="AA15" s="8"/>
      <c r="AB15" s="13"/>
      <c r="AC15" s="13"/>
      <c r="AD15" s="8"/>
      <c r="AE15" s="14"/>
      <c r="AF15" s="8" t="s">
        <v>89</v>
      </c>
      <c r="AG15" s="8"/>
      <c r="AH15" s="8"/>
      <c r="AI15" s="8"/>
      <c r="AJ15" s="284"/>
      <c r="AK15" s="1"/>
      <c r="AL15" s="1"/>
      <c r="AM15" s="1"/>
      <c r="AN15" s="1"/>
    </row>
    <row r="16" spans="1:40" ht="30" customHeight="1" x14ac:dyDescent="0.2">
      <c r="A16" s="392"/>
      <c r="B16" s="12" t="s">
        <v>90</v>
      </c>
      <c r="C16" s="30" t="s">
        <v>91</v>
      </c>
      <c r="D16" s="8" t="s">
        <v>92</v>
      </c>
      <c r="E16" s="8"/>
      <c r="F16" s="9">
        <v>42948</v>
      </c>
      <c r="G16" s="9">
        <v>44348</v>
      </c>
      <c r="H16" s="11" t="s">
        <v>68</v>
      </c>
      <c r="I16" s="10">
        <v>3000</v>
      </c>
      <c r="J16" s="11" t="s">
        <v>93</v>
      </c>
      <c r="K16" s="8" t="s">
        <v>94</v>
      </c>
      <c r="L16" s="8"/>
      <c r="M16" s="8"/>
      <c r="N16" s="286"/>
      <c r="O16" s="286"/>
      <c r="P16" s="286"/>
      <c r="Q16" s="286"/>
      <c r="R16" s="286" t="s">
        <v>55</v>
      </c>
      <c r="S16" s="286"/>
      <c r="T16" s="8" t="s">
        <v>95</v>
      </c>
      <c r="U16" s="8" t="s">
        <v>96</v>
      </c>
      <c r="V16" s="8"/>
      <c r="W16" s="8"/>
      <c r="X16" s="8"/>
      <c r="Y16" s="8"/>
      <c r="Z16" s="8"/>
      <c r="AA16" s="8"/>
      <c r="AB16" s="13"/>
      <c r="AC16" s="13"/>
      <c r="AD16" s="8"/>
      <c r="AE16" s="14"/>
      <c r="AF16" s="8"/>
      <c r="AG16" s="8"/>
      <c r="AH16" s="8"/>
      <c r="AI16" s="8"/>
      <c r="AJ16" s="284"/>
      <c r="AK16" s="1"/>
      <c r="AL16" s="1"/>
      <c r="AM16" s="1"/>
      <c r="AN16" s="1"/>
    </row>
    <row r="17" spans="1:40" ht="30" customHeight="1" x14ac:dyDescent="0.2">
      <c r="A17" s="392"/>
      <c r="B17" s="12" t="s">
        <v>97</v>
      </c>
      <c r="C17" s="30" t="s">
        <v>98</v>
      </c>
      <c r="D17" s="8" t="s">
        <v>92</v>
      </c>
      <c r="E17" s="8"/>
      <c r="F17" s="9">
        <v>42948</v>
      </c>
      <c r="G17" s="9">
        <v>44348</v>
      </c>
      <c r="H17" s="11" t="s">
        <v>68</v>
      </c>
      <c r="I17" s="10">
        <v>0</v>
      </c>
      <c r="J17" s="11" t="s">
        <v>99</v>
      </c>
      <c r="K17" s="8" t="s">
        <v>94</v>
      </c>
      <c r="L17" s="8"/>
      <c r="M17" s="8"/>
      <c r="N17" s="286"/>
      <c r="O17" s="286"/>
      <c r="P17" s="286"/>
      <c r="Q17" s="286"/>
      <c r="R17" s="286" t="s">
        <v>55</v>
      </c>
      <c r="S17" s="286"/>
      <c r="T17" s="8" t="s">
        <v>100</v>
      </c>
      <c r="U17" s="8"/>
      <c r="V17" s="8"/>
      <c r="W17" s="8"/>
      <c r="X17" s="8"/>
      <c r="Y17" s="8"/>
      <c r="Z17" s="8"/>
      <c r="AA17" s="8"/>
      <c r="AB17" s="13"/>
      <c r="AC17" s="13"/>
      <c r="AD17" s="8"/>
      <c r="AE17" s="14"/>
      <c r="AF17" s="8"/>
      <c r="AG17" s="8"/>
      <c r="AH17" s="8"/>
      <c r="AI17" s="8"/>
      <c r="AJ17" s="284"/>
      <c r="AK17" s="1"/>
      <c r="AL17" s="1"/>
      <c r="AM17" s="1"/>
      <c r="AN17" s="1"/>
    </row>
    <row r="18" spans="1:40" ht="30" customHeight="1" x14ac:dyDescent="0.2">
      <c r="A18" s="392"/>
      <c r="B18" s="12" t="s">
        <v>101</v>
      </c>
      <c r="C18" s="30" t="s">
        <v>102</v>
      </c>
      <c r="D18" s="15" t="s">
        <v>103</v>
      </c>
      <c r="E18" s="8"/>
      <c r="F18" s="9">
        <v>42948</v>
      </c>
      <c r="G18" s="9">
        <v>43252</v>
      </c>
      <c r="H18" s="15" t="s">
        <v>104</v>
      </c>
      <c r="I18" s="10">
        <v>0</v>
      </c>
      <c r="J18" s="15" t="s">
        <v>105</v>
      </c>
      <c r="K18" s="15" t="s">
        <v>106</v>
      </c>
      <c r="L18" s="8"/>
      <c r="M18" s="8"/>
      <c r="N18" s="286"/>
      <c r="O18" s="286"/>
      <c r="P18" s="286" t="s">
        <v>55</v>
      </c>
      <c r="Q18" s="286"/>
      <c r="R18" s="286"/>
      <c r="S18" s="286"/>
      <c r="T18" s="8" t="s">
        <v>107</v>
      </c>
      <c r="U18" s="8"/>
      <c r="V18" s="8" t="s">
        <v>108</v>
      </c>
      <c r="W18" s="8" t="s">
        <v>109</v>
      </c>
      <c r="X18" s="8"/>
      <c r="Y18" s="8"/>
      <c r="Z18" s="8"/>
      <c r="AA18" s="8"/>
      <c r="AB18" s="13"/>
      <c r="AC18" s="13">
        <v>43435</v>
      </c>
      <c r="AD18" s="8" t="s">
        <v>110</v>
      </c>
      <c r="AE18" s="14"/>
      <c r="AF18" s="8" t="s">
        <v>111</v>
      </c>
      <c r="AG18" s="8"/>
      <c r="AH18" s="8"/>
      <c r="AI18" s="8"/>
      <c r="AJ18" s="284"/>
      <c r="AK18" s="1"/>
      <c r="AL18" s="1"/>
      <c r="AM18" s="1"/>
      <c r="AN18" s="1"/>
    </row>
    <row r="19" spans="1:40" ht="30" customHeight="1" x14ac:dyDescent="0.2">
      <c r="A19" s="392"/>
      <c r="B19" s="12" t="s">
        <v>112</v>
      </c>
      <c r="C19" s="30" t="s">
        <v>113</v>
      </c>
      <c r="D19" s="15" t="s">
        <v>114</v>
      </c>
      <c r="E19" s="8"/>
      <c r="F19" s="9">
        <v>42948</v>
      </c>
      <c r="G19" s="9">
        <v>44348</v>
      </c>
      <c r="H19" s="15" t="s">
        <v>115</v>
      </c>
      <c r="I19" s="10">
        <v>10000</v>
      </c>
      <c r="J19" s="15" t="s">
        <v>116</v>
      </c>
      <c r="K19" s="15" t="s">
        <v>117</v>
      </c>
      <c r="L19" s="8"/>
      <c r="M19" s="8"/>
      <c r="N19" s="286"/>
      <c r="O19" s="286"/>
      <c r="P19" s="286" t="s">
        <v>55</v>
      </c>
      <c r="Q19" s="286"/>
      <c r="R19" s="286"/>
      <c r="S19" s="286"/>
      <c r="T19" s="8" t="s">
        <v>118</v>
      </c>
      <c r="U19" s="8"/>
      <c r="V19" s="8"/>
      <c r="W19" s="8" t="s">
        <v>109</v>
      </c>
      <c r="X19" s="8"/>
      <c r="Y19" s="8"/>
      <c r="Z19" s="8"/>
      <c r="AA19" s="8"/>
      <c r="AB19" s="13"/>
      <c r="AC19" s="13"/>
      <c r="AD19" s="8" t="s">
        <v>119</v>
      </c>
      <c r="AE19" s="14"/>
      <c r="AF19" s="8"/>
      <c r="AG19" s="8"/>
      <c r="AH19" s="8"/>
      <c r="AI19" s="8"/>
      <c r="AJ19" s="284"/>
      <c r="AK19" s="1"/>
      <c r="AL19" s="1"/>
      <c r="AM19" s="1"/>
      <c r="AN19" s="1"/>
    </row>
    <row r="20" spans="1:40" ht="30" customHeight="1" x14ac:dyDescent="0.2">
      <c r="A20" s="392"/>
      <c r="B20" s="12" t="s">
        <v>120</v>
      </c>
      <c r="C20" s="30" t="s">
        <v>121</v>
      </c>
      <c r="D20" s="15" t="s">
        <v>122</v>
      </c>
      <c r="E20" s="8"/>
      <c r="F20" s="9">
        <v>42948</v>
      </c>
      <c r="G20" s="9">
        <v>44348</v>
      </c>
      <c r="H20" s="15" t="s">
        <v>123</v>
      </c>
      <c r="I20" s="10">
        <v>300000</v>
      </c>
      <c r="J20" s="15" t="s">
        <v>124</v>
      </c>
      <c r="K20" s="15" t="s">
        <v>125</v>
      </c>
      <c r="L20" s="8"/>
      <c r="M20" s="8"/>
      <c r="N20" s="286"/>
      <c r="O20" s="286"/>
      <c r="P20" s="286"/>
      <c r="Q20" s="286" t="s">
        <v>55</v>
      </c>
      <c r="R20" s="286"/>
      <c r="S20" s="286"/>
      <c r="T20" s="8" t="s">
        <v>126</v>
      </c>
      <c r="U20" s="8"/>
      <c r="V20" s="8"/>
      <c r="W20" s="8" t="s">
        <v>127</v>
      </c>
      <c r="X20" s="8"/>
      <c r="Y20" s="8"/>
      <c r="Z20" s="8"/>
      <c r="AA20" s="8"/>
      <c r="AB20" s="13"/>
      <c r="AC20" s="13"/>
      <c r="AD20" s="8"/>
      <c r="AE20" s="14"/>
      <c r="AF20" s="8"/>
      <c r="AG20" s="8"/>
      <c r="AH20" s="8"/>
      <c r="AI20" s="8"/>
      <c r="AJ20" s="284"/>
      <c r="AK20" s="1"/>
      <c r="AL20" s="1"/>
      <c r="AM20" s="1"/>
      <c r="AN20" s="1"/>
    </row>
    <row r="21" spans="1:40" ht="30" customHeight="1" x14ac:dyDescent="0.2">
      <c r="A21" s="392"/>
      <c r="B21" s="12" t="s">
        <v>128</v>
      </c>
      <c r="C21" s="7" t="s">
        <v>129</v>
      </c>
      <c r="D21" s="15" t="s">
        <v>130</v>
      </c>
      <c r="E21" s="8"/>
      <c r="F21" s="9">
        <v>42948</v>
      </c>
      <c r="G21" s="9">
        <v>44348</v>
      </c>
      <c r="H21" s="15" t="s">
        <v>123</v>
      </c>
      <c r="I21" s="10">
        <v>500000</v>
      </c>
      <c r="J21" s="15" t="s">
        <v>131</v>
      </c>
      <c r="K21" s="15" t="s">
        <v>117</v>
      </c>
      <c r="L21" s="8"/>
      <c r="M21" s="8"/>
      <c r="N21" s="286"/>
      <c r="O21" s="286"/>
      <c r="P21" s="286"/>
      <c r="Q21" s="286" t="s">
        <v>55</v>
      </c>
      <c r="R21" s="286"/>
      <c r="S21" s="286"/>
      <c r="T21" s="8" t="s">
        <v>132</v>
      </c>
      <c r="U21" s="8" t="s">
        <v>133</v>
      </c>
      <c r="V21" s="8"/>
      <c r="W21" s="8" t="s">
        <v>127</v>
      </c>
      <c r="X21" s="8"/>
      <c r="Y21" s="8"/>
      <c r="Z21" s="8"/>
      <c r="AA21" s="8"/>
      <c r="AB21" s="13"/>
      <c r="AC21" s="13"/>
      <c r="AD21" s="8"/>
      <c r="AE21" s="14"/>
      <c r="AF21" s="8"/>
      <c r="AG21" s="8"/>
      <c r="AH21" s="8"/>
      <c r="AI21" s="8"/>
      <c r="AJ21" s="284"/>
      <c r="AK21" s="1"/>
      <c r="AL21" s="1"/>
      <c r="AM21" s="1"/>
      <c r="AN21" s="1"/>
    </row>
    <row r="22" spans="1:40" ht="30" customHeight="1" x14ac:dyDescent="0.2">
      <c r="A22" s="392"/>
      <c r="B22" s="12" t="s">
        <v>134</v>
      </c>
      <c r="C22" s="7" t="s">
        <v>135</v>
      </c>
      <c r="D22" s="15" t="s">
        <v>136</v>
      </c>
      <c r="E22" s="8"/>
      <c r="F22" s="9">
        <v>42948</v>
      </c>
      <c r="G22" s="9">
        <v>43252</v>
      </c>
      <c r="H22" s="15" t="s">
        <v>68</v>
      </c>
      <c r="I22" s="10">
        <v>20000</v>
      </c>
      <c r="J22" s="15" t="s">
        <v>137</v>
      </c>
      <c r="K22" s="15" t="s">
        <v>138</v>
      </c>
      <c r="L22" s="8"/>
      <c r="M22" s="8"/>
      <c r="N22" s="286"/>
      <c r="O22" s="286"/>
      <c r="P22" s="16" t="s">
        <v>55</v>
      </c>
      <c r="Q22" s="17"/>
      <c r="R22" s="286"/>
      <c r="S22" s="286"/>
      <c r="T22" s="8" t="s">
        <v>139</v>
      </c>
      <c r="U22" s="8"/>
      <c r="V22" s="8"/>
      <c r="W22" s="8" t="s">
        <v>140</v>
      </c>
      <c r="X22" s="8"/>
      <c r="Y22" s="8" t="s">
        <v>141</v>
      </c>
      <c r="Z22" s="8"/>
      <c r="AA22" s="8"/>
      <c r="AB22" s="13"/>
      <c r="AC22" s="13"/>
      <c r="AD22" s="8"/>
      <c r="AE22" s="14"/>
      <c r="AF22" s="8" t="s">
        <v>142</v>
      </c>
      <c r="AG22" s="8"/>
      <c r="AH22" s="8"/>
      <c r="AI22" s="8"/>
      <c r="AJ22" s="284"/>
      <c r="AK22" s="1"/>
      <c r="AL22" s="1"/>
      <c r="AM22" s="1"/>
      <c r="AN22" s="1"/>
    </row>
    <row r="23" spans="1:40" ht="30" customHeight="1" x14ac:dyDescent="0.2">
      <c r="A23" s="392"/>
      <c r="B23" s="12" t="s">
        <v>143</v>
      </c>
      <c r="C23" s="30" t="s">
        <v>144</v>
      </c>
      <c r="D23" s="15" t="s">
        <v>145</v>
      </c>
      <c r="E23" s="8"/>
      <c r="F23" s="9">
        <v>42948</v>
      </c>
      <c r="G23" s="9">
        <v>44348</v>
      </c>
      <c r="H23" s="15" t="s">
        <v>146</v>
      </c>
      <c r="I23" s="10">
        <v>250000</v>
      </c>
      <c r="J23" s="15" t="s">
        <v>147</v>
      </c>
      <c r="K23" s="15" t="s">
        <v>138</v>
      </c>
      <c r="L23" s="8"/>
      <c r="M23" s="8"/>
      <c r="N23" s="286"/>
      <c r="O23" s="286"/>
      <c r="P23" s="286"/>
      <c r="Q23" s="18" t="s">
        <v>55</v>
      </c>
      <c r="R23" s="19"/>
      <c r="S23" s="286"/>
      <c r="T23" s="8" t="s">
        <v>148</v>
      </c>
      <c r="U23" s="8"/>
      <c r="V23" s="8"/>
      <c r="W23" s="8" t="s">
        <v>149</v>
      </c>
      <c r="X23" s="8" t="s">
        <v>150</v>
      </c>
      <c r="Y23" s="8" t="s">
        <v>151</v>
      </c>
      <c r="Z23" s="8"/>
      <c r="AA23" s="8"/>
      <c r="AB23" s="13"/>
      <c r="AC23" s="13"/>
      <c r="AD23" s="8"/>
      <c r="AE23" s="14"/>
      <c r="AF23" s="8" t="s">
        <v>152</v>
      </c>
      <c r="AG23" s="8"/>
      <c r="AH23" s="8"/>
      <c r="AI23" s="8"/>
      <c r="AJ23" s="284"/>
      <c r="AK23" s="1"/>
      <c r="AL23" s="1"/>
      <c r="AM23" s="1"/>
      <c r="AN23" s="1"/>
    </row>
    <row r="24" spans="1:40" ht="30" customHeight="1" x14ac:dyDescent="0.2">
      <c r="A24" s="392"/>
      <c r="B24" s="12" t="s">
        <v>153</v>
      </c>
      <c r="C24" s="30" t="s">
        <v>154</v>
      </c>
      <c r="D24" s="15" t="s">
        <v>155</v>
      </c>
      <c r="E24" s="8"/>
      <c r="F24" s="9">
        <v>42948</v>
      </c>
      <c r="G24" s="9">
        <v>44348</v>
      </c>
      <c r="H24" s="15" t="s">
        <v>68</v>
      </c>
      <c r="I24" s="10">
        <v>150000</v>
      </c>
      <c r="J24" s="10" t="s">
        <v>156</v>
      </c>
      <c r="K24" s="10" t="s">
        <v>106</v>
      </c>
      <c r="L24" s="8"/>
      <c r="M24" s="8"/>
      <c r="N24" s="286"/>
      <c r="O24" s="286"/>
      <c r="P24" s="286"/>
      <c r="Q24" s="286" t="s">
        <v>55</v>
      </c>
      <c r="R24" s="286"/>
      <c r="S24" s="286"/>
      <c r="T24" s="20" t="s">
        <v>157</v>
      </c>
      <c r="U24" s="8"/>
      <c r="V24" s="8"/>
      <c r="W24" s="8" t="s">
        <v>158</v>
      </c>
      <c r="X24" s="8"/>
      <c r="Y24" s="8"/>
      <c r="Z24" s="8"/>
      <c r="AA24" s="8"/>
      <c r="AB24" s="13"/>
      <c r="AC24" s="13"/>
      <c r="AD24" s="8"/>
      <c r="AE24" s="14"/>
      <c r="AF24" s="8" t="s">
        <v>159</v>
      </c>
      <c r="AG24" s="8"/>
      <c r="AH24" s="8"/>
      <c r="AI24" s="8"/>
      <c r="AJ24" s="284"/>
      <c r="AK24" s="1"/>
      <c r="AL24" s="1"/>
      <c r="AM24" s="1"/>
      <c r="AN24" s="1"/>
    </row>
    <row r="25" spans="1:40" ht="30" customHeight="1" x14ac:dyDescent="0.2">
      <c r="A25" s="392"/>
      <c r="B25" s="12" t="s">
        <v>160</v>
      </c>
      <c r="C25" s="30" t="s">
        <v>161</v>
      </c>
      <c r="D25" s="15" t="s">
        <v>162</v>
      </c>
      <c r="E25" s="8"/>
      <c r="F25" s="9">
        <v>42948</v>
      </c>
      <c r="G25" s="9">
        <v>44348</v>
      </c>
      <c r="H25" s="15" t="s">
        <v>163</v>
      </c>
      <c r="I25" s="10">
        <v>250000</v>
      </c>
      <c r="J25" s="10" t="s">
        <v>164</v>
      </c>
      <c r="K25" s="10" t="s">
        <v>165</v>
      </c>
      <c r="L25" s="8"/>
      <c r="M25" s="8"/>
      <c r="N25" s="286"/>
      <c r="O25" s="286"/>
      <c r="P25" s="286"/>
      <c r="Q25" s="286" t="s">
        <v>55</v>
      </c>
      <c r="R25" s="286"/>
      <c r="S25" s="286"/>
      <c r="T25" s="8" t="s">
        <v>166</v>
      </c>
      <c r="U25" s="8"/>
      <c r="V25" s="8"/>
      <c r="W25" s="8" t="s">
        <v>167</v>
      </c>
      <c r="X25" s="8"/>
      <c r="Y25" s="8"/>
      <c r="Z25" s="8"/>
      <c r="AA25" s="8"/>
      <c r="AB25" s="13"/>
      <c r="AC25" s="13"/>
      <c r="AD25" s="8"/>
      <c r="AE25" s="14"/>
      <c r="AF25" s="8" t="s">
        <v>168</v>
      </c>
      <c r="AG25" s="8"/>
      <c r="AH25" s="8"/>
      <c r="AI25" s="8"/>
      <c r="AJ25" s="284"/>
      <c r="AK25" s="1"/>
      <c r="AL25" s="1"/>
      <c r="AM25" s="1"/>
      <c r="AN25" s="1"/>
    </row>
    <row r="26" spans="1:40" ht="30" customHeight="1" x14ac:dyDescent="0.2">
      <c r="A26" s="392"/>
      <c r="B26" s="12" t="s">
        <v>169</v>
      </c>
      <c r="C26" s="30" t="s">
        <v>170</v>
      </c>
      <c r="D26" s="15" t="s">
        <v>171</v>
      </c>
      <c r="E26" s="8"/>
      <c r="F26" s="9">
        <v>42948</v>
      </c>
      <c r="G26" s="9">
        <v>44348</v>
      </c>
      <c r="H26" s="15" t="s">
        <v>68</v>
      </c>
      <c r="I26" s="10">
        <v>500000</v>
      </c>
      <c r="J26" s="10" t="s">
        <v>172</v>
      </c>
      <c r="K26" s="10" t="s">
        <v>173</v>
      </c>
      <c r="L26" s="8"/>
      <c r="M26" s="8"/>
      <c r="N26" s="286"/>
      <c r="O26" s="286"/>
      <c r="P26" s="286"/>
      <c r="Q26" s="286" t="s">
        <v>55</v>
      </c>
      <c r="R26" s="286"/>
      <c r="S26" s="286"/>
      <c r="T26" s="8" t="s">
        <v>174</v>
      </c>
      <c r="U26" s="8" t="s">
        <v>175</v>
      </c>
      <c r="V26" s="8"/>
      <c r="W26" s="8"/>
      <c r="X26" s="8" t="s">
        <v>176</v>
      </c>
      <c r="Y26" s="8" t="s">
        <v>177</v>
      </c>
      <c r="Z26" s="8"/>
      <c r="AA26" s="8"/>
      <c r="AB26" s="13"/>
      <c r="AC26" s="13"/>
      <c r="AD26" s="8"/>
      <c r="AE26" s="14"/>
      <c r="AF26" s="8"/>
      <c r="AG26" s="8"/>
      <c r="AH26" s="8"/>
      <c r="AI26" s="8"/>
      <c r="AJ26" s="284"/>
      <c r="AK26" s="1"/>
      <c r="AL26" s="1"/>
      <c r="AM26" s="1"/>
      <c r="AN26" s="1"/>
    </row>
    <row r="27" spans="1:40" ht="30" customHeight="1" x14ac:dyDescent="0.2">
      <c r="A27" s="392"/>
      <c r="B27" s="12" t="s">
        <v>178</v>
      </c>
      <c r="C27" s="30" t="s">
        <v>179</v>
      </c>
      <c r="D27" s="15" t="s">
        <v>180</v>
      </c>
      <c r="E27" s="8"/>
      <c r="F27" s="9">
        <v>42948</v>
      </c>
      <c r="G27" s="9">
        <v>43101</v>
      </c>
      <c r="H27" s="15" t="s">
        <v>181</v>
      </c>
      <c r="I27" s="10">
        <v>20000</v>
      </c>
      <c r="J27" s="15" t="s">
        <v>182</v>
      </c>
      <c r="K27" s="15" t="s">
        <v>183</v>
      </c>
      <c r="L27" s="8"/>
      <c r="M27" s="8"/>
      <c r="N27" s="286"/>
      <c r="O27" s="286"/>
      <c r="P27" s="286"/>
      <c r="Q27" s="286" t="s">
        <v>55</v>
      </c>
      <c r="R27" s="286"/>
      <c r="S27" s="286"/>
      <c r="T27" s="8" t="s">
        <v>184</v>
      </c>
      <c r="U27" s="8" t="s">
        <v>185</v>
      </c>
      <c r="V27" s="8" t="s">
        <v>186</v>
      </c>
      <c r="W27" s="8" t="s">
        <v>187</v>
      </c>
      <c r="X27" s="8"/>
      <c r="Y27" s="8"/>
      <c r="Z27" s="8"/>
      <c r="AA27" s="8"/>
      <c r="AB27" s="13"/>
      <c r="AC27" s="13"/>
      <c r="AD27" s="8" t="s">
        <v>188</v>
      </c>
      <c r="AE27" s="14"/>
      <c r="AF27" s="8" t="s">
        <v>189</v>
      </c>
      <c r="AG27" s="8"/>
      <c r="AH27" s="8"/>
      <c r="AI27" s="8"/>
      <c r="AJ27" s="284"/>
      <c r="AK27" s="1"/>
      <c r="AL27" s="1"/>
      <c r="AM27" s="1"/>
      <c r="AN27" s="1"/>
    </row>
    <row r="28" spans="1:40" ht="30" customHeight="1" x14ac:dyDescent="0.2">
      <c r="A28" s="392"/>
      <c r="B28" s="12" t="s">
        <v>190</v>
      </c>
      <c r="C28" s="7" t="s">
        <v>191</v>
      </c>
      <c r="D28" s="15" t="s">
        <v>192</v>
      </c>
      <c r="E28" s="8"/>
      <c r="F28" s="9">
        <v>42948</v>
      </c>
      <c r="G28" s="9">
        <v>44348</v>
      </c>
      <c r="H28" s="15" t="s">
        <v>181</v>
      </c>
      <c r="I28" s="10">
        <v>10000</v>
      </c>
      <c r="J28" s="15" t="s">
        <v>193</v>
      </c>
      <c r="K28" s="15" t="s">
        <v>173</v>
      </c>
      <c r="L28" s="8"/>
      <c r="M28" s="8"/>
      <c r="N28" s="286"/>
      <c r="O28" s="286"/>
      <c r="P28" s="286"/>
      <c r="Q28" s="286" t="s">
        <v>55</v>
      </c>
      <c r="R28" s="286"/>
      <c r="S28" s="286"/>
      <c r="T28" s="8" t="s">
        <v>194</v>
      </c>
      <c r="U28" s="8" t="s">
        <v>195</v>
      </c>
      <c r="V28" s="8"/>
      <c r="W28" s="8" t="s">
        <v>109</v>
      </c>
      <c r="X28" s="8" t="s">
        <v>196</v>
      </c>
      <c r="Y28" s="8"/>
      <c r="Z28" s="8"/>
      <c r="AA28" s="8"/>
      <c r="AB28" s="13"/>
      <c r="AC28" s="13"/>
      <c r="AD28" s="8"/>
      <c r="AE28" s="14"/>
      <c r="AF28" s="8" t="s">
        <v>197</v>
      </c>
      <c r="AG28" s="8"/>
      <c r="AH28" s="8"/>
      <c r="AI28" s="8"/>
      <c r="AJ28" s="284"/>
      <c r="AK28" s="1"/>
      <c r="AL28" s="1"/>
      <c r="AM28" s="1"/>
      <c r="AN28" s="1"/>
    </row>
    <row r="29" spans="1:40" ht="30" customHeight="1" x14ac:dyDescent="0.2">
      <c r="A29" s="392"/>
      <c r="B29" s="12" t="s">
        <v>198</v>
      </c>
      <c r="C29" s="7" t="s">
        <v>199</v>
      </c>
      <c r="D29" s="15" t="s">
        <v>200</v>
      </c>
      <c r="E29" s="8"/>
      <c r="F29" s="9">
        <v>42948</v>
      </c>
      <c r="G29" s="9">
        <v>44348</v>
      </c>
      <c r="H29" s="15" t="s">
        <v>181</v>
      </c>
      <c r="I29" s="10">
        <v>30000</v>
      </c>
      <c r="J29" s="15" t="s">
        <v>201</v>
      </c>
      <c r="K29" s="15" t="s">
        <v>173</v>
      </c>
      <c r="L29" s="8"/>
      <c r="M29" s="8"/>
      <c r="N29" s="286"/>
      <c r="O29" s="286"/>
      <c r="P29" s="286"/>
      <c r="Q29" s="286" t="s">
        <v>55</v>
      </c>
      <c r="R29" s="286"/>
      <c r="S29" s="286"/>
      <c r="T29" s="8" t="s">
        <v>202</v>
      </c>
      <c r="U29" s="8" t="s">
        <v>203</v>
      </c>
      <c r="V29" s="8" t="s">
        <v>204</v>
      </c>
      <c r="W29" s="8" t="s">
        <v>109</v>
      </c>
      <c r="X29" s="8"/>
      <c r="Y29" s="8"/>
      <c r="Z29" s="8"/>
      <c r="AA29" s="8"/>
      <c r="AB29" s="13"/>
      <c r="AC29" s="13"/>
      <c r="AD29" s="8"/>
      <c r="AE29" s="14"/>
      <c r="AF29" s="8" t="s">
        <v>205</v>
      </c>
      <c r="AG29" s="8"/>
      <c r="AH29" s="8"/>
      <c r="AI29" s="8"/>
      <c r="AJ29" s="284"/>
      <c r="AK29" s="1"/>
      <c r="AL29" s="1"/>
      <c r="AM29" s="1"/>
      <c r="AN29" s="1"/>
    </row>
    <row r="30" spans="1:40" ht="30" customHeight="1" x14ac:dyDescent="0.2">
      <c r="A30" s="392"/>
      <c r="B30" s="12" t="s">
        <v>206</v>
      </c>
      <c r="C30" s="30" t="s">
        <v>207</v>
      </c>
      <c r="D30" s="15" t="s">
        <v>208</v>
      </c>
      <c r="E30" s="8"/>
      <c r="F30" s="9">
        <v>42948</v>
      </c>
      <c r="G30" s="9">
        <v>44348</v>
      </c>
      <c r="H30" s="8" t="s">
        <v>209</v>
      </c>
      <c r="I30" s="10">
        <v>250000</v>
      </c>
      <c r="J30" s="11" t="s">
        <v>210</v>
      </c>
      <c r="K30" s="11" t="s">
        <v>211</v>
      </c>
      <c r="L30" s="8"/>
      <c r="M30" s="8"/>
      <c r="N30" s="286"/>
      <c r="O30" s="286" t="s">
        <v>55</v>
      </c>
      <c r="P30" s="286"/>
      <c r="Q30" s="286"/>
      <c r="R30" s="286"/>
      <c r="S30" s="286"/>
      <c r="T30" s="8" t="s">
        <v>212</v>
      </c>
      <c r="U30" s="8"/>
      <c r="V30" s="8"/>
      <c r="W30" s="8" t="s">
        <v>213</v>
      </c>
      <c r="X30" s="8" t="s">
        <v>214</v>
      </c>
      <c r="Y30" s="8"/>
      <c r="Z30" s="8"/>
      <c r="AA30" s="8"/>
      <c r="AB30" s="13"/>
      <c r="AC30" s="13"/>
      <c r="AD30" s="8"/>
      <c r="AE30" s="14"/>
      <c r="AF30" s="8" t="s">
        <v>215</v>
      </c>
      <c r="AG30" s="8"/>
      <c r="AH30" s="8"/>
      <c r="AI30" s="8"/>
      <c r="AJ30" s="284"/>
      <c r="AK30" s="1"/>
      <c r="AL30" s="1"/>
      <c r="AM30" s="1"/>
      <c r="AN30" s="1"/>
    </row>
    <row r="31" spans="1:40" ht="30" customHeight="1" x14ac:dyDescent="0.2">
      <c r="A31" s="392"/>
      <c r="B31" s="12" t="s">
        <v>216</v>
      </c>
      <c r="C31" s="30" t="s">
        <v>217</v>
      </c>
      <c r="D31" s="8" t="s">
        <v>218</v>
      </c>
      <c r="E31" s="8"/>
      <c r="F31" s="9">
        <v>42948</v>
      </c>
      <c r="G31" s="9">
        <v>44348</v>
      </c>
      <c r="H31" s="8" t="s">
        <v>219</v>
      </c>
      <c r="I31" s="10">
        <v>20000</v>
      </c>
      <c r="J31" s="8" t="s">
        <v>220</v>
      </c>
      <c r="K31" s="8" t="s">
        <v>221</v>
      </c>
      <c r="L31" s="8"/>
      <c r="M31" s="8"/>
      <c r="N31" s="286"/>
      <c r="O31" s="286"/>
      <c r="P31" s="286" t="s">
        <v>55</v>
      </c>
      <c r="Q31" s="286"/>
      <c r="R31" s="286"/>
      <c r="S31" s="286"/>
      <c r="T31" s="8" t="s">
        <v>222</v>
      </c>
      <c r="U31" s="8"/>
      <c r="V31" s="8"/>
      <c r="W31" s="8"/>
      <c r="X31" s="8"/>
      <c r="Y31" s="8"/>
      <c r="Z31" s="8"/>
      <c r="AA31" s="8"/>
      <c r="AB31" s="13"/>
      <c r="AC31" s="13"/>
      <c r="AD31" s="8" t="s">
        <v>223</v>
      </c>
      <c r="AE31" s="14"/>
      <c r="AF31" s="8" t="s">
        <v>224</v>
      </c>
      <c r="AG31" s="8"/>
      <c r="AH31" s="8"/>
      <c r="AI31" s="8"/>
      <c r="AJ31" s="284"/>
      <c r="AK31" s="1"/>
      <c r="AL31" s="1"/>
      <c r="AM31" s="1"/>
      <c r="AN31" s="1"/>
    </row>
    <row r="32" spans="1:40" ht="30" customHeight="1" x14ac:dyDescent="0.2">
      <c r="A32" s="392"/>
      <c r="B32" s="12" t="s">
        <v>225</v>
      </c>
      <c r="C32" s="7" t="s">
        <v>226</v>
      </c>
      <c r="D32" s="8" t="s">
        <v>227</v>
      </c>
      <c r="E32" s="8"/>
      <c r="F32" s="9">
        <v>42948</v>
      </c>
      <c r="G32" s="9">
        <v>44348</v>
      </c>
      <c r="H32" s="8" t="s">
        <v>68</v>
      </c>
      <c r="I32" s="10">
        <v>2000</v>
      </c>
      <c r="J32" s="8" t="s">
        <v>228</v>
      </c>
      <c r="K32" s="8" t="s">
        <v>229</v>
      </c>
      <c r="L32" s="8"/>
      <c r="M32" s="8"/>
      <c r="N32" s="286"/>
      <c r="O32" s="286"/>
      <c r="P32" s="286" t="s">
        <v>55</v>
      </c>
      <c r="Q32" s="286"/>
      <c r="R32" s="286"/>
      <c r="S32" s="286"/>
      <c r="T32" s="20" t="s">
        <v>230</v>
      </c>
      <c r="U32" s="8"/>
      <c r="V32" s="8"/>
      <c r="W32" s="8" t="s">
        <v>231</v>
      </c>
      <c r="X32" s="8" t="s">
        <v>232</v>
      </c>
      <c r="Y32" s="8"/>
      <c r="Z32" s="8"/>
      <c r="AA32" s="8"/>
      <c r="AB32" s="13"/>
      <c r="AC32" s="13"/>
      <c r="AD32" s="8"/>
      <c r="AE32" s="14"/>
      <c r="AF32" s="8" t="s">
        <v>233</v>
      </c>
      <c r="AG32" s="8"/>
      <c r="AH32" s="8"/>
      <c r="AI32" s="8"/>
      <c r="AJ32" s="284"/>
      <c r="AK32" s="1"/>
      <c r="AL32" s="1"/>
      <c r="AM32" s="1"/>
      <c r="AN32" s="1"/>
    </row>
    <row r="33" spans="1:40" ht="30" customHeight="1" x14ac:dyDescent="0.2">
      <c r="A33" s="392"/>
      <c r="B33" s="12" t="s">
        <v>234</v>
      </c>
      <c r="C33" s="21" t="s">
        <v>235</v>
      </c>
      <c r="D33" s="15" t="s">
        <v>236</v>
      </c>
      <c r="E33" s="8"/>
      <c r="F33" s="9">
        <v>43101</v>
      </c>
      <c r="G33" s="9">
        <v>44348</v>
      </c>
      <c r="H33" s="8" t="s">
        <v>237</v>
      </c>
      <c r="I33" s="10">
        <v>250000</v>
      </c>
      <c r="J33" s="11" t="s">
        <v>238</v>
      </c>
      <c r="K33" s="11" t="s">
        <v>239</v>
      </c>
      <c r="L33" s="8"/>
      <c r="M33" s="8"/>
      <c r="N33" s="286"/>
      <c r="O33" s="286" t="s">
        <v>55</v>
      </c>
      <c r="P33" s="286"/>
      <c r="Q33" s="286"/>
      <c r="R33" s="286"/>
      <c r="S33" s="286"/>
      <c r="T33" s="8" t="s">
        <v>240</v>
      </c>
      <c r="U33" s="8"/>
      <c r="V33" s="8"/>
      <c r="W33" s="8"/>
      <c r="X33" s="22"/>
      <c r="Y33" s="8"/>
      <c r="Z33" s="8"/>
      <c r="AA33" s="8"/>
      <c r="AB33" s="13"/>
      <c r="AC33" s="13"/>
      <c r="AD33" s="8"/>
      <c r="AE33" s="14"/>
      <c r="AF33" s="8"/>
      <c r="AG33" s="8"/>
      <c r="AH33" s="8"/>
      <c r="AI33" s="8"/>
      <c r="AJ33" s="284"/>
      <c r="AK33" s="1"/>
      <c r="AL33" s="1"/>
      <c r="AM33" s="1"/>
      <c r="AN33" s="1"/>
    </row>
    <row r="34" spans="1:40" ht="30" customHeight="1" x14ac:dyDescent="0.2">
      <c r="A34" s="392"/>
      <c r="B34" s="12" t="s">
        <v>241</v>
      </c>
      <c r="C34" s="30" t="s">
        <v>242</v>
      </c>
      <c r="D34" s="8" t="s">
        <v>243</v>
      </c>
      <c r="E34" s="8"/>
      <c r="F34" s="9">
        <v>42948</v>
      </c>
      <c r="G34" s="9">
        <v>44348</v>
      </c>
      <c r="H34" s="11" t="s">
        <v>244</v>
      </c>
      <c r="I34" s="10">
        <v>100000</v>
      </c>
      <c r="J34" s="11" t="s">
        <v>245</v>
      </c>
      <c r="K34" s="11" t="s">
        <v>246</v>
      </c>
      <c r="L34" s="8"/>
      <c r="M34" s="8"/>
      <c r="N34" s="286"/>
      <c r="O34" s="286"/>
      <c r="P34" s="286"/>
      <c r="Q34" s="286" t="s">
        <v>55</v>
      </c>
      <c r="R34" s="286"/>
      <c r="S34" s="286"/>
      <c r="T34" s="23" t="s">
        <v>247</v>
      </c>
      <c r="U34" s="24"/>
      <c r="V34" s="24"/>
      <c r="W34" s="24"/>
      <c r="X34" s="8"/>
      <c r="Y34" s="8" t="s">
        <v>248</v>
      </c>
      <c r="Z34" s="8"/>
      <c r="AA34" s="8"/>
      <c r="AB34" s="13"/>
      <c r="AC34" s="13"/>
      <c r="AD34" s="8"/>
      <c r="AE34" s="14"/>
      <c r="AF34" s="8"/>
      <c r="AG34" s="8" t="s">
        <v>249</v>
      </c>
      <c r="AH34" s="8"/>
      <c r="AI34" s="8"/>
      <c r="AJ34" s="284"/>
      <c r="AK34" s="1"/>
      <c r="AL34" s="1"/>
      <c r="AM34" s="1"/>
      <c r="AN34" s="1"/>
    </row>
    <row r="35" spans="1:40" ht="30" customHeight="1" x14ac:dyDescent="0.2">
      <c r="A35" s="392"/>
      <c r="B35" s="12" t="s">
        <v>250</v>
      </c>
      <c r="C35" s="30" t="s">
        <v>251</v>
      </c>
      <c r="D35" s="8" t="s">
        <v>252</v>
      </c>
      <c r="E35" s="8"/>
      <c r="F35" s="9">
        <v>42948</v>
      </c>
      <c r="G35" s="9">
        <v>44348</v>
      </c>
      <c r="H35" s="8" t="s">
        <v>253</v>
      </c>
      <c r="I35" s="10">
        <v>20000</v>
      </c>
      <c r="J35" s="8" t="s">
        <v>254</v>
      </c>
      <c r="K35" s="8" t="s">
        <v>255</v>
      </c>
      <c r="L35" s="8"/>
      <c r="M35" s="8"/>
      <c r="N35" s="286"/>
      <c r="O35" s="286"/>
      <c r="P35" s="286"/>
      <c r="Q35" s="286" t="s">
        <v>55</v>
      </c>
      <c r="R35" s="286"/>
      <c r="S35" s="286"/>
      <c r="T35" s="8" t="s">
        <v>256</v>
      </c>
      <c r="U35" s="8" t="s">
        <v>257</v>
      </c>
      <c r="V35" s="8"/>
      <c r="W35" s="8" t="s">
        <v>258</v>
      </c>
      <c r="X35" s="8"/>
      <c r="Y35" s="8"/>
      <c r="Z35" s="8"/>
      <c r="AA35" s="8"/>
      <c r="AB35" s="13"/>
      <c r="AC35" s="13"/>
      <c r="AD35" s="8" t="s">
        <v>259</v>
      </c>
      <c r="AE35" s="14"/>
      <c r="AF35" s="8" t="s">
        <v>260</v>
      </c>
      <c r="AG35" s="8"/>
      <c r="AH35" s="8"/>
      <c r="AI35" s="8" t="s">
        <v>261</v>
      </c>
      <c r="AJ35" s="284"/>
      <c r="AK35" s="1"/>
      <c r="AL35" s="1"/>
      <c r="AM35" s="1"/>
      <c r="AN35" s="1"/>
    </row>
    <row r="36" spans="1:40" ht="30" customHeight="1" x14ac:dyDescent="0.2">
      <c r="A36" s="392"/>
      <c r="B36" s="12" t="s">
        <v>262</v>
      </c>
      <c r="C36" s="7" t="s">
        <v>263</v>
      </c>
      <c r="D36" s="8" t="s">
        <v>264</v>
      </c>
      <c r="E36" s="8"/>
      <c r="F36" s="9">
        <v>42948</v>
      </c>
      <c r="G36" s="9">
        <v>44348</v>
      </c>
      <c r="H36" s="11" t="s">
        <v>265</v>
      </c>
      <c r="I36" s="10">
        <v>0</v>
      </c>
      <c r="J36" s="25" t="s">
        <v>266</v>
      </c>
      <c r="K36" s="11" t="s">
        <v>267</v>
      </c>
      <c r="L36" s="8"/>
      <c r="M36" s="8"/>
      <c r="N36" s="286"/>
      <c r="O36" s="286"/>
      <c r="P36" s="286"/>
      <c r="Q36" s="286" t="s">
        <v>55</v>
      </c>
      <c r="R36" s="286"/>
      <c r="S36" s="286"/>
      <c r="T36" s="8" t="s">
        <v>268</v>
      </c>
      <c r="U36" s="8"/>
      <c r="V36" s="8"/>
      <c r="W36" s="8"/>
      <c r="X36" s="8"/>
      <c r="Y36" s="8"/>
      <c r="Z36" s="8"/>
      <c r="AA36" s="8"/>
      <c r="AB36" s="13"/>
      <c r="AC36" s="13"/>
      <c r="AD36" s="8"/>
      <c r="AE36" s="14"/>
      <c r="AF36" s="8"/>
      <c r="AG36" s="8"/>
      <c r="AH36" s="8"/>
      <c r="AI36" s="8"/>
      <c r="AJ36" s="284"/>
      <c r="AK36" s="1"/>
      <c r="AL36" s="1"/>
      <c r="AM36" s="1"/>
      <c r="AN36" s="1"/>
    </row>
    <row r="37" spans="1:40" ht="30" customHeight="1" x14ac:dyDescent="0.2">
      <c r="A37" s="392"/>
      <c r="B37" s="12" t="s">
        <v>269</v>
      </c>
      <c r="C37" s="30" t="s">
        <v>270</v>
      </c>
      <c r="D37" s="8" t="s">
        <v>271</v>
      </c>
      <c r="E37" s="8"/>
      <c r="F37" s="9">
        <v>42948</v>
      </c>
      <c r="G37" s="9">
        <v>44348</v>
      </c>
      <c r="H37" s="8" t="s">
        <v>272</v>
      </c>
      <c r="I37" s="10">
        <v>0</v>
      </c>
      <c r="J37" s="25" t="s">
        <v>273</v>
      </c>
      <c r="K37" s="11" t="s">
        <v>274</v>
      </c>
      <c r="L37" s="8"/>
      <c r="M37" s="8"/>
      <c r="N37" s="286"/>
      <c r="O37" s="286"/>
      <c r="P37" s="286"/>
      <c r="Q37" s="286" t="s">
        <v>55</v>
      </c>
      <c r="R37" s="286"/>
      <c r="S37" s="286"/>
      <c r="T37" s="8" t="s">
        <v>275</v>
      </c>
      <c r="U37" s="8"/>
      <c r="V37" s="8"/>
      <c r="W37" s="8"/>
      <c r="X37" s="8" t="s">
        <v>276</v>
      </c>
      <c r="Y37" s="8"/>
      <c r="Z37" s="8"/>
      <c r="AA37" s="8"/>
      <c r="AB37" s="13"/>
      <c r="AC37" s="13"/>
      <c r="AD37" s="8"/>
      <c r="AE37" s="14"/>
      <c r="AF37" s="8"/>
      <c r="AG37" s="8"/>
      <c r="AH37" s="8"/>
      <c r="AI37" s="8"/>
      <c r="AJ37" s="284"/>
      <c r="AK37" s="1"/>
      <c r="AL37" s="1"/>
      <c r="AM37" s="1"/>
      <c r="AN37" s="1"/>
    </row>
    <row r="38" spans="1:40" ht="30" customHeight="1" x14ac:dyDescent="0.2">
      <c r="A38" s="392"/>
      <c r="B38" s="12" t="s">
        <v>277</v>
      </c>
      <c r="C38" s="30" t="s">
        <v>278</v>
      </c>
      <c r="D38" s="8" t="s">
        <v>279</v>
      </c>
      <c r="E38" s="8"/>
      <c r="F38" s="9">
        <v>42948</v>
      </c>
      <c r="G38" s="9">
        <v>43252</v>
      </c>
      <c r="H38" s="11" t="s">
        <v>163</v>
      </c>
      <c r="I38" s="10">
        <v>4000</v>
      </c>
      <c r="J38" s="11" t="s">
        <v>280</v>
      </c>
      <c r="K38" s="11" t="s">
        <v>281</v>
      </c>
      <c r="L38" s="8"/>
      <c r="M38" s="8"/>
      <c r="N38" s="286"/>
      <c r="O38" s="286"/>
      <c r="P38" s="286"/>
      <c r="Q38" s="286" t="s">
        <v>55</v>
      </c>
      <c r="R38" s="286"/>
      <c r="S38" s="286"/>
      <c r="T38" s="8" t="s">
        <v>282</v>
      </c>
      <c r="U38" s="8"/>
      <c r="V38" s="8"/>
      <c r="W38" s="8"/>
      <c r="X38" s="8"/>
      <c r="Y38" s="8"/>
      <c r="Z38" s="8"/>
      <c r="AA38" s="8"/>
      <c r="AB38" s="13"/>
      <c r="AC38" s="13"/>
      <c r="AD38" s="8"/>
      <c r="AE38" s="14"/>
      <c r="AF38" s="8"/>
      <c r="AG38" s="8"/>
      <c r="AH38" s="8"/>
      <c r="AI38" s="8"/>
      <c r="AJ38" s="284"/>
      <c r="AK38" s="1"/>
      <c r="AL38" s="1"/>
      <c r="AM38" s="1"/>
      <c r="AN38" s="1"/>
    </row>
    <row r="39" spans="1:40" ht="30" customHeight="1" x14ac:dyDescent="0.2">
      <c r="A39" s="392"/>
      <c r="B39" s="12" t="s">
        <v>283</v>
      </c>
      <c r="C39" s="30" t="s">
        <v>284</v>
      </c>
      <c r="D39" s="8" t="s">
        <v>285</v>
      </c>
      <c r="E39" s="8"/>
      <c r="F39" s="9">
        <v>42948</v>
      </c>
      <c r="G39" s="9">
        <v>44348</v>
      </c>
      <c r="H39" s="11" t="s">
        <v>163</v>
      </c>
      <c r="I39" s="10">
        <v>350000</v>
      </c>
      <c r="J39" s="11" t="s">
        <v>286</v>
      </c>
      <c r="K39" s="11" t="s">
        <v>287</v>
      </c>
      <c r="L39" s="8"/>
      <c r="M39" s="8"/>
      <c r="N39" s="286"/>
      <c r="O39" s="286"/>
      <c r="P39" s="286"/>
      <c r="Q39" s="286" t="s">
        <v>55</v>
      </c>
      <c r="R39" s="286"/>
      <c r="S39" s="286"/>
      <c r="T39" s="8" t="s">
        <v>288</v>
      </c>
      <c r="U39" s="8"/>
      <c r="V39" s="8"/>
      <c r="W39" s="8"/>
      <c r="X39" s="8"/>
      <c r="Y39" s="8"/>
      <c r="Z39" s="8"/>
      <c r="AA39" s="8"/>
      <c r="AB39" s="13"/>
      <c r="AC39" s="13"/>
      <c r="AD39" s="8"/>
      <c r="AE39" s="14"/>
      <c r="AF39" s="8"/>
      <c r="AG39" s="8"/>
      <c r="AH39" s="8"/>
      <c r="AI39" s="8"/>
      <c r="AJ39" s="284"/>
      <c r="AK39" s="1"/>
      <c r="AL39" s="1"/>
      <c r="AM39" s="1"/>
      <c r="AN39" s="1"/>
    </row>
    <row r="40" spans="1:40" ht="30" customHeight="1" x14ac:dyDescent="0.2">
      <c r="A40" s="392"/>
      <c r="B40" s="12" t="s">
        <v>289</v>
      </c>
      <c r="C40" s="30" t="s">
        <v>290</v>
      </c>
      <c r="D40" s="8" t="s">
        <v>291</v>
      </c>
      <c r="E40" s="8"/>
      <c r="F40" s="9">
        <v>42948</v>
      </c>
      <c r="G40" s="9">
        <v>43252</v>
      </c>
      <c r="H40" s="11" t="s">
        <v>163</v>
      </c>
      <c r="I40" s="10">
        <v>0</v>
      </c>
      <c r="J40" s="11" t="s">
        <v>292</v>
      </c>
      <c r="K40" s="11" t="s">
        <v>293</v>
      </c>
      <c r="L40" s="8"/>
      <c r="M40" s="8"/>
      <c r="N40" s="286"/>
      <c r="O40" s="286"/>
      <c r="P40" s="286" t="s">
        <v>55</v>
      </c>
      <c r="Q40" s="286"/>
      <c r="R40" s="286"/>
      <c r="S40" s="286"/>
      <c r="T40" s="8" t="s">
        <v>294</v>
      </c>
      <c r="U40" s="8"/>
      <c r="V40" s="8"/>
      <c r="W40" s="8"/>
      <c r="X40" s="8" t="s">
        <v>295</v>
      </c>
      <c r="Y40" s="8"/>
      <c r="Z40" s="8"/>
      <c r="AA40" s="8"/>
      <c r="AB40" s="13"/>
      <c r="AC40" s="13"/>
      <c r="AD40" s="8"/>
      <c r="AE40" s="14"/>
      <c r="AF40" s="8" t="s">
        <v>296</v>
      </c>
      <c r="AG40" s="8"/>
      <c r="AH40" s="8"/>
      <c r="AI40" s="8"/>
      <c r="AJ40" s="284"/>
      <c r="AK40" s="1"/>
      <c r="AL40" s="1"/>
      <c r="AM40" s="1"/>
      <c r="AN40" s="1"/>
    </row>
    <row r="41" spans="1:40" ht="30" customHeight="1" x14ac:dyDescent="0.2">
      <c r="A41" s="392"/>
      <c r="B41" s="12" t="s">
        <v>297</v>
      </c>
      <c r="C41" s="30" t="s">
        <v>298</v>
      </c>
      <c r="D41" s="8" t="s">
        <v>299</v>
      </c>
      <c r="E41" s="8"/>
      <c r="F41" s="9">
        <v>42948</v>
      </c>
      <c r="G41" s="9">
        <v>43252</v>
      </c>
      <c r="H41" s="8" t="s">
        <v>300</v>
      </c>
      <c r="I41" s="10">
        <v>0</v>
      </c>
      <c r="J41" s="11" t="s">
        <v>301</v>
      </c>
      <c r="K41" s="11" t="s">
        <v>302</v>
      </c>
      <c r="L41" s="8"/>
      <c r="M41" s="8"/>
      <c r="N41" s="286"/>
      <c r="O41" s="286" t="s">
        <v>55</v>
      </c>
      <c r="P41" s="286"/>
      <c r="Q41" s="286"/>
      <c r="R41" s="286"/>
      <c r="S41" s="286"/>
      <c r="T41" s="26" t="s">
        <v>303</v>
      </c>
      <c r="U41" s="8"/>
      <c r="V41" s="8"/>
      <c r="W41" s="8" t="s">
        <v>304</v>
      </c>
      <c r="X41" s="8" t="s">
        <v>305</v>
      </c>
      <c r="Y41" s="8"/>
      <c r="Z41" s="8"/>
      <c r="AA41" s="8"/>
      <c r="AB41" s="13"/>
      <c r="AC41" s="13"/>
      <c r="AD41" s="8"/>
      <c r="AE41" s="14"/>
      <c r="AF41" s="8" t="s">
        <v>306</v>
      </c>
      <c r="AG41" s="8"/>
      <c r="AH41" s="8"/>
      <c r="AI41" s="8"/>
      <c r="AJ41" s="284"/>
      <c r="AK41" s="1"/>
      <c r="AL41" s="1"/>
      <c r="AM41" s="1"/>
      <c r="AN41" s="1"/>
    </row>
    <row r="42" spans="1:40" ht="30" customHeight="1" x14ac:dyDescent="0.2">
      <c r="A42" s="392"/>
      <c r="B42" s="12" t="s">
        <v>307</v>
      </c>
      <c r="C42" s="30" t="s">
        <v>308</v>
      </c>
      <c r="D42" s="8" t="s">
        <v>309</v>
      </c>
      <c r="E42" s="8"/>
      <c r="F42" s="9">
        <v>42948</v>
      </c>
      <c r="G42" s="9">
        <v>43070</v>
      </c>
      <c r="H42" s="11" t="s">
        <v>115</v>
      </c>
      <c r="I42" s="10">
        <v>500</v>
      </c>
      <c r="J42" s="11" t="s">
        <v>310</v>
      </c>
      <c r="K42" s="8"/>
      <c r="L42" s="8"/>
      <c r="M42" s="8"/>
      <c r="N42" s="286"/>
      <c r="O42" s="286"/>
      <c r="P42" s="286"/>
      <c r="Q42" s="286" t="s">
        <v>55</v>
      </c>
      <c r="R42" s="286"/>
      <c r="S42" s="286"/>
      <c r="T42" s="8" t="s">
        <v>311</v>
      </c>
      <c r="U42" s="8" t="s">
        <v>312</v>
      </c>
      <c r="V42" s="8"/>
      <c r="W42" s="8" t="s">
        <v>109</v>
      </c>
      <c r="X42" s="8"/>
      <c r="Y42" s="8"/>
      <c r="Z42" s="8"/>
      <c r="AA42" s="8"/>
      <c r="AB42" s="13"/>
      <c r="AC42" s="13"/>
      <c r="AD42" s="8"/>
      <c r="AE42" s="14"/>
      <c r="AF42" s="8"/>
      <c r="AG42" s="8"/>
      <c r="AH42" s="8"/>
      <c r="AI42" s="8"/>
      <c r="AJ42" s="284"/>
      <c r="AK42" s="1"/>
      <c r="AL42" s="1"/>
      <c r="AM42" s="1"/>
      <c r="AN42" s="1"/>
    </row>
    <row r="43" spans="1:40" ht="30" customHeight="1" x14ac:dyDescent="0.2">
      <c r="A43" s="392"/>
      <c r="B43" s="12" t="s">
        <v>313</v>
      </c>
      <c r="C43" s="30" t="s">
        <v>314</v>
      </c>
      <c r="D43" s="8" t="s">
        <v>315</v>
      </c>
      <c r="E43" s="8"/>
      <c r="F43" s="9">
        <v>42948</v>
      </c>
      <c r="G43" s="9">
        <v>43252</v>
      </c>
      <c r="H43" s="11" t="s">
        <v>115</v>
      </c>
      <c r="I43" s="10">
        <v>0</v>
      </c>
      <c r="J43" s="11" t="s">
        <v>316</v>
      </c>
      <c r="K43" s="11"/>
      <c r="L43" s="8"/>
      <c r="M43" s="8"/>
      <c r="N43" s="286"/>
      <c r="O43" s="286" t="s">
        <v>55</v>
      </c>
      <c r="P43" s="286"/>
      <c r="Q43" s="286"/>
      <c r="R43" s="286"/>
      <c r="S43" s="286"/>
      <c r="T43" s="8" t="s">
        <v>240</v>
      </c>
      <c r="U43" s="8"/>
      <c r="V43" s="8" t="s">
        <v>317</v>
      </c>
      <c r="W43" s="8" t="s">
        <v>109</v>
      </c>
      <c r="X43" s="8" t="s">
        <v>318</v>
      </c>
      <c r="Y43" s="8"/>
      <c r="Z43" s="8"/>
      <c r="AA43" s="8"/>
      <c r="AB43" s="13"/>
      <c r="AC43" s="13"/>
      <c r="AD43" s="8"/>
      <c r="AE43" s="14"/>
      <c r="AF43" s="8"/>
      <c r="AG43" s="8"/>
      <c r="AH43" s="8"/>
      <c r="AI43" s="8"/>
      <c r="AJ43" s="284"/>
      <c r="AK43" s="1"/>
      <c r="AL43" s="1"/>
      <c r="AM43" s="1"/>
      <c r="AN43" s="1"/>
    </row>
    <row r="44" spans="1:40" ht="30" customHeight="1" x14ac:dyDescent="0.2">
      <c r="A44" s="388"/>
      <c r="B44" s="12" t="s">
        <v>319</v>
      </c>
      <c r="C44" s="30" t="s">
        <v>320</v>
      </c>
      <c r="D44" s="8" t="s">
        <v>321</v>
      </c>
      <c r="E44" s="8"/>
      <c r="F44" s="9">
        <v>42948</v>
      </c>
      <c r="G44" s="9">
        <v>43252</v>
      </c>
      <c r="H44" s="15" t="s">
        <v>115</v>
      </c>
      <c r="I44" s="10">
        <v>0</v>
      </c>
      <c r="J44" s="15" t="s">
        <v>322</v>
      </c>
      <c r="K44" s="15" t="s">
        <v>323</v>
      </c>
      <c r="L44" s="8"/>
      <c r="M44" s="8"/>
      <c r="N44" s="286"/>
      <c r="O44" s="286" t="s">
        <v>55</v>
      </c>
      <c r="P44" s="286"/>
      <c r="Q44" s="286"/>
      <c r="R44" s="286"/>
      <c r="S44" s="286"/>
      <c r="T44" s="8" t="s">
        <v>240</v>
      </c>
      <c r="U44" s="8"/>
      <c r="V44" s="8" t="s">
        <v>324</v>
      </c>
      <c r="W44" s="8" t="s">
        <v>109</v>
      </c>
      <c r="X44" s="8" t="s">
        <v>325</v>
      </c>
      <c r="Y44" s="8"/>
      <c r="Z44" s="8"/>
      <c r="AA44" s="8"/>
      <c r="AB44" s="13"/>
      <c r="AC44" s="13"/>
      <c r="AD44" s="8"/>
      <c r="AE44" s="14"/>
      <c r="AF44" s="8"/>
      <c r="AG44" s="8"/>
      <c r="AH44" s="8"/>
      <c r="AI44" s="8"/>
      <c r="AJ44" s="284"/>
      <c r="AK44" s="1"/>
      <c r="AL44" s="1"/>
      <c r="AM44" s="1"/>
      <c r="AN44" s="1"/>
    </row>
    <row r="45" spans="1:40" ht="30" customHeight="1" x14ac:dyDescent="0.2">
      <c r="A45" s="391" t="s">
        <v>326</v>
      </c>
      <c r="B45" s="12" t="s">
        <v>327</v>
      </c>
      <c r="C45" s="27" t="s">
        <v>328</v>
      </c>
      <c r="D45" s="28" t="s">
        <v>329</v>
      </c>
      <c r="E45" s="8"/>
      <c r="F45" s="9">
        <v>42948</v>
      </c>
      <c r="G45" s="9">
        <v>44348</v>
      </c>
      <c r="H45" s="8" t="s">
        <v>330</v>
      </c>
      <c r="I45" s="10">
        <v>10000</v>
      </c>
      <c r="J45" s="8" t="s">
        <v>331</v>
      </c>
      <c r="K45" s="11" t="s">
        <v>332</v>
      </c>
      <c r="L45" s="8"/>
      <c r="M45" s="8"/>
      <c r="N45" s="286"/>
      <c r="O45" s="286"/>
      <c r="P45" s="286"/>
      <c r="Q45" s="286" t="s">
        <v>55</v>
      </c>
      <c r="R45" s="286"/>
      <c r="S45" s="286"/>
      <c r="T45" s="8" t="s">
        <v>333</v>
      </c>
      <c r="U45" s="8"/>
      <c r="V45" s="8"/>
      <c r="W45" s="8"/>
      <c r="X45" s="8"/>
      <c r="Y45" s="8"/>
      <c r="Z45" s="8"/>
      <c r="AA45" s="8"/>
      <c r="AB45" s="13"/>
      <c r="AC45" s="13"/>
      <c r="AD45" s="8"/>
      <c r="AE45" s="14"/>
      <c r="AF45" s="8"/>
      <c r="AG45" s="8"/>
      <c r="AH45" s="8"/>
      <c r="AI45" s="8"/>
      <c r="AJ45" s="284"/>
      <c r="AK45" s="1"/>
      <c r="AL45" s="1"/>
      <c r="AM45" s="1"/>
      <c r="AN45" s="1"/>
    </row>
    <row r="46" spans="1:40" ht="30" customHeight="1" x14ac:dyDescent="0.2">
      <c r="A46" s="392"/>
      <c r="B46" s="12" t="s">
        <v>334</v>
      </c>
      <c r="C46" s="289" t="s">
        <v>335</v>
      </c>
      <c r="D46" s="29" t="s">
        <v>336</v>
      </c>
      <c r="E46" s="8"/>
      <c r="F46" s="9">
        <v>42948</v>
      </c>
      <c r="G46" s="9">
        <v>44348</v>
      </c>
      <c r="H46" s="8" t="s">
        <v>337</v>
      </c>
      <c r="I46" s="10">
        <v>1000000</v>
      </c>
      <c r="J46" s="8" t="s">
        <v>338</v>
      </c>
      <c r="K46" s="11" t="s">
        <v>339</v>
      </c>
      <c r="L46" s="8"/>
      <c r="M46" s="8"/>
      <c r="N46" s="286"/>
      <c r="O46" s="286"/>
      <c r="P46" s="286"/>
      <c r="Q46" s="286" t="s">
        <v>55</v>
      </c>
      <c r="R46" s="286"/>
      <c r="S46" s="286"/>
      <c r="T46" s="8" t="s">
        <v>340</v>
      </c>
      <c r="U46" s="8"/>
      <c r="V46" s="8"/>
      <c r="W46" s="8"/>
      <c r="X46" s="8" t="s">
        <v>341</v>
      </c>
      <c r="Y46" s="8"/>
      <c r="Z46" s="8"/>
      <c r="AA46" s="8"/>
      <c r="AB46" s="13"/>
      <c r="AC46" s="13"/>
      <c r="AD46" s="8"/>
      <c r="AE46" s="14"/>
      <c r="AF46" s="8"/>
      <c r="AG46" s="8"/>
      <c r="AH46" s="8"/>
      <c r="AI46" s="8"/>
      <c r="AJ46" s="284"/>
      <c r="AK46" s="1"/>
      <c r="AL46" s="1"/>
      <c r="AM46" s="1"/>
      <c r="AN46" s="1"/>
    </row>
    <row r="47" spans="1:40" ht="30" customHeight="1" x14ac:dyDescent="0.2">
      <c r="A47" s="392"/>
      <c r="B47" s="12" t="s">
        <v>342</v>
      </c>
      <c r="C47" s="30" t="s">
        <v>343</v>
      </c>
      <c r="D47" s="8" t="s">
        <v>344</v>
      </c>
      <c r="E47" s="286"/>
      <c r="F47" s="9">
        <v>42948</v>
      </c>
      <c r="G47" s="9">
        <v>44348</v>
      </c>
      <c r="H47" s="8" t="s">
        <v>272</v>
      </c>
      <c r="I47" s="10">
        <v>300000</v>
      </c>
      <c r="J47" s="8" t="s">
        <v>345</v>
      </c>
      <c r="K47" s="11" t="s">
        <v>346</v>
      </c>
      <c r="L47" s="286"/>
      <c r="M47" s="286"/>
      <c r="N47" s="286"/>
      <c r="O47" s="286"/>
      <c r="P47" s="286"/>
      <c r="Q47" s="286" t="s">
        <v>55</v>
      </c>
      <c r="R47" s="286"/>
      <c r="S47" s="286"/>
      <c r="T47" s="286" t="s">
        <v>347</v>
      </c>
      <c r="U47" s="286"/>
      <c r="V47" s="286"/>
      <c r="W47" s="286"/>
      <c r="X47" s="286"/>
      <c r="Y47" s="286"/>
      <c r="Z47" s="286"/>
      <c r="AA47" s="286"/>
      <c r="AB47" s="287"/>
      <c r="AC47" s="287"/>
      <c r="AD47" s="286"/>
      <c r="AE47" s="288"/>
      <c r="AF47" s="286"/>
      <c r="AG47" s="286"/>
      <c r="AH47" s="286"/>
      <c r="AI47" s="286"/>
      <c r="AJ47" s="284"/>
      <c r="AK47" s="1"/>
      <c r="AL47" s="1"/>
      <c r="AM47" s="1"/>
      <c r="AN47" s="1"/>
    </row>
    <row r="48" spans="1:40" ht="30" customHeight="1" x14ac:dyDescent="0.2">
      <c r="A48" s="392"/>
      <c r="B48" s="12" t="s">
        <v>348</v>
      </c>
      <c r="C48" s="30" t="s">
        <v>349</v>
      </c>
      <c r="D48" s="8" t="s">
        <v>350</v>
      </c>
      <c r="E48" s="286"/>
      <c r="F48" s="9">
        <v>42948</v>
      </c>
      <c r="G48" s="9">
        <v>43101</v>
      </c>
      <c r="H48" s="8" t="s">
        <v>351</v>
      </c>
      <c r="I48" s="10">
        <v>50000</v>
      </c>
      <c r="J48" s="8" t="s">
        <v>352</v>
      </c>
      <c r="K48" s="11" t="s">
        <v>353</v>
      </c>
      <c r="L48" s="286"/>
      <c r="M48" s="286"/>
      <c r="N48" s="286"/>
      <c r="O48" s="286"/>
      <c r="P48" s="286"/>
      <c r="Q48" s="286"/>
      <c r="R48" s="286"/>
      <c r="S48" s="286" t="s">
        <v>7</v>
      </c>
      <c r="T48" s="286"/>
      <c r="U48" s="286"/>
      <c r="V48" s="286" t="s">
        <v>354</v>
      </c>
      <c r="W48" s="286"/>
      <c r="X48" s="286"/>
      <c r="Y48" s="286"/>
      <c r="Z48" s="286"/>
      <c r="AA48" s="286"/>
      <c r="AB48" s="287"/>
      <c r="AC48" s="287"/>
      <c r="AD48" s="286"/>
      <c r="AE48" s="288"/>
      <c r="AF48" s="286"/>
      <c r="AG48" s="286"/>
      <c r="AH48" s="286"/>
      <c r="AI48" s="286" t="s">
        <v>355</v>
      </c>
      <c r="AJ48" s="284"/>
      <c r="AK48" s="1"/>
      <c r="AL48" s="1"/>
      <c r="AM48" s="1"/>
      <c r="AN48" s="1"/>
    </row>
    <row r="49" spans="1:40" ht="30" customHeight="1" x14ac:dyDescent="0.2">
      <c r="A49" s="392"/>
      <c r="B49" s="12" t="s">
        <v>356</v>
      </c>
      <c r="C49" s="30" t="s">
        <v>357</v>
      </c>
      <c r="D49" s="8" t="s">
        <v>358</v>
      </c>
      <c r="E49" s="286"/>
      <c r="F49" s="9">
        <v>43101</v>
      </c>
      <c r="G49" s="9">
        <v>44348</v>
      </c>
      <c r="H49" s="8" t="s">
        <v>351</v>
      </c>
      <c r="I49" s="10">
        <v>100000</v>
      </c>
      <c r="J49" s="8" t="s">
        <v>352</v>
      </c>
      <c r="K49" s="11" t="s">
        <v>353</v>
      </c>
      <c r="L49" s="286"/>
      <c r="M49" s="286"/>
      <c r="N49" s="286"/>
      <c r="O49" s="286"/>
      <c r="P49" s="286"/>
      <c r="Q49" s="286"/>
      <c r="R49" s="286"/>
      <c r="S49" s="286" t="s">
        <v>7</v>
      </c>
      <c r="T49" s="286"/>
      <c r="U49" s="286"/>
      <c r="V49" s="286" t="s">
        <v>354</v>
      </c>
      <c r="W49" s="286"/>
      <c r="X49" s="286"/>
      <c r="Y49" s="286"/>
      <c r="Z49" s="286"/>
      <c r="AA49" s="286"/>
      <c r="AB49" s="287"/>
      <c r="AC49" s="287"/>
      <c r="AD49" s="286"/>
      <c r="AE49" s="288"/>
      <c r="AF49" s="286"/>
      <c r="AG49" s="286"/>
      <c r="AH49" s="286"/>
      <c r="AI49" s="286" t="s">
        <v>355</v>
      </c>
      <c r="AJ49" s="284"/>
      <c r="AK49" s="1"/>
      <c r="AL49" s="1"/>
      <c r="AM49" s="1"/>
      <c r="AN49" s="1"/>
    </row>
    <row r="50" spans="1:40" ht="30" customHeight="1" x14ac:dyDescent="0.2">
      <c r="A50" s="388"/>
      <c r="B50" s="12" t="s">
        <v>359</v>
      </c>
      <c r="C50" s="30" t="s">
        <v>360</v>
      </c>
      <c r="D50" s="8" t="s">
        <v>361</v>
      </c>
      <c r="E50" s="286"/>
      <c r="F50" s="9">
        <v>42948</v>
      </c>
      <c r="G50" s="9">
        <v>44348</v>
      </c>
      <c r="H50" s="8" t="s">
        <v>115</v>
      </c>
      <c r="I50" s="10">
        <v>0</v>
      </c>
      <c r="J50" s="8" t="s">
        <v>362</v>
      </c>
      <c r="K50" s="11" t="s">
        <v>274</v>
      </c>
      <c r="L50" s="286"/>
      <c r="M50" s="286"/>
      <c r="N50" s="286"/>
      <c r="O50" s="286"/>
      <c r="P50" s="286"/>
      <c r="Q50" s="286" t="s">
        <v>55</v>
      </c>
      <c r="R50" s="286"/>
      <c r="S50" s="286"/>
      <c r="T50" s="286" t="s">
        <v>363</v>
      </c>
      <c r="U50" s="286"/>
      <c r="V50" s="286"/>
      <c r="W50" s="286" t="s">
        <v>109</v>
      </c>
      <c r="X50" s="286"/>
      <c r="Y50" s="286" t="s">
        <v>364</v>
      </c>
      <c r="Z50" s="286"/>
      <c r="AA50" s="286"/>
      <c r="AB50" s="287"/>
      <c r="AC50" s="287"/>
      <c r="AD50" s="286"/>
      <c r="AE50" s="288"/>
      <c r="AF50" s="286"/>
      <c r="AG50" s="286"/>
      <c r="AH50" s="286"/>
      <c r="AI50" s="286"/>
      <c r="AJ50" s="284"/>
      <c r="AK50" s="1"/>
      <c r="AL50" s="1"/>
      <c r="AM50" s="1"/>
      <c r="AN50" s="1"/>
    </row>
    <row r="51" spans="1:40" ht="30" customHeight="1" x14ac:dyDescent="0.2">
      <c r="A51" s="391" t="s">
        <v>365</v>
      </c>
      <c r="B51" s="12" t="s">
        <v>366</v>
      </c>
      <c r="C51" s="30" t="s">
        <v>367</v>
      </c>
      <c r="D51" s="8" t="s">
        <v>368</v>
      </c>
      <c r="E51" s="8"/>
      <c r="F51" s="9">
        <v>42948</v>
      </c>
      <c r="G51" s="9">
        <v>44348</v>
      </c>
      <c r="H51" s="8" t="s">
        <v>369</v>
      </c>
      <c r="I51" s="10">
        <v>600000</v>
      </c>
      <c r="J51" s="8" t="s">
        <v>370</v>
      </c>
      <c r="K51" s="11" t="s">
        <v>371</v>
      </c>
      <c r="L51" s="8"/>
      <c r="M51" s="8"/>
      <c r="N51" s="286"/>
      <c r="O51" s="286"/>
      <c r="P51" s="286"/>
      <c r="Q51" s="286" t="s">
        <v>55</v>
      </c>
      <c r="R51" s="286"/>
      <c r="S51" s="286"/>
      <c r="T51" s="20" t="s">
        <v>372</v>
      </c>
      <c r="U51" s="8"/>
      <c r="V51" s="8"/>
      <c r="W51" s="8"/>
      <c r="X51" s="8"/>
      <c r="Y51" s="8" t="s">
        <v>373</v>
      </c>
      <c r="Z51" s="8"/>
      <c r="AA51" s="8"/>
      <c r="AB51" s="13"/>
      <c r="AC51" s="13"/>
      <c r="AD51" s="8"/>
      <c r="AE51" s="14"/>
      <c r="AF51" s="8"/>
      <c r="AG51" s="8"/>
      <c r="AH51" s="8"/>
      <c r="AI51" s="8"/>
      <c r="AJ51" s="284"/>
      <c r="AK51" s="1"/>
      <c r="AL51" s="1"/>
      <c r="AM51" s="1"/>
      <c r="AN51" s="1"/>
    </row>
    <row r="52" spans="1:40" ht="30" customHeight="1" x14ac:dyDescent="0.2">
      <c r="A52" s="392"/>
      <c r="B52" s="12" t="s">
        <v>374</v>
      </c>
      <c r="C52" s="7" t="s">
        <v>375</v>
      </c>
      <c r="D52" s="15" t="s">
        <v>200</v>
      </c>
      <c r="E52" s="8"/>
      <c r="F52" s="9">
        <v>42948</v>
      </c>
      <c r="G52" s="9">
        <v>44348</v>
      </c>
      <c r="H52" s="15" t="s">
        <v>115</v>
      </c>
      <c r="I52" s="10">
        <v>6000</v>
      </c>
      <c r="J52" s="8" t="s">
        <v>376</v>
      </c>
      <c r="K52" s="11" t="s">
        <v>371</v>
      </c>
      <c r="L52" s="8"/>
      <c r="M52" s="8"/>
      <c r="N52" s="286"/>
      <c r="O52" s="286"/>
      <c r="P52" s="286"/>
      <c r="Q52" s="286" t="s">
        <v>55</v>
      </c>
      <c r="R52" s="286"/>
      <c r="S52" s="286"/>
      <c r="T52" s="286" t="s">
        <v>377</v>
      </c>
      <c r="U52" s="8"/>
      <c r="V52" s="8"/>
      <c r="W52" s="8"/>
      <c r="X52" s="8"/>
      <c r="Y52" s="8" t="s">
        <v>378</v>
      </c>
      <c r="Z52" s="8"/>
      <c r="AA52" s="8"/>
      <c r="AB52" s="13"/>
      <c r="AC52" s="13"/>
      <c r="AD52" s="8"/>
      <c r="AE52" s="14"/>
      <c r="AF52" s="8"/>
      <c r="AG52" s="8"/>
      <c r="AH52" s="8"/>
      <c r="AI52" s="8"/>
      <c r="AJ52" s="284"/>
      <c r="AK52" s="1"/>
      <c r="AL52" s="1"/>
      <c r="AM52" s="1"/>
      <c r="AN52" s="1"/>
    </row>
    <row r="53" spans="1:40" ht="30" customHeight="1" x14ac:dyDescent="0.2">
      <c r="A53" s="392"/>
      <c r="B53" s="12" t="s">
        <v>379</v>
      </c>
      <c r="C53" s="30" t="s">
        <v>380</v>
      </c>
      <c r="D53" s="8" t="s">
        <v>381</v>
      </c>
      <c r="E53" s="8"/>
      <c r="F53" s="9">
        <v>42948</v>
      </c>
      <c r="G53" s="9">
        <v>44348</v>
      </c>
      <c r="H53" s="8" t="s">
        <v>163</v>
      </c>
      <c r="I53" s="10">
        <v>350000</v>
      </c>
      <c r="J53" s="8" t="s">
        <v>382</v>
      </c>
      <c r="K53" s="8" t="s">
        <v>383</v>
      </c>
      <c r="L53" s="8"/>
      <c r="M53" s="8"/>
      <c r="N53" s="286"/>
      <c r="O53" s="286"/>
      <c r="P53" s="286"/>
      <c r="Q53" s="286" t="s">
        <v>55</v>
      </c>
      <c r="R53" s="286"/>
      <c r="S53" s="286"/>
      <c r="T53" s="8" t="s">
        <v>384</v>
      </c>
      <c r="U53" s="8"/>
      <c r="V53" s="8"/>
      <c r="W53" s="8"/>
      <c r="X53" s="8"/>
      <c r="Y53" s="8"/>
      <c r="Z53" s="8" t="s">
        <v>385</v>
      </c>
      <c r="AA53" s="8"/>
      <c r="AB53" s="13"/>
      <c r="AC53" s="13"/>
      <c r="AD53" s="8"/>
      <c r="AE53" s="14"/>
      <c r="AF53" s="8"/>
      <c r="AG53" s="8"/>
      <c r="AH53" s="8"/>
      <c r="AI53" s="8"/>
      <c r="AJ53" s="284"/>
      <c r="AK53" s="1"/>
      <c r="AL53" s="1"/>
      <c r="AM53" s="1"/>
      <c r="AN53" s="1"/>
    </row>
    <row r="54" spans="1:40" ht="30" customHeight="1" x14ac:dyDescent="0.2">
      <c r="A54" s="392"/>
      <c r="B54" s="12" t="s">
        <v>386</v>
      </c>
      <c r="C54" s="30" t="s">
        <v>387</v>
      </c>
      <c r="D54" s="8" t="s">
        <v>388</v>
      </c>
      <c r="E54" s="286"/>
      <c r="F54" s="9">
        <v>42948</v>
      </c>
      <c r="G54" s="9">
        <v>44348</v>
      </c>
      <c r="H54" s="8" t="s">
        <v>389</v>
      </c>
      <c r="I54" s="10">
        <v>100000</v>
      </c>
      <c r="J54" s="8" t="s">
        <v>390</v>
      </c>
      <c r="K54" s="8" t="s">
        <v>391</v>
      </c>
      <c r="L54" s="286"/>
      <c r="M54" s="286"/>
      <c r="N54" s="286"/>
      <c r="O54" s="286"/>
      <c r="P54" s="286"/>
      <c r="Q54" s="286" t="s">
        <v>55</v>
      </c>
      <c r="R54" s="286"/>
      <c r="S54" s="286"/>
      <c r="T54" s="31"/>
      <c r="U54" s="31" t="s">
        <v>392</v>
      </c>
      <c r="V54" s="32"/>
      <c r="W54" s="31" t="s">
        <v>393</v>
      </c>
      <c r="X54" s="286"/>
      <c r="Y54" s="286"/>
      <c r="Z54" s="286"/>
      <c r="AA54" s="286"/>
      <c r="AB54" s="287"/>
      <c r="AC54" s="287"/>
      <c r="AD54" s="286"/>
      <c r="AE54" s="288"/>
      <c r="AF54" s="286"/>
      <c r="AG54" s="286"/>
      <c r="AH54" s="286"/>
      <c r="AI54" s="286"/>
      <c r="AJ54" s="284"/>
      <c r="AK54" s="1"/>
      <c r="AL54" s="1"/>
      <c r="AM54" s="1"/>
      <c r="AN54" s="1"/>
    </row>
    <row r="55" spans="1:40" ht="30" customHeight="1" x14ac:dyDescent="0.2">
      <c r="A55" s="392"/>
      <c r="B55" s="12" t="s">
        <v>394</v>
      </c>
      <c r="C55" s="7" t="s">
        <v>395</v>
      </c>
      <c r="D55" s="15" t="s">
        <v>396</v>
      </c>
      <c r="E55" s="286"/>
      <c r="F55" s="9">
        <v>42948</v>
      </c>
      <c r="G55" s="9">
        <v>43160</v>
      </c>
      <c r="H55" s="8" t="s">
        <v>351</v>
      </c>
      <c r="I55" s="10">
        <v>40000</v>
      </c>
      <c r="J55" s="8" t="s">
        <v>397</v>
      </c>
      <c r="K55" s="8" t="s">
        <v>398</v>
      </c>
      <c r="L55" s="286"/>
      <c r="M55" s="286"/>
      <c r="N55" s="286"/>
      <c r="O55" s="286"/>
      <c r="P55" s="286"/>
      <c r="Q55" s="286" t="s">
        <v>55</v>
      </c>
      <c r="R55" s="286"/>
      <c r="S55" s="286"/>
      <c r="T55" s="286" t="s">
        <v>399</v>
      </c>
      <c r="U55" s="286"/>
      <c r="V55" s="286"/>
      <c r="W55" s="286" t="s">
        <v>400</v>
      </c>
      <c r="X55" s="286" t="s">
        <v>401</v>
      </c>
      <c r="Y55" s="286" t="s">
        <v>402</v>
      </c>
      <c r="Z55" s="286"/>
      <c r="AA55" s="286"/>
      <c r="AB55" s="287"/>
      <c r="AC55" s="287">
        <v>43405</v>
      </c>
      <c r="AD55" s="286"/>
      <c r="AE55" s="288"/>
      <c r="AF55" s="286"/>
      <c r="AG55" s="286"/>
      <c r="AH55" s="286"/>
      <c r="AI55" s="286"/>
      <c r="AJ55" s="284"/>
      <c r="AK55" s="1"/>
      <c r="AL55" s="1"/>
      <c r="AM55" s="1"/>
      <c r="AN55" s="1"/>
    </row>
    <row r="56" spans="1:40" ht="30" customHeight="1" x14ac:dyDescent="0.2">
      <c r="A56" s="392"/>
      <c r="B56" s="12" t="s">
        <v>403</v>
      </c>
      <c r="C56" s="30" t="s">
        <v>404</v>
      </c>
      <c r="D56" s="8" t="s">
        <v>405</v>
      </c>
      <c r="E56" s="286"/>
      <c r="F56" s="9">
        <v>42948</v>
      </c>
      <c r="G56" s="9">
        <v>44348</v>
      </c>
      <c r="H56" s="8" t="s">
        <v>406</v>
      </c>
      <c r="I56" s="10">
        <v>30000</v>
      </c>
      <c r="J56" s="8" t="s">
        <v>407</v>
      </c>
      <c r="K56" s="11" t="s">
        <v>408</v>
      </c>
      <c r="L56" s="286"/>
      <c r="M56" s="286"/>
      <c r="N56" s="286"/>
      <c r="O56" s="286" t="s">
        <v>55</v>
      </c>
      <c r="P56" s="286"/>
      <c r="Q56" s="286"/>
      <c r="R56" s="286"/>
      <c r="S56" s="286"/>
      <c r="T56" s="8" t="s">
        <v>240</v>
      </c>
      <c r="U56" s="286"/>
      <c r="V56" s="286"/>
      <c r="W56" s="286"/>
      <c r="X56" s="286" t="s">
        <v>409</v>
      </c>
      <c r="Y56" s="286"/>
      <c r="Z56" s="286"/>
      <c r="AA56" s="286"/>
      <c r="AB56" s="287"/>
      <c r="AC56" s="287"/>
      <c r="AD56" s="286"/>
      <c r="AE56" s="288"/>
      <c r="AF56" s="286"/>
      <c r="AG56" s="286"/>
      <c r="AH56" s="286"/>
      <c r="AI56" s="286" t="s">
        <v>410</v>
      </c>
      <c r="AJ56" s="284"/>
      <c r="AK56" s="1"/>
      <c r="AL56" s="1"/>
      <c r="AM56" s="1"/>
      <c r="AN56" s="1"/>
    </row>
    <row r="57" spans="1:40" ht="30" customHeight="1" x14ac:dyDescent="0.2">
      <c r="A57" s="392"/>
      <c r="B57" s="12" t="s">
        <v>411</v>
      </c>
      <c r="C57" s="7" t="s">
        <v>412</v>
      </c>
      <c r="D57" s="8" t="s">
        <v>413</v>
      </c>
      <c r="E57" s="286"/>
      <c r="F57" s="9">
        <v>42948</v>
      </c>
      <c r="G57" s="9">
        <v>44348</v>
      </c>
      <c r="H57" s="8" t="s">
        <v>115</v>
      </c>
      <c r="I57" s="10"/>
      <c r="J57" s="8" t="s">
        <v>414</v>
      </c>
      <c r="K57" s="15" t="s">
        <v>371</v>
      </c>
      <c r="L57" s="286"/>
      <c r="M57" s="286"/>
      <c r="N57" s="286"/>
      <c r="O57" s="286"/>
      <c r="P57" s="286"/>
      <c r="Q57" s="286" t="s">
        <v>55</v>
      </c>
      <c r="R57" s="286"/>
      <c r="S57" s="286"/>
      <c r="T57" s="286" t="s">
        <v>415</v>
      </c>
      <c r="U57" s="286"/>
      <c r="V57" s="286"/>
      <c r="W57" s="286" t="s">
        <v>109</v>
      </c>
      <c r="X57" s="286" t="s">
        <v>416</v>
      </c>
      <c r="Y57" s="286"/>
      <c r="Z57" s="286"/>
      <c r="AA57" s="286"/>
      <c r="AB57" s="287"/>
      <c r="AC57" s="287"/>
      <c r="AD57" s="286"/>
      <c r="AE57" s="288"/>
      <c r="AF57" s="286"/>
      <c r="AG57" s="286"/>
      <c r="AH57" s="286"/>
      <c r="AI57" s="286"/>
      <c r="AJ57" s="284"/>
      <c r="AK57" s="1"/>
      <c r="AL57" s="1"/>
      <c r="AM57" s="1"/>
      <c r="AN57" s="1"/>
    </row>
    <row r="58" spans="1:40" ht="30" customHeight="1" x14ac:dyDescent="0.2">
      <c r="A58" s="392"/>
      <c r="B58" s="12" t="s">
        <v>417</v>
      </c>
      <c r="C58" s="30" t="s">
        <v>418</v>
      </c>
      <c r="D58" s="8" t="s">
        <v>419</v>
      </c>
      <c r="E58" s="286"/>
      <c r="F58" s="9">
        <v>42948</v>
      </c>
      <c r="G58" s="9">
        <v>44348</v>
      </c>
      <c r="H58" s="8" t="s">
        <v>68</v>
      </c>
      <c r="I58" s="10">
        <v>0</v>
      </c>
      <c r="J58" s="8" t="s">
        <v>420</v>
      </c>
      <c r="K58" s="15" t="s">
        <v>94</v>
      </c>
      <c r="L58" s="286"/>
      <c r="M58" s="286"/>
      <c r="N58" s="286"/>
      <c r="O58" s="286"/>
      <c r="P58" s="286"/>
      <c r="Q58" s="286"/>
      <c r="R58" s="286" t="s">
        <v>55</v>
      </c>
      <c r="S58" s="286"/>
      <c r="T58" s="286" t="s">
        <v>421</v>
      </c>
      <c r="U58" s="286"/>
      <c r="V58" s="286"/>
      <c r="W58" s="286" t="s">
        <v>422</v>
      </c>
      <c r="X58" s="286" t="s">
        <v>423</v>
      </c>
      <c r="Y58" s="286"/>
      <c r="Z58" s="286"/>
      <c r="AA58" s="286"/>
      <c r="AB58" s="287"/>
      <c r="AC58" s="287"/>
      <c r="AD58" s="286"/>
      <c r="AE58" s="288"/>
      <c r="AF58" s="286"/>
      <c r="AG58" s="286"/>
      <c r="AH58" s="286"/>
      <c r="AI58" s="286"/>
      <c r="AJ58" s="284"/>
      <c r="AK58" s="1"/>
      <c r="AL58" s="1"/>
      <c r="AM58" s="1"/>
      <c r="AN58" s="1"/>
    </row>
    <row r="59" spans="1:40" ht="30" customHeight="1" x14ac:dyDescent="0.2">
      <c r="A59" s="392"/>
      <c r="B59" s="12" t="s">
        <v>424</v>
      </c>
      <c r="C59" s="27" t="s">
        <v>425</v>
      </c>
      <c r="D59" s="33" t="s">
        <v>426</v>
      </c>
      <c r="E59" s="286"/>
      <c r="F59" s="9">
        <v>42948</v>
      </c>
      <c r="G59" s="9">
        <v>44348</v>
      </c>
      <c r="H59" s="15" t="s">
        <v>427</v>
      </c>
      <c r="I59" s="10">
        <v>350000</v>
      </c>
      <c r="J59" s="8" t="s">
        <v>428</v>
      </c>
      <c r="K59" s="11" t="s">
        <v>255</v>
      </c>
      <c r="L59" s="286"/>
      <c r="M59" s="286"/>
      <c r="N59" s="286"/>
      <c r="O59" s="286"/>
      <c r="P59" s="286"/>
      <c r="Q59" s="286" t="s">
        <v>55</v>
      </c>
      <c r="R59" s="286"/>
      <c r="S59" s="286"/>
      <c r="T59" s="31" t="s">
        <v>429</v>
      </c>
      <c r="U59" s="31" t="s">
        <v>430</v>
      </c>
      <c r="V59" s="32"/>
      <c r="W59" s="31" t="s">
        <v>393</v>
      </c>
      <c r="X59" s="286" t="s">
        <v>431</v>
      </c>
      <c r="Y59" s="286"/>
      <c r="Z59" s="286"/>
      <c r="AA59" s="286"/>
      <c r="AB59" s="287"/>
      <c r="AC59" s="287"/>
      <c r="AD59" s="286"/>
      <c r="AE59" s="288"/>
      <c r="AF59" s="286"/>
      <c r="AG59" s="286"/>
      <c r="AH59" s="286"/>
      <c r="AI59" s="286"/>
      <c r="AJ59" s="284"/>
      <c r="AK59" s="1"/>
      <c r="AL59" s="1"/>
      <c r="AM59" s="1"/>
      <c r="AN59" s="1"/>
    </row>
    <row r="60" spans="1:40" ht="30" customHeight="1" x14ac:dyDescent="0.2">
      <c r="A60" s="392"/>
      <c r="B60" s="12" t="s">
        <v>432</v>
      </c>
      <c r="C60" s="27" t="s">
        <v>433</v>
      </c>
      <c r="D60" s="34" t="s">
        <v>434</v>
      </c>
      <c r="E60" s="286"/>
      <c r="F60" s="9">
        <v>42948</v>
      </c>
      <c r="G60" s="9">
        <v>44348</v>
      </c>
      <c r="H60" s="8" t="s">
        <v>272</v>
      </c>
      <c r="I60" s="10">
        <v>400000</v>
      </c>
      <c r="J60" s="9" t="s">
        <v>435</v>
      </c>
      <c r="K60" s="11" t="s">
        <v>436</v>
      </c>
      <c r="L60" s="286"/>
      <c r="M60" s="286"/>
      <c r="N60" s="286"/>
      <c r="O60" s="286"/>
      <c r="P60" s="286"/>
      <c r="Q60" s="286" t="s">
        <v>55</v>
      </c>
      <c r="R60" s="286"/>
      <c r="S60" s="286"/>
      <c r="T60" s="286" t="s">
        <v>437</v>
      </c>
      <c r="U60" s="286"/>
      <c r="V60" s="286"/>
      <c r="W60" s="286"/>
      <c r="X60" s="286"/>
      <c r="Y60" s="286"/>
      <c r="Z60" s="286"/>
      <c r="AA60" s="286"/>
      <c r="AB60" s="287"/>
      <c r="AC60" s="287"/>
      <c r="AD60" s="286"/>
      <c r="AE60" s="288"/>
      <c r="AF60" s="286"/>
      <c r="AG60" s="286"/>
      <c r="AH60" s="286"/>
      <c r="AI60" s="286"/>
      <c r="AJ60" s="284"/>
      <c r="AK60" s="1"/>
      <c r="AL60" s="1"/>
      <c r="AM60" s="1"/>
      <c r="AN60" s="1"/>
    </row>
    <row r="61" spans="1:40" ht="30" customHeight="1" x14ac:dyDescent="0.2">
      <c r="A61" s="392"/>
      <c r="B61" s="12" t="s">
        <v>438</v>
      </c>
      <c r="C61" s="27" t="s">
        <v>439</v>
      </c>
      <c r="D61" s="34" t="s">
        <v>440</v>
      </c>
      <c r="E61" s="286"/>
      <c r="F61" s="9">
        <v>42948</v>
      </c>
      <c r="G61" s="9">
        <v>44348</v>
      </c>
      <c r="H61" s="8" t="s">
        <v>272</v>
      </c>
      <c r="I61" s="10">
        <v>300000</v>
      </c>
      <c r="J61" s="8" t="s">
        <v>441</v>
      </c>
      <c r="K61" s="11" t="s">
        <v>442</v>
      </c>
      <c r="L61" s="286"/>
      <c r="M61" s="286"/>
      <c r="N61" s="286"/>
      <c r="O61" s="286"/>
      <c r="P61" s="286"/>
      <c r="Q61" s="286" t="s">
        <v>55</v>
      </c>
      <c r="R61" s="286"/>
      <c r="S61" s="286"/>
      <c r="T61" s="286" t="s">
        <v>443</v>
      </c>
      <c r="U61" s="286"/>
      <c r="V61" s="286"/>
      <c r="W61" s="286"/>
      <c r="X61" s="286"/>
      <c r="Y61" s="286"/>
      <c r="Z61" s="286"/>
      <c r="AA61" s="286"/>
      <c r="AB61" s="287"/>
      <c r="AC61" s="287"/>
      <c r="AD61" s="286"/>
      <c r="AE61" s="288"/>
      <c r="AF61" s="286"/>
      <c r="AG61" s="286"/>
      <c r="AH61" s="286"/>
      <c r="AI61" s="286"/>
      <c r="AJ61" s="284"/>
      <c r="AK61" s="1"/>
      <c r="AL61" s="1"/>
      <c r="AM61" s="1"/>
      <c r="AN61" s="1"/>
    </row>
    <row r="62" spans="1:40" ht="30" customHeight="1" x14ac:dyDescent="0.2">
      <c r="A62" s="392"/>
      <c r="B62" s="12" t="s">
        <v>444</v>
      </c>
      <c r="C62" s="30" t="s">
        <v>445</v>
      </c>
      <c r="D62" s="8" t="s">
        <v>446</v>
      </c>
      <c r="E62" s="286"/>
      <c r="F62" s="9">
        <v>42948</v>
      </c>
      <c r="G62" s="9">
        <v>44348</v>
      </c>
      <c r="H62" s="15" t="s">
        <v>115</v>
      </c>
      <c r="I62" s="10"/>
      <c r="J62" s="8" t="s">
        <v>447</v>
      </c>
      <c r="K62" s="8" t="s">
        <v>448</v>
      </c>
      <c r="L62" s="286"/>
      <c r="M62" s="286"/>
      <c r="N62" s="286"/>
      <c r="O62" s="286" t="s">
        <v>55</v>
      </c>
      <c r="P62" s="286"/>
      <c r="Q62" s="286"/>
      <c r="R62" s="286"/>
      <c r="S62" s="286" t="s">
        <v>7</v>
      </c>
      <c r="T62" s="286"/>
      <c r="U62" s="286"/>
      <c r="V62" s="286" t="s">
        <v>449</v>
      </c>
      <c r="W62" s="286"/>
      <c r="X62" s="286"/>
      <c r="Y62" s="286"/>
      <c r="Z62" s="286"/>
      <c r="AA62" s="286"/>
      <c r="AB62" s="287"/>
      <c r="AC62" s="287"/>
      <c r="AD62" s="286"/>
      <c r="AE62" s="288"/>
      <c r="AF62" s="286"/>
      <c r="AG62" s="286"/>
      <c r="AH62" s="286"/>
      <c r="AI62" s="286"/>
      <c r="AJ62" s="284"/>
      <c r="AK62" s="1"/>
      <c r="AL62" s="1"/>
      <c r="AM62" s="1"/>
      <c r="AN62" s="1"/>
    </row>
    <row r="63" spans="1:40" ht="30" customHeight="1" x14ac:dyDescent="0.2">
      <c r="A63" s="392"/>
      <c r="B63" s="12" t="s">
        <v>450</v>
      </c>
      <c r="C63" s="30" t="s">
        <v>451</v>
      </c>
      <c r="D63" s="8" t="s">
        <v>452</v>
      </c>
      <c r="E63" s="286"/>
      <c r="F63" s="9">
        <v>42948</v>
      </c>
      <c r="G63" s="9">
        <v>44348</v>
      </c>
      <c r="H63" s="8" t="s">
        <v>351</v>
      </c>
      <c r="I63" s="10">
        <v>100000</v>
      </c>
      <c r="J63" s="25" t="s">
        <v>453</v>
      </c>
      <c r="K63" s="11" t="s">
        <v>454</v>
      </c>
      <c r="L63" s="286"/>
      <c r="M63" s="286"/>
      <c r="N63" s="286"/>
      <c r="O63" s="286" t="s">
        <v>55</v>
      </c>
      <c r="P63" s="286"/>
      <c r="Q63" s="286"/>
      <c r="R63" s="286"/>
      <c r="S63" s="286"/>
      <c r="T63" s="286" t="s">
        <v>455</v>
      </c>
      <c r="U63" s="286"/>
      <c r="V63" s="286" t="s">
        <v>456</v>
      </c>
      <c r="W63" s="286" t="s">
        <v>457</v>
      </c>
      <c r="X63" s="286"/>
      <c r="Y63" s="286"/>
      <c r="Z63" s="286"/>
      <c r="AA63" s="286"/>
      <c r="AB63" s="287"/>
      <c r="AC63" s="287"/>
      <c r="AD63" s="286"/>
      <c r="AE63" s="288"/>
      <c r="AF63" s="286"/>
      <c r="AG63" s="286"/>
      <c r="AH63" s="286"/>
      <c r="AI63" s="286"/>
      <c r="AJ63" s="284"/>
      <c r="AK63" s="1"/>
      <c r="AL63" s="1"/>
      <c r="AM63" s="1"/>
      <c r="AN63" s="1"/>
    </row>
    <row r="64" spans="1:40" ht="30" customHeight="1" x14ac:dyDescent="0.2">
      <c r="A64" s="392"/>
      <c r="B64" s="12" t="s">
        <v>458</v>
      </c>
      <c r="C64" s="7" t="s">
        <v>459</v>
      </c>
      <c r="D64" s="15" t="s">
        <v>460</v>
      </c>
      <c r="E64" s="286"/>
      <c r="F64" s="9">
        <v>42948</v>
      </c>
      <c r="G64" s="9">
        <v>44197</v>
      </c>
      <c r="H64" s="8" t="s">
        <v>351</v>
      </c>
      <c r="I64" s="10">
        <v>300000</v>
      </c>
      <c r="J64" s="25" t="s">
        <v>461</v>
      </c>
      <c r="K64" s="11" t="s">
        <v>462</v>
      </c>
      <c r="L64" s="286"/>
      <c r="M64" s="286"/>
      <c r="N64" s="286"/>
      <c r="O64" s="286"/>
      <c r="P64" s="286"/>
      <c r="Q64" s="286" t="s">
        <v>55</v>
      </c>
      <c r="R64" s="286"/>
      <c r="S64" s="286"/>
      <c r="T64" s="286" t="s">
        <v>463</v>
      </c>
      <c r="U64" s="286" t="s">
        <v>464</v>
      </c>
      <c r="V64" s="286"/>
      <c r="W64" s="286"/>
      <c r="X64" s="286"/>
      <c r="Y64" s="286" t="s">
        <v>465</v>
      </c>
      <c r="Z64" s="286"/>
      <c r="AA64" s="286"/>
      <c r="AB64" s="287"/>
      <c r="AC64" s="287"/>
      <c r="AD64" s="286" t="s">
        <v>466</v>
      </c>
      <c r="AE64" s="288"/>
      <c r="AF64" s="286"/>
      <c r="AG64" s="286"/>
      <c r="AH64" s="286"/>
      <c r="AI64" s="286"/>
      <c r="AJ64" s="284"/>
      <c r="AK64" s="1"/>
      <c r="AL64" s="1"/>
      <c r="AM64" s="1"/>
      <c r="AN64" s="1"/>
    </row>
    <row r="65" spans="1:40" ht="30" customHeight="1" x14ac:dyDescent="0.2">
      <c r="A65" s="392"/>
      <c r="B65" s="12" t="s">
        <v>467</v>
      </c>
      <c r="C65" s="7" t="s">
        <v>468</v>
      </c>
      <c r="D65" s="15" t="s">
        <v>460</v>
      </c>
      <c r="E65" s="286"/>
      <c r="F65" s="9">
        <v>42948</v>
      </c>
      <c r="G65" s="9">
        <v>44348</v>
      </c>
      <c r="H65" s="8" t="s">
        <v>351</v>
      </c>
      <c r="I65" s="10">
        <v>150000</v>
      </c>
      <c r="J65" s="25" t="s">
        <v>469</v>
      </c>
      <c r="K65" s="11" t="s">
        <v>470</v>
      </c>
      <c r="L65" s="286"/>
      <c r="M65" s="286"/>
      <c r="N65" s="286"/>
      <c r="O65" s="286"/>
      <c r="P65" s="286"/>
      <c r="Q65" s="286" t="s">
        <v>55</v>
      </c>
      <c r="R65" s="286"/>
      <c r="S65" s="286"/>
      <c r="T65" s="286" t="s">
        <v>471</v>
      </c>
      <c r="U65" s="286" t="s">
        <v>472</v>
      </c>
      <c r="V65" s="286"/>
      <c r="W65" s="286" t="s">
        <v>457</v>
      </c>
      <c r="X65" s="286" t="s">
        <v>473</v>
      </c>
      <c r="Y65" s="286"/>
      <c r="Z65" s="286"/>
      <c r="AA65" s="286"/>
      <c r="AB65" s="287"/>
      <c r="AC65" s="287"/>
      <c r="AD65" s="286"/>
      <c r="AE65" s="288"/>
      <c r="AF65" s="286"/>
      <c r="AG65" s="286"/>
      <c r="AH65" s="286"/>
      <c r="AI65" s="286"/>
      <c r="AJ65" s="284"/>
      <c r="AK65" s="1"/>
      <c r="AL65" s="1"/>
      <c r="AM65" s="1"/>
      <c r="AN65" s="1"/>
    </row>
    <row r="66" spans="1:40" ht="30" customHeight="1" x14ac:dyDescent="0.2">
      <c r="A66" s="392"/>
      <c r="B66" s="12" t="s">
        <v>474</v>
      </c>
      <c r="C66" s="30" t="s">
        <v>475</v>
      </c>
      <c r="D66" s="15" t="s">
        <v>476</v>
      </c>
      <c r="E66" s="286"/>
      <c r="F66" s="9">
        <v>42948</v>
      </c>
      <c r="G66" s="9">
        <v>44348</v>
      </c>
      <c r="H66" s="8" t="s">
        <v>477</v>
      </c>
      <c r="I66" s="10">
        <v>50000</v>
      </c>
      <c r="J66" s="25" t="s">
        <v>478</v>
      </c>
      <c r="K66" s="8" t="s">
        <v>479</v>
      </c>
      <c r="L66" s="286"/>
      <c r="M66" s="286"/>
      <c r="N66" s="286"/>
      <c r="O66" s="286" t="s">
        <v>55</v>
      </c>
      <c r="P66" s="286"/>
      <c r="Q66" s="286"/>
      <c r="R66" s="286"/>
      <c r="S66" s="286"/>
      <c r="T66" s="286"/>
      <c r="U66" s="286"/>
      <c r="V66" s="286" t="s">
        <v>480</v>
      </c>
      <c r="W66" s="286"/>
      <c r="X66" s="286"/>
      <c r="Y66" s="286"/>
      <c r="Z66" s="286"/>
      <c r="AA66" s="286"/>
      <c r="AB66" s="287"/>
      <c r="AC66" s="287"/>
      <c r="AD66" s="286"/>
      <c r="AE66" s="288"/>
      <c r="AF66" s="286"/>
      <c r="AG66" s="286"/>
      <c r="AH66" s="286"/>
      <c r="AI66" s="286"/>
      <c r="AJ66" s="284"/>
      <c r="AK66" s="1"/>
      <c r="AL66" s="1"/>
      <c r="AM66" s="1"/>
      <c r="AN66" s="1"/>
    </row>
    <row r="67" spans="1:40" ht="30" customHeight="1" x14ac:dyDescent="0.2">
      <c r="A67" s="392"/>
      <c r="B67" s="12" t="s">
        <v>481</v>
      </c>
      <c r="C67" s="7" t="s">
        <v>482</v>
      </c>
      <c r="D67" s="8" t="s">
        <v>483</v>
      </c>
      <c r="E67" s="286"/>
      <c r="F67" s="9">
        <v>42948</v>
      </c>
      <c r="G67" s="9">
        <v>44348</v>
      </c>
      <c r="H67" s="8" t="s">
        <v>351</v>
      </c>
      <c r="I67" s="10"/>
      <c r="J67" s="25" t="s">
        <v>484</v>
      </c>
      <c r="K67" s="15" t="s">
        <v>485</v>
      </c>
      <c r="L67" s="286"/>
      <c r="M67" s="286"/>
      <c r="N67" s="286"/>
      <c r="O67" s="286"/>
      <c r="P67" s="286"/>
      <c r="Q67" s="286" t="s">
        <v>55</v>
      </c>
      <c r="R67" s="286"/>
      <c r="S67" s="286"/>
      <c r="T67" s="286" t="s">
        <v>486</v>
      </c>
      <c r="U67" s="286"/>
      <c r="V67" s="286"/>
      <c r="W67" s="286"/>
      <c r="X67" s="286"/>
      <c r="Y67" s="286"/>
      <c r="Z67" s="286"/>
      <c r="AA67" s="286"/>
      <c r="AB67" s="287"/>
      <c r="AC67" s="287"/>
      <c r="AD67" s="286"/>
      <c r="AE67" s="288"/>
      <c r="AF67" s="286"/>
      <c r="AG67" s="286"/>
      <c r="AH67" s="286"/>
      <c r="AI67" s="286"/>
      <c r="AJ67" s="284"/>
      <c r="AK67" s="1"/>
      <c r="AL67" s="1"/>
      <c r="AM67" s="1"/>
      <c r="AN67" s="1"/>
    </row>
    <row r="68" spans="1:40" ht="30" customHeight="1" x14ac:dyDescent="0.2">
      <c r="A68" s="392"/>
      <c r="B68" s="12" t="s">
        <v>487</v>
      </c>
      <c r="C68" s="30" t="s">
        <v>488</v>
      </c>
      <c r="D68" s="8" t="s">
        <v>489</v>
      </c>
      <c r="E68" s="286"/>
      <c r="F68" s="9">
        <v>42583</v>
      </c>
      <c r="G68" s="9">
        <v>42948</v>
      </c>
      <c r="H68" s="8" t="s">
        <v>490</v>
      </c>
      <c r="I68" s="10">
        <v>0</v>
      </c>
      <c r="J68" s="8" t="s">
        <v>491</v>
      </c>
      <c r="K68" s="15"/>
      <c r="L68" s="286"/>
      <c r="M68" s="286"/>
      <c r="N68" s="286"/>
      <c r="O68" s="286"/>
      <c r="P68" s="286"/>
      <c r="Q68" s="286"/>
      <c r="R68" s="286" t="s">
        <v>55</v>
      </c>
      <c r="S68" s="286"/>
      <c r="T68" s="286" t="s">
        <v>492</v>
      </c>
      <c r="U68" s="286" t="s">
        <v>493</v>
      </c>
      <c r="V68" s="290"/>
      <c r="W68" s="290"/>
      <c r="X68" s="286"/>
      <c r="Y68" s="286"/>
      <c r="Z68" s="286"/>
      <c r="AA68" s="286"/>
      <c r="AB68" s="287"/>
      <c r="AC68" s="287"/>
      <c r="AD68" s="286"/>
      <c r="AE68" s="288"/>
      <c r="AF68" s="286"/>
      <c r="AG68" s="286"/>
      <c r="AH68" s="286"/>
      <c r="AI68" s="286"/>
      <c r="AJ68" s="284"/>
      <c r="AK68" s="1"/>
      <c r="AL68" s="1"/>
      <c r="AM68" s="1"/>
      <c r="AN68" s="1"/>
    </row>
    <row r="69" spans="1:40" ht="30" customHeight="1" x14ac:dyDescent="0.2">
      <c r="A69" s="392"/>
      <c r="B69" s="12" t="s">
        <v>494</v>
      </c>
      <c r="C69" s="30" t="s">
        <v>495</v>
      </c>
      <c r="D69" s="8" t="s">
        <v>496</v>
      </c>
      <c r="E69" s="286"/>
      <c r="F69" s="9">
        <v>42948</v>
      </c>
      <c r="G69" s="9">
        <v>44348</v>
      </c>
      <c r="H69" s="8" t="s">
        <v>253</v>
      </c>
      <c r="I69" s="10">
        <v>30000</v>
      </c>
      <c r="J69" s="8" t="s">
        <v>497</v>
      </c>
      <c r="K69" s="15" t="s">
        <v>274</v>
      </c>
      <c r="L69" s="286"/>
      <c r="M69" s="286"/>
      <c r="N69" s="286"/>
      <c r="O69" s="286"/>
      <c r="P69" s="286"/>
      <c r="Q69" s="286" t="s">
        <v>55</v>
      </c>
      <c r="R69" s="286"/>
      <c r="S69" s="286"/>
      <c r="T69" s="286" t="s">
        <v>498</v>
      </c>
      <c r="U69" s="286" t="s">
        <v>499</v>
      </c>
      <c r="V69" s="286" t="s">
        <v>500</v>
      </c>
      <c r="W69" s="286" t="s">
        <v>457</v>
      </c>
      <c r="X69" s="286"/>
      <c r="Y69" s="286" t="s">
        <v>501</v>
      </c>
      <c r="Z69" s="286"/>
      <c r="AA69" s="286"/>
      <c r="AB69" s="287"/>
      <c r="AC69" s="287"/>
      <c r="AD69" s="286"/>
      <c r="AE69" s="288"/>
      <c r="AF69" s="286"/>
      <c r="AG69" s="286"/>
      <c r="AH69" s="286"/>
      <c r="AI69" s="286"/>
      <c r="AJ69" s="284"/>
      <c r="AK69" s="1"/>
      <c r="AL69" s="1"/>
      <c r="AM69" s="1"/>
      <c r="AN69" s="1"/>
    </row>
    <row r="70" spans="1:40" ht="30" customHeight="1" x14ac:dyDescent="0.2">
      <c r="A70" s="392"/>
      <c r="B70" s="12" t="s">
        <v>502</v>
      </c>
      <c r="C70" s="7" t="s">
        <v>503</v>
      </c>
      <c r="D70" s="8" t="s">
        <v>504</v>
      </c>
      <c r="E70" s="286"/>
      <c r="F70" s="9">
        <v>42948</v>
      </c>
      <c r="G70" s="9">
        <v>44348</v>
      </c>
      <c r="H70" s="8" t="s">
        <v>505</v>
      </c>
      <c r="I70" s="10">
        <v>10000</v>
      </c>
      <c r="J70" s="25" t="s">
        <v>506</v>
      </c>
      <c r="K70" s="15" t="s">
        <v>507</v>
      </c>
      <c r="L70" s="286"/>
      <c r="M70" s="286"/>
      <c r="N70" s="286"/>
      <c r="O70" s="286" t="s">
        <v>55</v>
      </c>
      <c r="P70" s="286"/>
      <c r="Q70" s="286"/>
      <c r="R70" s="286"/>
      <c r="S70" s="286"/>
      <c r="T70" s="286" t="s">
        <v>455</v>
      </c>
      <c r="U70" s="291"/>
      <c r="V70" s="286" t="s">
        <v>508</v>
      </c>
      <c r="W70" s="291"/>
      <c r="X70" s="286"/>
      <c r="Y70" s="286"/>
      <c r="Z70" s="286"/>
      <c r="AA70" s="286"/>
      <c r="AB70" s="287">
        <v>43647</v>
      </c>
      <c r="AC70" s="287"/>
      <c r="AD70" s="286"/>
      <c r="AE70" s="288"/>
      <c r="AF70" s="286"/>
      <c r="AG70" s="286"/>
      <c r="AH70" s="286"/>
      <c r="AI70" s="286"/>
      <c r="AJ70" s="284"/>
      <c r="AK70" s="1"/>
      <c r="AL70" s="1"/>
      <c r="AM70" s="1"/>
      <c r="AN70" s="1"/>
    </row>
    <row r="71" spans="1:40" ht="30" customHeight="1" x14ac:dyDescent="0.2">
      <c r="A71" s="392"/>
      <c r="B71" s="12" t="s">
        <v>509</v>
      </c>
      <c r="C71" s="7" t="s">
        <v>510</v>
      </c>
      <c r="D71" s="8" t="s">
        <v>511</v>
      </c>
      <c r="E71" s="286"/>
      <c r="F71" s="9">
        <v>42948</v>
      </c>
      <c r="G71" s="9">
        <v>44348</v>
      </c>
      <c r="H71" s="8" t="s">
        <v>512</v>
      </c>
      <c r="I71" s="10">
        <v>30000</v>
      </c>
      <c r="J71" s="25" t="s">
        <v>513</v>
      </c>
      <c r="K71" s="15" t="s">
        <v>173</v>
      </c>
      <c r="L71" s="286"/>
      <c r="M71" s="286"/>
      <c r="N71" s="286"/>
      <c r="O71" s="286"/>
      <c r="P71" s="286"/>
      <c r="Q71" s="286" t="s">
        <v>55</v>
      </c>
      <c r="R71" s="286"/>
      <c r="S71" s="286"/>
      <c r="T71" s="286" t="s">
        <v>514</v>
      </c>
      <c r="U71" s="286" t="s">
        <v>515</v>
      </c>
      <c r="V71" s="286" t="s">
        <v>516</v>
      </c>
      <c r="W71" s="286" t="s">
        <v>517</v>
      </c>
      <c r="X71" s="286" t="s">
        <v>518</v>
      </c>
      <c r="Y71" s="286"/>
      <c r="Z71" s="286"/>
      <c r="AA71" s="286"/>
      <c r="AB71" s="287"/>
      <c r="AC71" s="287"/>
      <c r="AD71" s="286"/>
      <c r="AE71" s="288"/>
      <c r="AF71" s="286"/>
      <c r="AG71" s="286"/>
      <c r="AH71" s="286"/>
      <c r="AI71" s="286"/>
      <c r="AJ71" s="284"/>
      <c r="AK71" s="1"/>
      <c r="AL71" s="1"/>
      <c r="AM71" s="1"/>
      <c r="AN71" s="1"/>
    </row>
    <row r="72" spans="1:40" ht="30" customHeight="1" x14ac:dyDescent="0.2">
      <c r="A72" s="392"/>
      <c r="B72" s="12" t="s">
        <v>519</v>
      </c>
      <c r="C72" s="30" t="s">
        <v>520</v>
      </c>
      <c r="D72" s="8" t="s">
        <v>521</v>
      </c>
      <c r="E72" s="286"/>
      <c r="F72" s="9">
        <v>42948</v>
      </c>
      <c r="G72" s="9">
        <v>43070</v>
      </c>
      <c r="H72" s="8" t="s">
        <v>115</v>
      </c>
      <c r="I72" s="10"/>
      <c r="J72" s="8" t="s">
        <v>522</v>
      </c>
      <c r="K72" s="11" t="s">
        <v>523</v>
      </c>
      <c r="L72" s="286"/>
      <c r="M72" s="286"/>
      <c r="N72" s="286"/>
      <c r="O72" s="286" t="s">
        <v>55</v>
      </c>
      <c r="P72" s="286"/>
      <c r="Q72" s="286"/>
      <c r="R72" s="286"/>
      <c r="S72" s="286"/>
      <c r="T72" s="286" t="s">
        <v>524</v>
      </c>
      <c r="U72" s="286"/>
      <c r="V72" s="286"/>
      <c r="W72" s="286" t="s">
        <v>109</v>
      </c>
      <c r="X72" s="286" t="s">
        <v>525</v>
      </c>
      <c r="Y72" s="286"/>
      <c r="Z72" s="286"/>
      <c r="AA72" s="286"/>
      <c r="AB72" s="287"/>
      <c r="AC72" s="287"/>
      <c r="AD72" s="286" t="s">
        <v>296</v>
      </c>
      <c r="AE72" s="288"/>
      <c r="AF72" s="286"/>
      <c r="AG72" s="286"/>
      <c r="AH72" s="286"/>
      <c r="AI72" s="286"/>
      <c r="AJ72" s="284"/>
      <c r="AK72" s="1"/>
      <c r="AL72" s="1"/>
      <c r="AM72" s="1"/>
      <c r="AN72" s="1"/>
    </row>
    <row r="73" spans="1:40" ht="30" customHeight="1" x14ac:dyDescent="0.2">
      <c r="A73" s="392"/>
      <c r="B73" s="12" t="s">
        <v>526</v>
      </c>
      <c r="C73" s="7" t="s">
        <v>527</v>
      </c>
      <c r="D73" s="15" t="s">
        <v>528</v>
      </c>
      <c r="E73" s="286"/>
      <c r="F73" s="9">
        <v>42948</v>
      </c>
      <c r="G73" s="9">
        <v>44348</v>
      </c>
      <c r="H73" s="15" t="s">
        <v>272</v>
      </c>
      <c r="I73" s="10">
        <v>300000</v>
      </c>
      <c r="J73" s="9" t="s">
        <v>505</v>
      </c>
      <c r="K73" s="11"/>
      <c r="L73" s="286"/>
      <c r="M73" s="286"/>
      <c r="N73" s="286"/>
      <c r="O73" s="286"/>
      <c r="P73" s="286"/>
      <c r="Q73" s="286" t="s">
        <v>55</v>
      </c>
      <c r="R73" s="286"/>
      <c r="S73" s="286"/>
      <c r="T73" s="286" t="s">
        <v>529</v>
      </c>
      <c r="U73" s="286"/>
      <c r="V73" s="286"/>
      <c r="W73" s="286"/>
      <c r="X73" s="286"/>
      <c r="Y73" s="286" t="s">
        <v>530</v>
      </c>
      <c r="Z73" s="286"/>
      <c r="AA73" s="286"/>
      <c r="AB73" s="287"/>
      <c r="AC73" s="287"/>
      <c r="AD73" s="286"/>
      <c r="AE73" s="288"/>
      <c r="AF73" s="286"/>
      <c r="AG73" s="286"/>
      <c r="AH73" s="286"/>
      <c r="AI73" s="286"/>
      <c r="AJ73" s="284"/>
      <c r="AK73" s="1"/>
      <c r="AL73" s="1"/>
      <c r="AM73" s="1"/>
      <c r="AN73" s="1"/>
    </row>
    <row r="74" spans="1:40" ht="30" customHeight="1" x14ac:dyDescent="0.2">
      <c r="A74" s="392"/>
      <c r="B74" s="12" t="s">
        <v>531</v>
      </c>
      <c r="C74" s="7" t="s">
        <v>532</v>
      </c>
      <c r="D74" s="15" t="s">
        <v>533</v>
      </c>
      <c r="E74" s="286"/>
      <c r="F74" s="9">
        <v>42948</v>
      </c>
      <c r="G74" s="9">
        <v>44348</v>
      </c>
      <c r="H74" s="8" t="s">
        <v>163</v>
      </c>
      <c r="I74" s="10">
        <v>400000</v>
      </c>
      <c r="J74" s="13" t="s">
        <v>534</v>
      </c>
      <c r="K74" s="11" t="s">
        <v>535</v>
      </c>
      <c r="L74" s="286"/>
      <c r="M74" s="286"/>
      <c r="N74" s="286"/>
      <c r="O74" s="286"/>
      <c r="P74" s="286"/>
      <c r="Q74" s="286" t="s">
        <v>55</v>
      </c>
      <c r="R74" s="286"/>
      <c r="S74" s="286"/>
      <c r="T74" s="286" t="s">
        <v>536</v>
      </c>
      <c r="U74" s="286"/>
      <c r="V74" s="286"/>
      <c r="W74" s="286"/>
      <c r="X74" s="286"/>
      <c r="Y74" s="286"/>
      <c r="Z74" s="286"/>
      <c r="AA74" s="286"/>
      <c r="AB74" s="287"/>
      <c r="AC74" s="287"/>
      <c r="AD74" s="286"/>
      <c r="AE74" s="288"/>
      <c r="AF74" s="286"/>
      <c r="AG74" s="286"/>
      <c r="AH74" s="286"/>
      <c r="AI74" s="286"/>
      <c r="AJ74" s="284"/>
      <c r="AK74" s="1"/>
      <c r="AL74" s="1"/>
      <c r="AM74" s="1"/>
      <c r="AN74" s="1"/>
    </row>
    <row r="75" spans="1:40" ht="30" customHeight="1" x14ac:dyDescent="0.2">
      <c r="A75" s="392"/>
      <c r="B75" s="12" t="s">
        <v>537</v>
      </c>
      <c r="C75" s="7" t="s">
        <v>538</v>
      </c>
      <c r="D75" s="15" t="s">
        <v>533</v>
      </c>
      <c r="E75" s="286"/>
      <c r="F75" s="9">
        <v>42948</v>
      </c>
      <c r="G75" s="9">
        <v>44348</v>
      </c>
      <c r="H75" s="8" t="s">
        <v>163</v>
      </c>
      <c r="I75" s="10">
        <v>25000</v>
      </c>
      <c r="J75" s="8" t="s">
        <v>539</v>
      </c>
      <c r="K75" s="11" t="s">
        <v>540</v>
      </c>
      <c r="L75" s="286"/>
      <c r="M75" s="286"/>
      <c r="N75" s="286"/>
      <c r="O75" s="286"/>
      <c r="P75" s="286"/>
      <c r="Q75" s="286" t="s">
        <v>55</v>
      </c>
      <c r="R75" s="286"/>
      <c r="S75" s="286"/>
      <c r="T75" s="286" t="s">
        <v>541</v>
      </c>
      <c r="U75" s="286"/>
      <c r="V75" s="286"/>
      <c r="W75" s="286"/>
      <c r="X75" s="286"/>
      <c r="Y75" s="286"/>
      <c r="Z75" s="286"/>
      <c r="AA75" s="286"/>
      <c r="AB75" s="287"/>
      <c r="AC75" s="287"/>
      <c r="AD75" s="286"/>
      <c r="AE75" s="288"/>
      <c r="AF75" s="286"/>
      <c r="AG75" s="286"/>
      <c r="AH75" s="286"/>
      <c r="AI75" s="286"/>
      <c r="AJ75" s="284"/>
      <c r="AK75" s="1"/>
      <c r="AL75" s="1"/>
      <c r="AM75" s="1"/>
      <c r="AN75" s="1"/>
    </row>
    <row r="76" spans="1:40" ht="30" customHeight="1" x14ac:dyDescent="0.2">
      <c r="A76" s="392"/>
      <c r="B76" s="12" t="s">
        <v>542</v>
      </c>
      <c r="C76" s="7" t="s">
        <v>543</v>
      </c>
      <c r="D76" s="15" t="s">
        <v>533</v>
      </c>
      <c r="E76" s="286"/>
      <c r="F76" s="9">
        <v>42948</v>
      </c>
      <c r="G76" s="9">
        <v>44348</v>
      </c>
      <c r="H76" s="15" t="s">
        <v>68</v>
      </c>
      <c r="I76" s="10">
        <v>75000</v>
      </c>
      <c r="J76" s="8" t="s">
        <v>544</v>
      </c>
      <c r="K76" s="8" t="s">
        <v>545</v>
      </c>
      <c r="L76" s="286"/>
      <c r="M76" s="286"/>
      <c r="N76" s="286"/>
      <c r="O76" s="286"/>
      <c r="P76" s="286"/>
      <c r="Q76" s="286" t="s">
        <v>55</v>
      </c>
      <c r="R76" s="286"/>
      <c r="S76" s="286"/>
      <c r="T76" s="286" t="s">
        <v>546</v>
      </c>
      <c r="U76" s="286"/>
      <c r="V76" s="286"/>
      <c r="W76" s="286" t="s">
        <v>140</v>
      </c>
      <c r="X76" s="286"/>
      <c r="Y76" s="286"/>
      <c r="Z76" s="286"/>
      <c r="AA76" s="286"/>
      <c r="AB76" s="287"/>
      <c r="AC76" s="287"/>
      <c r="AD76" s="286"/>
      <c r="AE76" s="288"/>
      <c r="AF76" s="286"/>
      <c r="AG76" s="286"/>
      <c r="AH76" s="286"/>
      <c r="AI76" s="286"/>
      <c r="AJ76" s="284"/>
      <c r="AK76" s="1"/>
      <c r="AL76" s="1"/>
      <c r="AM76" s="1"/>
      <c r="AN76" s="1"/>
    </row>
    <row r="77" spans="1:40" ht="30" customHeight="1" x14ac:dyDescent="0.2">
      <c r="A77" s="392"/>
      <c r="B77" s="12" t="s">
        <v>547</v>
      </c>
      <c r="C77" s="30" t="s">
        <v>548</v>
      </c>
      <c r="D77" s="15" t="s">
        <v>549</v>
      </c>
      <c r="E77" s="286"/>
      <c r="F77" s="9">
        <v>42948</v>
      </c>
      <c r="G77" s="9">
        <v>44348</v>
      </c>
      <c r="H77" s="8" t="s">
        <v>272</v>
      </c>
      <c r="I77" s="10">
        <v>400000</v>
      </c>
      <c r="J77" s="25" t="s">
        <v>550</v>
      </c>
      <c r="K77" s="11"/>
      <c r="L77" s="286"/>
      <c r="M77" s="286"/>
      <c r="N77" s="286"/>
      <c r="O77" s="286" t="s">
        <v>55</v>
      </c>
      <c r="P77" s="286"/>
      <c r="Q77" s="286"/>
      <c r="R77" s="286"/>
      <c r="S77" s="286"/>
      <c r="T77" s="8" t="s">
        <v>240</v>
      </c>
      <c r="U77" s="286"/>
      <c r="V77" s="286" t="s">
        <v>551</v>
      </c>
      <c r="W77" s="286"/>
      <c r="X77" s="286"/>
      <c r="Y77" s="286"/>
      <c r="Z77" s="286"/>
      <c r="AA77" s="286"/>
      <c r="AB77" s="287"/>
      <c r="AC77" s="287"/>
      <c r="AD77" s="286"/>
      <c r="AE77" s="288"/>
      <c r="AF77" s="286"/>
      <c r="AG77" s="286"/>
      <c r="AH77" s="286"/>
      <c r="AI77" s="286"/>
      <c r="AJ77" s="284"/>
      <c r="AK77" s="1"/>
      <c r="AL77" s="1"/>
      <c r="AM77" s="1"/>
      <c r="AN77" s="1"/>
    </row>
    <row r="78" spans="1:40" ht="30" customHeight="1" x14ac:dyDescent="0.2">
      <c r="A78" s="392"/>
      <c r="B78" s="12" t="s">
        <v>552</v>
      </c>
      <c r="C78" s="7" t="s">
        <v>553</v>
      </c>
      <c r="D78" s="8" t="s">
        <v>554</v>
      </c>
      <c r="E78" s="286"/>
      <c r="F78" s="9">
        <v>42948</v>
      </c>
      <c r="G78" s="9">
        <v>44348</v>
      </c>
      <c r="H78" s="8" t="s">
        <v>389</v>
      </c>
      <c r="I78" s="10">
        <v>200000</v>
      </c>
      <c r="J78" s="8" t="s">
        <v>555</v>
      </c>
      <c r="K78" s="15" t="s">
        <v>556</v>
      </c>
      <c r="L78" s="286"/>
      <c r="M78" s="286"/>
      <c r="N78" s="286"/>
      <c r="O78" s="286"/>
      <c r="P78" s="286"/>
      <c r="Q78" s="286" t="s">
        <v>55</v>
      </c>
      <c r="R78" s="286"/>
      <c r="S78" s="286"/>
      <c r="T78" s="31" t="s">
        <v>557</v>
      </c>
      <c r="U78" s="31" t="s">
        <v>558</v>
      </c>
      <c r="V78" s="32"/>
      <c r="W78" s="31" t="s">
        <v>393</v>
      </c>
      <c r="X78" s="286"/>
      <c r="Y78" s="286"/>
      <c r="Z78" s="286"/>
      <c r="AA78" s="286"/>
      <c r="AB78" s="287"/>
      <c r="AC78" s="287"/>
      <c r="AD78" s="286"/>
      <c r="AE78" s="288"/>
      <c r="AF78" s="286"/>
      <c r="AG78" s="286"/>
      <c r="AH78" s="286"/>
      <c r="AI78" s="286"/>
      <c r="AJ78" s="284"/>
      <c r="AK78" s="1"/>
      <c r="AL78" s="1"/>
      <c r="AM78" s="1"/>
      <c r="AN78" s="1"/>
    </row>
    <row r="79" spans="1:40" ht="30" customHeight="1" x14ac:dyDescent="0.2">
      <c r="A79" s="388"/>
      <c r="B79" s="12" t="s">
        <v>559</v>
      </c>
      <c r="C79" s="7" t="s">
        <v>560</v>
      </c>
      <c r="D79" s="8" t="s">
        <v>561</v>
      </c>
      <c r="E79" s="286"/>
      <c r="F79" s="9">
        <v>42948</v>
      </c>
      <c r="G79" s="9">
        <v>44348</v>
      </c>
      <c r="H79" s="8" t="s">
        <v>163</v>
      </c>
      <c r="I79" s="10">
        <v>500000</v>
      </c>
      <c r="J79" s="8" t="s">
        <v>562</v>
      </c>
      <c r="K79" s="15" t="s">
        <v>563</v>
      </c>
      <c r="L79" s="286"/>
      <c r="M79" s="286"/>
      <c r="N79" s="286"/>
      <c r="O79" s="286"/>
      <c r="P79" s="286"/>
      <c r="Q79" s="286" t="s">
        <v>55</v>
      </c>
      <c r="R79" s="286"/>
      <c r="S79" s="286"/>
      <c r="T79" s="286" t="s">
        <v>564</v>
      </c>
      <c r="U79" s="286"/>
      <c r="V79" s="286"/>
      <c r="W79" s="286"/>
      <c r="X79" s="286"/>
      <c r="Y79" s="286"/>
      <c r="Z79" s="286"/>
      <c r="AA79" s="286"/>
      <c r="AB79" s="287"/>
      <c r="AC79" s="287"/>
      <c r="AD79" s="286"/>
      <c r="AE79" s="288"/>
      <c r="AF79" s="286"/>
      <c r="AG79" s="286"/>
      <c r="AH79" s="286"/>
      <c r="AI79" s="286"/>
      <c r="AJ79" s="284"/>
      <c r="AK79" s="1"/>
      <c r="AL79" s="1"/>
      <c r="AM79" s="1"/>
      <c r="AN79" s="1"/>
    </row>
    <row r="80" spans="1:40" ht="15.75" customHeight="1" x14ac:dyDescent="0.2">
      <c r="A80" s="1"/>
      <c r="B80" s="1"/>
      <c r="C80" s="1"/>
      <c r="D80" s="1"/>
      <c r="E80" s="1"/>
      <c r="F80" s="1"/>
      <c r="G80" s="1"/>
      <c r="H80" s="1"/>
      <c r="I80" s="1"/>
      <c r="J80" s="1"/>
      <c r="K80" s="1"/>
      <c r="L80" s="1"/>
      <c r="M80" s="1"/>
      <c r="N80" s="2"/>
      <c r="O80" s="2"/>
      <c r="P80" s="2"/>
      <c r="Q80" s="2"/>
      <c r="R80" s="2"/>
      <c r="S80" s="2"/>
      <c r="T80" s="1"/>
      <c r="U80" s="1"/>
      <c r="V80" s="1"/>
      <c r="W80" s="1"/>
      <c r="X80" s="1"/>
      <c r="Y80" s="1"/>
      <c r="Z80" s="1"/>
      <c r="AA80" s="1"/>
      <c r="AB80" s="1"/>
      <c r="AC80" s="1"/>
      <c r="AD80" s="1"/>
      <c r="AE80" s="1"/>
      <c r="AF80" s="1"/>
      <c r="AG80" s="1"/>
      <c r="AH80" s="1"/>
      <c r="AI80" s="1"/>
      <c r="AJ80" s="284"/>
      <c r="AK80" s="1"/>
      <c r="AL80" s="1"/>
      <c r="AM80" s="1"/>
      <c r="AN80" s="1"/>
    </row>
    <row r="81" spans="1:40" ht="15.75" customHeight="1" x14ac:dyDescent="0.2">
      <c r="A81" s="1"/>
      <c r="B81" s="35"/>
      <c r="C81" s="1"/>
      <c r="D81" s="1"/>
      <c r="E81" s="1"/>
      <c r="F81" s="1"/>
      <c r="G81" s="1"/>
      <c r="H81" s="1"/>
      <c r="I81" s="1"/>
      <c r="J81" s="1"/>
      <c r="K81" s="1"/>
      <c r="L81" s="1"/>
      <c r="M81" s="1"/>
      <c r="N81" s="2"/>
      <c r="O81" s="2"/>
      <c r="P81" s="2"/>
      <c r="Q81" s="2"/>
      <c r="R81" s="2"/>
      <c r="S81" s="2"/>
      <c r="T81" s="1"/>
      <c r="U81" s="1"/>
      <c r="V81" s="1"/>
      <c r="W81" s="1"/>
      <c r="X81" s="1"/>
      <c r="Y81" s="1"/>
      <c r="Z81" s="1"/>
      <c r="AA81" s="1"/>
      <c r="AB81" s="1"/>
      <c r="AC81" s="1"/>
      <c r="AD81" s="1"/>
      <c r="AE81" s="1"/>
      <c r="AF81" s="1"/>
      <c r="AG81" s="1"/>
      <c r="AH81" s="1"/>
      <c r="AI81" s="1"/>
      <c r="AJ81" s="284"/>
      <c r="AK81" s="1"/>
      <c r="AL81" s="1"/>
      <c r="AM81" s="1"/>
      <c r="AN81" s="1"/>
    </row>
    <row r="82" spans="1:40" ht="15.75" customHeight="1" x14ac:dyDescent="0.2">
      <c r="A82" s="1"/>
      <c r="B82" s="1"/>
      <c r="C82" s="1"/>
      <c r="D82" s="1"/>
      <c r="E82" s="1"/>
      <c r="F82" s="1"/>
      <c r="G82" s="1"/>
      <c r="H82" s="1"/>
      <c r="I82" s="1"/>
      <c r="J82" s="1"/>
      <c r="K82" s="1"/>
      <c r="L82" s="292"/>
      <c r="M82" s="1"/>
      <c r="N82" s="2"/>
      <c r="O82" s="2"/>
      <c r="P82" s="2"/>
      <c r="Q82" s="2"/>
      <c r="R82" s="2"/>
      <c r="S82" s="2"/>
      <c r="T82" s="1"/>
      <c r="U82" s="1"/>
      <c r="V82" s="1"/>
      <c r="W82" s="1"/>
      <c r="X82" s="1"/>
      <c r="Y82" s="1"/>
      <c r="Z82" s="1"/>
      <c r="AA82" s="1"/>
      <c r="AB82" s="1"/>
      <c r="AC82" s="1"/>
      <c r="AD82" s="1"/>
      <c r="AE82" s="1"/>
      <c r="AF82" s="1"/>
      <c r="AG82" s="1"/>
      <c r="AH82" s="1"/>
      <c r="AI82" s="1"/>
      <c r="AJ82" s="284"/>
      <c r="AK82" s="1"/>
      <c r="AL82" s="1"/>
      <c r="AM82" s="1"/>
      <c r="AN82" s="1"/>
    </row>
    <row r="83" spans="1:40" ht="26.25" customHeight="1" x14ac:dyDescent="0.2">
      <c r="A83" s="36" t="s">
        <v>565</v>
      </c>
      <c r="B83" s="37"/>
      <c r="C83" s="37"/>
      <c r="D83" s="37"/>
      <c r="E83" s="37"/>
      <c r="F83" s="37"/>
      <c r="G83" s="37"/>
      <c r="H83" s="37"/>
      <c r="I83" s="37"/>
      <c r="J83" s="37"/>
      <c r="K83" s="37"/>
      <c r="L83" s="38"/>
      <c r="M83" s="39"/>
      <c r="N83" s="2"/>
      <c r="O83" s="2"/>
      <c r="P83" s="2"/>
      <c r="Q83" s="2"/>
      <c r="R83" s="2"/>
      <c r="S83" s="2"/>
      <c r="T83" s="1"/>
      <c r="U83" s="1"/>
      <c r="V83" s="1"/>
      <c r="W83" s="1"/>
      <c r="X83" s="1"/>
      <c r="Y83" s="1"/>
      <c r="Z83" s="1"/>
      <c r="AA83" s="1"/>
      <c r="AB83" s="1"/>
      <c r="AC83" s="1"/>
      <c r="AD83" s="1"/>
      <c r="AE83" s="1"/>
      <c r="AF83" s="1"/>
      <c r="AG83" s="1"/>
      <c r="AH83" s="1"/>
      <c r="AI83" s="1"/>
      <c r="AJ83" s="284"/>
      <c r="AK83" s="1"/>
      <c r="AL83" s="1"/>
      <c r="AM83" s="1"/>
      <c r="AN83" s="1"/>
    </row>
    <row r="84" spans="1:40" ht="26.25" customHeight="1" x14ac:dyDescent="0.2">
      <c r="A84" s="40"/>
      <c r="B84" s="293"/>
      <c r="C84" s="293"/>
      <c r="D84" s="41"/>
      <c r="E84" s="41"/>
      <c r="F84" s="41"/>
      <c r="G84" s="41"/>
      <c r="H84" s="41"/>
      <c r="I84" s="41"/>
      <c r="J84" s="41"/>
      <c r="K84" s="41"/>
      <c r="L84" s="41"/>
      <c r="M84" s="41"/>
      <c r="N84" s="41"/>
      <c r="O84" s="2"/>
      <c r="P84" s="2"/>
      <c r="Q84" s="2"/>
      <c r="R84" s="2"/>
      <c r="S84" s="2"/>
      <c r="T84" s="1"/>
      <c r="U84" s="1"/>
      <c r="V84" s="1"/>
      <c r="W84" s="1"/>
      <c r="X84" s="1"/>
      <c r="Y84" s="1"/>
      <c r="Z84" s="1"/>
      <c r="AA84" s="1"/>
      <c r="AB84" s="1"/>
      <c r="AC84" s="1"/>
      <c r="AD84" s="1"/>
      <c r="AE84" s="1"/>
      <c r="AF84" s="1"/>
      <c r="AG84" s="1"/>
      <c r="AH84" s="1"/>
      <c r="AI84" s="1"/>
      <c r="AJ84" s="284"/>
      <c r="AK84" s="1"/>
      <c r="AL84" s="1"/>
      <c r="AM84" s="1"/>
      <c r="AN84" s="1"/>
    </row>
    <row r="85" spans="1:40" ht="43.5" customHeight="1" x14ac:dyDescent="0.2">
      <c r="A85" s="42" t="s">
        <v>566</v>
      </c>
      <c r="B85" s="294"/>
      <c r="C85" s="43">
        <f>COUNTA(C89,C93:C96,C97)</f>
        <v>5</v>
      </c>
      <c r="D85" s="1"/>
      <c r="E85" s="1"/>
      <c r="F85" s="1"/>
      <c r="G85" s="1"/>
      <c r="H85" s="1"/>
      <c r="I85" s="1"/>
      <c r="J85" s="1"/>
      <c r="K85" s="1"/>
      <c r="L85" s="1"/>
      <c r="M85" s="1"/>
      <c r="N85" s="2"/>
      <c r="O85" s="2"/>
      <c r="P85" s="2"/>
      <c r="Q85" s="2"/>
      <c r="R85" s="2"/>
      <c r="S85" s="2"/>
      <c r="T85" s="1"/>
      <c r="U85" s="1"/>
      <c r="V85" s="1"/>
      <c r="W85" s="1"/>
      <c r="X85" s="1"/>
      <c r="Y85" s="1"/>
      <c r="Z85" s="1"/>
      <c r="AA85" s="1"/>
      <c r="AB85" s="1"/>
      <c r="AC85" s="1"/>
      <c r="AD85" s="1"/>
      <c r="AE85" s="1"/>
      <c r="AF85" s="1"/>
      <c r="AG85" s="1"/>
      <c r="AH85" s="1"/>
      <c r="AI85" s="1"/>
      <c r="AJ85" s="284"/>
      <c r="AK85" s="1"/>
      <c r="AL85" s="1"/>
      <c r="AM85" s="1"/>
      <c r="AN85" s="1"/>
    </row>
    <row r="86" spans="1:40" ht="15.75" customHeight="1" x14ac:dyDescent="0.2">
      <c r="A86" s="1"/>
      <c r="B86" s="1"/>
      <c r="C86" s="1"/>
      <c r="D86" s="1"/>
      <c r="E86" s="1"/>
      <c r="F86" s="1"/>
      <c r="G86" s="1"/>
      <c r="H86" s="1"/>
      <c r="I86" s="1"/>
      <c r="J86" s="1"/>
      <c r="K86" s="1"/>
      <c r="L86" s="1"/>
      <c r="M86" s="1"/>
      <c r="N86" s="2"/>
      <c r="O86" s="2"/>
      <c r="P86" s="2"/>
      <c r="Q86" s="2"/>
      <c r="R86" s="2"/>
      <c r="S86" s="2"/>
      <c r="T86" s="1"/>
      <c r="U86" s="1"/>
      <c r="V86" s="1"/>
      <c r="W86" s="1"/>
      <c r="X86" s="1"/>
      <c r="Y86" s="1"/>
      <c r="Z86" s="1"/>
      <c r="AA86" s="1"/>
      <c r="AB86" s="1"/>
      <c r="AC86" s="1"/>
      <c r="AD86" s="1"/>
      <c r="AE86" s="1"/>
      <c r="AF86" s="1"/>
      <c r="AG86" s="1"/>
      <c r="AH86" s="1"/>
      <c r="AI86" s="1"/>
      <c r="AJ86" s="284"/>
      <c r="AK86" s="1"/>
      <c r="AL86" s="1"/>
      <c r="AM86" s="1"/>
      <c r="AN86" s="1"/>
    </row>
    <row r="87" spans="1:40" ht="15.75" customHeight="1" x14ac:dyDescent="0.2">
      <c r="A87" s="394" t="s">
        <v>567</v>
      </c>
      <c r="B87" s="389" t="s">
        <v>12</v>
      </c>
      <c r="C87" s="389" t="s">
        <v>13</v>
      </c>
      <c r="D87" s="390" t="s">
        <v>14</v>
      </c>
      <c r="E87" s="390" t="s">
        <v>15</v>
      </c>
      <c r="F87" s="432" t="s">
        <v>16</v>
      </c>
      <c r="G87" s="433"/>
      <c r="H87" s="390" t="s">
        <v>17</v>
      </c>
      <c r="I87" s="390" t="s">
        <v>18</v>
      </c>
      <c r="J87" s="390" t="s">
        <v>19</v>
      </c>
      <c r="K87" s="432" t="s">
        <v>20</v>
      </c>
      <c r="L87" s="433"/>
      <c r="M87" s="390" t="s">
        <v>21</v>
      </c>
      <c r="N87" s="44"/>
      <c r="O87" s="2"/>
      <c r="P87" s="2"/>
      <c r="Q87" s="2"/>
      <c r="R87" s="2"/>
      <c r="S87" s="2"/>
      <c r="T87" s="1"/>
      <c r="U87" s="1"/>
      <c r="V87" s="1"/>
      <c r="W87" s="1"/>
      <c r="X87" s="1"/>
      <c r="Y87" s="1"/>
      <c r="Z87" s="1"/>
      <c r="AA87" s="1"/>
      <c r="AB87" s="1"/>
      <c r="AC87" s="1"/>
      <c r="AD87" s="1"/>
      <c r="AE87" s="1"/>
      <c r="AF87" s="1"/>
      <c r="AG87" s="1"/>
      <c r="AH87" s="1"/>
      <c r="AI87" s="1"/>
      <c r="AJ87" s="284"/>
      <c r="AK87" s="1"/>
      <c r="AL87" s="1"/>
      <c r="AM87" s="1"/>
      <c r="AN87" s="1"/>
    </row>
    <row r="88" spans="1:40" ht="15.75" customHeight="1" x14ac:dyDescent="0.2">
      <c r="A88" s="388"/>
      <c r="B88" s="388"/>
      <c r="C88" s="388"/>
      <c r="D88" s="388"/>
      <c r="E88" s="388"/>
      <c r="F88" s="45" t="s">
        <v>44</v>
      </c>
      <c r="G88" s="45" t="s">
        <v>45</v>
      </c>
      <c r="H88" s="388"/>
      <c r="I88" s="388"/>
      <c r="J88" s="388"/>
      <c r="K88" s="46" t="s">
        <v>46</v>
      </c>
      <c r="L88" s="46" t="s">
        <v>47</v>
      </c>
      <c r="M88" s="388"/>
      <c r="N88" s="1"/>
      <c r="O88" s="2"/>
      <c r="P88" s="2"/>
      <c r="Q88" s="2"/>
      <c r="R88" s="2"/>
      <c r="S88" s="2"/>
      <c r="T88" s="1"/>
      <c r="U88" s="1"/>
      <c r="V88" s="1"/>
      <c r="W88" s="1"/>
      <c r="X88" s="1"/>
      <c r="Y88" s="1"/>
      <c r="Z88" s="1"/>
      <c r="AA88" s="1"/>
      <c r="AB88" s="1"/>
      <c r="AC88" s="1"/>
      <c r="AD88" s="1"/>
      <c r="AE88" s="1"/>
      <c r="AF88" s="1"/>
      <c r="AG88" s="1"/>
      <c r="AH88" s="1"/>
      <c r="AI88" s="1"/>
      <c r="AJ88" s="284"/>
      <c r="AK88" s="1"/>
      <c r="AL88" s="1"/>
      <c r="AM88" s="1"/>
      <c r="AN88" s="1"/>
    </row>
    <row r="89" spans="1:40" ht="30" customHeight="1" x14ac:dyDescent="0.2">
      <c r="A89" s="8" t="s">
        <v>48</v>
      </c>
      <c r="B89" s="12" t="s">
        <v>568</v>
      </c>
      <c r="C89" s="47" t="s">
        <v>569</v>
      </c>
      <c r="D89" s="8" t="s">
        <v>570</v>
      </c>
      <c r="E89" s="8" t="s">
        <v>571</v>
      </c>
      <c r="F89" s="9">
        <v>43101</v>
      </c>
      <c r="G89" s="9">
        <v>44713</v>
      </c>
      <c r="H89" s="8" t="s">
        <v>572</v>
      </c>
      <c r="I89" s="10">
        <v>50000</v>
      </c>
      <c r="J89" s="295" t="s">
        <v>573</v>
      </c>
      <c r="K89" s="286" t="s">
        <v>574</v>
      </c>
      <c r="L89" s="286" t="s">
        <v>575</v>
      </c>
      <c r="M89" s="286"/>
      <c r="N89" s="1"/>
      <c r="O89" s="2"/>
      <c r="P89" s="2"/>
      <c r="Q89" s="2"/>
      <c r="R89" s="2"/>
      <c r="S89" s="2"/>
      <c r="T89" s="1"/>
      <c r="U89" s="1"/>
      <c r="V89" s="1"/>
      <c r="W89" s="1"/>
      <c r="X89" s="1"/>
      <c r="Y89" s="1"/>
      <c r="Z89" s="1"/>
      <c r="AA89" s="1"/>
      <c r="AB89" s="1"/>
      <c r="AC89" s="1"/>
      <c r="AD89" s="1"/>
      <c r="AE89" s="1"/>
      <c r="AF89" s="1"/>
      <c r="AG89" s="1"/>
      <c r="AH89" s="1"/>
      <c r="AI89" s="1"/>
      <c r="AJ89" s="284"/>
      <c r="AK89" s="1"/>
      <c r="AL89" s="1"/>
      <c r="AM89" s="1"/>
      <c r="AN89" s="1"/>
    </row>
    <row r="90" spans="1:40" ht="15.75" customHeight="1" x14ac:dyDescent="0.2">
      <c r="A90" s="1"/>
      <c r="B90" s="1"/>
      <c r="C90" s="1"/>
      <c r="D90" s="23"/>
      <c r="E90" s="23"/>
      <c r="F90" s="23"/>
      <c r="G90" s="23"/>
      <c r="H90" s="23"/>
      <c r="I90" s="23"/>
      <c r="J90" s="23"/>
      <c r="K90" s="23"/>
      <c r="L90" s="23"/>
      <c r="M90" s="23"/>
      <c r="N90" s="2"/>
      <c r="O90" s="2"/>
      <c r="P90" s="2"/>
      <c r="Q90" s="2"/>
      <c r="R90" s="2"/>
      <c r="S90" s="2"/>
      <c r="T90" s="1"/>
      <c r="U90" s="1"/>
      <c r="V90" s="1"/>
      <c r="W90" s="1"/>
      <c r="X90" s="1"/>
      <c r="Y90" s="1"/>
      <c r="Z90" s="1"/>
      <c r="AA90" s="1"/>
      <c r="AB90" s="1"/>
      <c r="AC90" s="1"/>
      <c r="AD90" s="1"/>
      <c r="AE90" s="1"/>
      <c r="AF90" s="1"/>
      <c r="AG90" s="1"/>
      <c r="AH90" s="1"/>
      <c r="AI90" s="1"/>
      <c r="AJ90" s="284"/>
      <c r="AK90" s="1"/>
      <c r="AL90" s="1"/>
      <c r="AM90" s="1"/>
      <c r="AN90" s="1"/>
    </row>
    <row r="91" spans="1:40" ht="15.75" customHeight="1" x14ac:dyDescent="0.2">
      <c r="A91" s="394" t="s">
        <v>567</v>
      </c>
      <c r="B91" s="387" t="s">
        <v>12</v>
      </c>
      <c r="C91" s="389" t="s">
        <v>13</v>
      </c>
      <c r="D91" s="390" t="s">
        <v>14</v>
      </c>
      <c r="E91" s="390" t="s">
        <v>15</v>
      </c>
      <c r="F91" s="432" t="s">
        <v>16</v>
      </c>
      <c r="G91" s="433"/>
      <c r="H91" s="390" t="s">
        <v>17</v>
      </c>
      <c r="I91" s="390" t="s">
        <v>18</v>
      </c>
      <c r="J91" s="390" t="s">
        <v>19</v>
      </c>
      <c r="K91" s="432" t="s">
        <v>20</v>
      </c>
      <c r="L91" s="433"/>
      <c r="M91" s="390" t="s">
        <v>21</v>
      </c>
      <c r="N91" s="44"/>
      <c r="O91" s="2"/>
      <c r="P91" s="2"/>
      <c r="Q91" s="2"/>
      <c r="R91" s="2"/>
      <c r="S91" s="2"/>
      <c r="T91" s="1"/>
      <c r="U91" s="1"/>
      <c r="V91" s="1"/>
      <c r="W91" s="1"/>
      <c r="X91" s="1"/>
      <c r="Y91" s="1"/>
      <c r="Z91" s="1"/>
      <c r="AA91" s="1"/>
      <c r="AB91" s="1"/>
      <c r="AC91" s="1"/>
      <c r="AD91" s="1"/>
      <c r="AE91" s="1"/>
      <c r="AF91" s="1"/>
      <c r="AG91" s="1"/>
      <c r="AH91" s="1"/>
      <c r="AI91" s="1"/>
      <c r="AJ91" s="284"/>
      <c r="AK91" s="1"/>
      <c r="AL91" s="1"/>
      <c r="AM91" s="1"/>
      <c r="AN91" s="1"/>
    </row>
    <row r="92" spans="1:40" ht="15" customHeight="1" x14ac:dyDescent="0.2">
      <c r="A92" s="388"/>
      <c r="B92" s="388"/>
      <c r="C92" s="388"/>
      <c r="D92" s="388"/>
      <c r="E92" s="388"/>
      <c r="F92" s="45" t="s">
        <v>44</v>
      </c>
      <c r="G92" s="45" t="s">
        <v>45</v>
      </c>
      <c r="H92" s="388"/>
      <c r="I92" s="388"/>
      <c r="J92" s="388"/>
      <c r="K92" s="46" t="s">
        <v>46</v>
      </c>
      <c r="L92" s="46" t="s">
        <v>47</v>
      </c>
      <c r="M92" s="388"/>
      <c r="N92" s="1"/>
      <c r="O92" s="2"/>
      <c r="P92" s="2"/>
      <c r="Q92" s="2"/>
      <c r="R92" s="2"/>
      <c r="S92" s="2"/>
      <c r="T92" s="1"/>
      <c r="U92" s="1"/>
      <c r="V92" s="1"/>
      <c r="W92" s="1"/>
      <c r="X92" s="1"/>
      <c r="Y92" s="1"/>
      <c r="Z92" s="1"/>
      <c r="AA92" s="1"/>
      <c r="AB92" s="1"/>
      <c r="AC92" s="1"/>
      <c r="AD92" s="1"/>
      <c r="AE92" s="1"/>
      <c r="AF92" s="1"/>
      <c r="AG92" s="1"/>
      <c r="AH92" s="1"/>
      <c r="AI92" s="1"/>
      <c r="AJ92" s="284"/>
      <c r="AK92" s="1"/>
      <c r="AL92" s="1"/>
      <c r="AM92" s="1"/>
      <c r="AN92" s="1"/>
    </row>
    <row r="93" spans="1:40" ht="30" customHeight="1" x14ac:dyDescent="0.2">
      <c r="A93" s="391" t="s">
        <v>365</v>
      </c>
      <c r="B93" s="12" t="s">
        <v>576</v>
      </c>
      <c r="C93" s="30" t="s">
        <v>577</v>
      </c>
      <c r="D93" s="8" t="s">
        <v>578</v>
      </c>
      <c r="E93" s="8"/>
      <c r="F93" s="9">
        <v>43101</v>
      </c>
      <c r="G93" s="9">
        <v>44713</v>
      </c>
      <c r="H93" s="15" t="s">
        <v>115</v>
      </c>
      <c r="I93" s="10">
        <v>0</v>
      </c>
      <c r="J93" s="8" t="s">
        <v>579</v>
      </c>
      <c r="K93" s="8"/>
      <c r="L93" s="8"/>
      <c r="M93" s="8"/>
      <c r="N93" s="1"/>
      <c r="O93" s="2"/>
      <c r="P93" s="2"/>
      <c r="Q93" s="2"/>
      <c r="R93" s="2"/>
      <c r="S93" s="2"/>
      <c r="T93" s="1"/>
      <c r="U93" s="1"/>
      <c r="V93" s="1"/>
      <c r="W93" s="1"/>
      <c r="X93" s="1"/>
      <c r="Y93" s="1"/>
      <c r="Z93" s="1"/>
      <c r="AA93" s="1"/>
      <c r="AB93" s="1"/>
      <c r="AC93" s="1"/>
      <c r="AD93" s="1"/>
      <c r="AE93" s="1"/>
      <c r="AF93" s="1"/>
      <c r="AG93" s="1"/>
      <c r="AH93" s="1"/>
      <c r="AI93" s="1"/>
      <c r="AJ93" s="1"/>
      <c r="AK93" s="1"/>
      <c r="AL93" s="1"/>
      <c r="AM93" s="1"/>
      <c r="AN93" s="1"/>
    </row>
    <row r="94" spans="1:40" ht="30" customHeight="1" x14ac:dyDescent="0.2">
      <c r="A94" s="392"/>
      <c r="B94" s="12" t="s">
        <v>580</v>
      </c>
      <c r="C94" s="30" t="s">
        <v>581</v>
      </c>
      <c r="D94" s="8" t="s">
        <v>582</v>
      </c>
      <c r="E94" s="8" t="s">
        <v>583</v>
      </c>
      <c r="F94" s="9">
        <v>43101</v>
      </c>
      <c r="G94" s="9">
        <v>44713</v>
      </c>
      <c r="H94" s="15" t="s">
        <v>115</v>
      </c>
      <c r="I94" s="10">
        <v>10000</v>
      </c>
      <c r="J94" s="8" t="s">
        <v>584</v>
      </c>
      <c r="K94" s="8"/>
      <c r="L94" s="8"/>
      <c r="M94" s="8"/>
      <c r="N94" s="1"/>
      <c r="O94" s="2"/>
      <c r="P94" s="2"/>
      <c r="Q94" s="2"/>
      <c r="R94" s="2"/>
      <c r="S94" s="2"/>
      <c r="T94" s="1"/>
      <c r="U94" s="1"/>
      <c r="V94" s="1"/>
      <c r="W94" s="1"/>
      <c r="X94" s="1"/>
      <c r="Y94" s="1"/>
      <c r="Z94" s="1"/>
      <c r="AA94" s="1"/>
      <c r="AB94" s="1"/>
      <c r="AC94" s="1"/>
      <c r="AD94" s="1"/>
      <c r="AE94" s="1"/>
      <c r="AF94" s="1"/>
      <c r="AG94" s="1"/>
      <c r="AH94" s="1"/>
      <c r="AI94" s="1"/>
      <c r="AJ94" s="1"/>
      <c r="AK94" s="1"/>
      <c r="AL94" s="1"/>
      <c r="AM94" s="1"/>
      <c r="AN94" s="1"/>
    </row>
    <row r="95" spans="1:40" ht="30" customHeight="1" x14ac:dyDescent="0.2">
      <c r="A95" s="392"/>
      <c r="B95" s="12" t="s">
        <v>585</v>
      </c>
      <c r="C95" s="30" t="s">
        <v>586</v>
      </c>
      <c r="D95" s="8" t="s">
        <v>587</v>
      </c>
      <c r="E95" s="8"/>
      <c r="F95" s="9">
        <v>43101</v>
      </c>
      <c r="G95" s="9">
        <v>44713</v>
      </c>
      <c r="H95" s="15" t="s">
        <v>115</v>
      </c>
      <c r="I95" s="10">
        <v>0</v>
      </c>
      <c r="J95" s="8"/>
      <c r="K95" s="8"/>
      <c r="L95" s="8"/>
      <c r="M95" s="8" t="s">
        <v>588</v>
      </c>
      <c r="N95" s="1"/>
      <c r="O95" s="2"/>
      <c r="P95" s="2"/>
      <c r="Q95" s="2"/>
      <c r="R95" s="2"/>
      <c r="S95" s="2"/>
      <c r="T95" s="1"/>
      <c r="U95" s="1"/>
      <c r="V95" s="1"/>
      <c r="W95" s="1"/>
      <c r="X95" s="1"/>
      <c r="Y95" s="1"/>
      <c r="Z95" s="1"/>
      <c r="AA95" s="1"/>
      <c r="AB95" s="1"/>
      <c r="AC95" s="1"/>
      <c r="AD95" s="1"/>
      <c r="AE95" s="1"/>
      <c r="AF95" s="1"/>
      <c r="AG95" s="1"/>
      <c r="AH95" s="1"/>
      <c r="AI95" s="1"/>
      <c r="AJ95" s="1"/>
      <c r="AK95" s="1"/>
      <c r="AL95" s="1"/>
      <c r="AM95" s="1"/>
      <c r="AN95" s="1"/>
    </row>
    <row r="96" spans="1:40" ht="30" customHeight="1" x14ac:dyDescent="0.2">
      <c r="A96" s="388"/>
      <c r="B96" s="12" t="s">
        <v>589</v>
      </c>
      <c r="C96" s="30" t="s">
        <v>590</v>
      </c>
      <c r="D96" s="8" t="s">
        <v>582</v>
      </c>
      <c r="E96" s="8"/>
      <c r="F96" s="9">
        <v>43101</v>
      </c>
      <c r="G96" s="9">
        <v>44713</v>
      </c>
      <c r="H96" s="15" t="s">
        <v>115</v>
      </c>
      <c r="I96" s="10">
        <v>10000</v>
      </c>
      <c r="J96" s="8" t="s">
        <v>591</v>
      </c>
      <c r="K96" s="8"/>
      <c r="L96" s="8"/>
      <c r="M96" s="8"/>
      <c r="N96" s="1"/>
      <c r="O96" s="2"/>
      <c r="P96" s="2"/>
      <c r="Q96" s="2"/>
      <c r="R96" s="2"/>
      <c r="S96" s="2"/>
      <c r="T96" s="1"/>
      <c r="U96" s="1"/>
      <c r="V96" s="1"/>
      <c r="W96" s="1"/>
      <c r="X96" s="1"/>
      <c r="Y96" s="1"/>
      <c r="Z96" s="1"/>
      <c r="AA96" s="1"/>
      <c r="AB96" s="1"/>
      <c r="AC96" s="1"/>
      <c r="AD96" s="1"/>
      <c r="AE96" s="1"/>
      <c r="AF96" s="1"/>
      <c r="AG96" s="1"/>
      <c r="AH96" s="1"/>
      <c r="AI96" s="1"/>
      <c r="AJ96" s="284"/>
      <c r="AK96" s="1"/>
      <c r="AL96" s="1"/>
      <c r="AM96" s="1"/>
      <c r="AN96" s="1"/>
    </row>
    <row r="97" spans="1:40" ht="15.75" customHeight="1" x14ac:dyDescent="0.2">
      <c r="A97" s="35"/>
      <c r="B97" s="35"/>
      <c r="C97" s="1"/>
      <c r="D97" s="1"/>
      <c r="E97" s="1"/>
      <c r="F97" s="1"/>
      <c r="G97" s="1"/>
      <c r="H97" s="1"/>
      <c r="I97" s="1"/>
      <c r="J97" s="1"/>
      <c r="K97" s="1"/>
      <c r="L97" s="1"/>
      <c r="M97" s="1"/>
      <c r="N97" s="1"/>
      <c r="O97" s="2"/>
      <c r="P97" s="2"/>
      <c r="Q97" s="2"/>
      <c r="R97" s="2"/>
      <c r="S97" s="2"/>
      <c r="T97" s="1"/>
      <c r="U97" s="1"/>
      <c r="V97" s="1"/>
      <c r="W97" s="1"/>
      <c r="X97" s="1"/>
      <c r="Y97" s="1"/>
      <c r="Z97" s="1"/>
      <c r="AA97" s="1"/>
      <c r="AB97" s="1"/>
      <c r="AC97" s="1"/>
      <c r="AD97" s="1"/>
      <c r="AE97" s="1"/>
      <c r="AF97" s="1"/>
      <c r="AG97" s="1"/>
      <c r="AH97" s="1"/>
      <c r="AI97" s="1"/>
      <c r="AJ97" s="284"/>
      <c r="AK97" s="1"/>
      <c r="AL97" s="1"/>
      <c r="AM97" s="1"/>
      <c r="AN97" s="1"/>
    </row>
    <row r="98" spans="1:40" ht="15.75" customHeight="1" x14ac:dyDescent="0.2">
      <c r="A98" s="284"/>
      <c r="B98" s="284"/>
      <c r="C98" s="284"/>
      <c r="D98" s="284"/>
      <c r="E98" s="284"/>
      <c r="F98" s="284"/>
      <c r="G98" s="284"/>
      <c r="H98" s="284"/>
      <c r="I98" s="284"/>
      <c r="J98" s="284"/>
      <c r="K98" s="284"/>
      <c r="L98" s="284"/>
      <c r="M98" s="284"/>
      <c r="N98" s="296"/>
      <c r="O98" s="296"/>
      <c r="P98" s="296"/>
      <c r="Q98" s="296"/>
      <c r="R98" s="296"/>
      <c r="S98" s="296"/>
      <c r="T98" s="296"/>
      <c r="U98" s="296"/>
      <c r="V98" s="296"/>
      <c r="W98" s="296"/>
      <c r="X98" s="296"/>
      <c r="Y98" s="296"/>
      <c r="Z98" s="296"/>
      <c r="AA98" s="296"/>
      <c r="AB98" s="296"/>
      <c r="AC98" s="296"/>
      <c r="AD98" s="296"/>
      <c r="AE98" s="296"/>
      <c r="AF98" s="296"/>
      <c r="AG98" s="296"/>
      <c r="AH98" s="296"/>
      <c r="AI98" s="296"/>
      <c r="AJ98" s="284"/>
      <c r="AK98" s="1"/>
      <c r="AL98" s="1"/>
      <c r="AM98" s="1"/>
      <c r="AN98" s="1"/>
    </row>
    <row r="99" spans="1:40" ht="15.75" customHeight="1" x14ac:dyDescent="0.2">
      <c r="A99" s="284"/>
      <c r="B99" s="284"/>
      <c r="C99" s="284"/>
      <c r="D99" s="284"/>
      <c r="E99" s="284"/>
      <c r="F99" s="284"/>
      <c r="G99" s="284"/>
      <c r="H99" s="284"/>
      <c r="I99" s="284"/>
      <c r="J99" s="284"/>
      <c r="K99" s="284"/>
      <c r="L99" s="284"/>
      <c r="M99" s="284"/>
      <c r="N99" s="296"/>
      <c r="O99" s="296"/>
      <c r="P99" s="296"/>
      <c r="Q99" s="296"/>
      <c r="R99" s="296"/>
      <c r="S99" s="296"/>
      <c r="T99" s="296"/>
      <c r="U99" s="296"/>
      <c r="V99" s="296"/>
      <c r="W99" s="296"/>
      <c r="X99" s="296"/>
      <c r="Y99" s="296"/>
      <c r="Z99" s="296"/>
      <c r="AA99" s="296"/>
      <c r="AB99" s="296"/>
      <c r="AC99" s="296"/>
      <c r="AD99" s="296"/>
      <c r="AE99" s="296"/>
      <c r="AF99" s="296"/>
      <c r="AG99" s="296"/>
      <c r="AH99" s="296"/>
      <c r="AI99" s="296"/>
      <c r="AJ99" s="284"/>
      <c r="AK99" s="1"/>
      <c r="AL99" s="1"/>
      <c r="AM99" s="1"/>
      <c r="AN99" s="1"/>
    </row>
    <row r="100" spans="1:40" ht="15.75" customHeight="1" x14ac:dyDescent="0.2">
      <c r="A100" s="1"/>
      <c r="B100" s="1"/>
      <c r="C100" s="1"/>
      <c r="D100" s="1"/>
      <c r="E100" s="1"/>
      <c r="F100" s="1"/>
      <c r="G100" s="1"/>
      <c r="H100" s="1"/>
      <c r="I100" s="1"/>
      <c r="J100" s="1"/>
      <c r="K100" s="1"/>
      <c r="L100" s="1"/>
      <c r="M100" s="1"/>
      <c r="N100" s="2"/>
      <c r="O100" s="2"/>
      <c r="P100" s="2"/>
      <c r="Q100" s="2"/>
      <c r="R100" s="2"/>
      <c r="S100" s="2"/>
      <c r="T100" s="1"/>
      <c r="U100" s="1"/>
      <c r="V100" s="1"/>
      <c r="W100" s="1"/>
      <c r="X100" s="1"/>
      <c r="Y100" s="1"/>
      <c r="Z100" s="1"/>
      <c r="AA100" s="1"/>
      <c r="AB100" s="1"/>
      <c r="AC100" s="1"/>
      <c r="AD100" s="1"/>
      <c r="AE100" s="1"/>
      <c r="AF100" s="1"/>
      <c r="AG100" s="1"/>
      <c r="AH100" s="1"/>
      <c r="AI100" s="1"/>
      <c r="AJ100" s="1"/>
      <c r="AK100" s="1"/>
      <c r="AL100" s="1"/>
      <c r="AM100" s="1"/>
      <c r="AN100" s="1"/>
    </row>
    <row r="101" spans="1:40" ht="15.75" customHeight="1" x14ac:dyDescent="0.2">
      <c r="A101" s="1"/>
      <c r="B101" s="1"/>
      <c r="C101" s="1"/>
      <c r="D101" s="1"/>
      <c r="E101" s="1"/>
      <c r="F101" s="1"/>
      <c r="G101" s="1"/>
      <c r="H101" s="1"/>
      <c r="I101" s="1"/>
      <c r="J101" s="1"/>
      <c r="K101" s="1"/>
      <c r="L101" s="1"/>
      <c r="M101" s="1"/>
      <c r="N101" s="2"/>
      <c r="O101" s="2"/>
      <c r="P101" s="2"/>
      <c r="Q101" s="2"/>
      <c r="R101" s="2"/>
      <c r="S101" s="2"/>
      <c r="T101" s="1"/>
      <c r="U101" s="1"/>
      <c r="V101" s="1"/>
      <c r="W101" s="1"/>
      <c r="X101" s="1"/>
      <c r="Y101" s="1"/>
      <c r="Z101" s="1"/>
      <c r="AA101" s="1"/>
      <c r="AB101" s="1"/>
      <c r="AC101" s="1"/>
      <c r="AD101" s="1"/>
      <c r="AE101" s="1"/>
      <c r="AF101" s="1"/>
      <c r="AG101" s="1"/>
      <c r="AH101" s="1"/>
      <c r="AI101" s="1"/>
      <c r="AJ101" s="1"/>
      <c r="AK101" s="1"/>
      <c r="AL101" s="1"/>
      <c r="AM101" s="1"/>
      <c r="AN101" s="1"/>
    </row>
    <row r="102" spans="1:40" ht="15.75" customHeight="1" x14ac:dyDescent="0.2">
      <c r="A102" s="1"/>
      <c r="B102" s="1"/>
      <c r="C102" s="1"/>
      <c r="D102" s="1"/>
      <c r="E102" s="1"/>
      <c r="F102" s="1"/>
      <c r="G102" s="1"/>
      <c r="H102" s="1"/>
      <c r="I102" s="1"/>
      <c r="J102" s="1"/>
      <c r="K102" s="1"/>
      <c r="L102" s="1"/>
      <c r="M102" s="1"/>
      <c r="N102" s="2"/>
      <c r="O102" s="2"/>
      <c r="P102" s="2"/>
      <c r="Q102" s="2"/>
      <c r="R102" s="2"/>
      <c r="S102" s="2"/>
      <c r="T102" s="1"/>
      <c r="U102" s="1"/>
      <c r="V102" s="1"/>
      <c r="W102" s="1"/>
      <c r="X102" s="1"/>
      <c r="Y102" s="1"/>
      <c r="Z102" s="1"/>
      <c r="AA102" s="1"/>
      <c r="AB102" s="1"/>
      <c r="AC102" s="1"/>
      <c r="AD102" s="1"/>
      <c r="AE102" s="1"/>
      <c r="AF102" s="1"/>
      <c r="AG102" s="1"/>
      <c r="AH102" s="1"/>
      <c r="AI102" s="1"/>
      <c r="AJ102" s="1"/>
      <c r="AK102" s="1"/>
      <c r="AL102" s="1"/>
      <c r="AM102" s="1"/>
      <c r="AN102" s="1"/>
    </row>
    <row r="103" spans="1:40" ht="15.75" customHeight="1" x14ac:dyDescent="0.2">
      <c r="A103" s="1"/>
      <c r="B103" s="1"/>
      <c r="C103" s="1"/>
      <c r="D103" s="1"/>
      <c r="E103" s="1"/>
      <c r="F103" s="1"/>
      <c r="G103" s="1"/>
      <c r="H103" s="1"/>
      <c r="I103" s="1"/>
      <c r="J103" s="1"/>
      <c r="K103" s="1"/>
      <c r="L103" s="1"/>
      <c r="M103" s="1"/>
      <c r="N103" s="2"/>
      <c r="O103" s="2"/>
      <c r="P103" s="2"/>
      <c r="Q103" s="2"/>
      <c r="R103" s="2"/>
      <c r="S103" s="2"/>
      <c r="T103" s="1"/>
      <c r="U103" s="1"/>
      <c r="V103" s="1"/>
      <c r="W103" s="1"/>
      <c r="X103" s="1"/>
      <c r="Y103" s="1"/>
      <c r="Z103" s="1"/>
      <c r="AA103" s="1"/>
      <c r="AB103" s="1"/>
      <c r="AC103" s="1"/>
      <c r="AD103" s="1"/>
      <c r="AE103" s="1"/>
      <c r="AF103" s="1"/>
      <c r="AG103" s="1"/>
      <c r="AH103" s="1"/>
      <c r="AI103" s="1"/>
      <c r="AJ103" s="1"/>
      <c r="AK103" s="1"/>
      <c r="AL103" s="1"/>
      <c r="AM103" s="1"/>
      <c r="AN103" s="1"/>
    </row>
    <row r="104" spans="1:40" ht="15.75" customHeight="1" x14ac:dyDescent="0.2">
      <c r="A104" s="1"/>
      <c r="B104" s="1"/>
      <c r="C104" s="1"/>
      <c r="D104" s="1"/>
      <c r="E104" s="1"/>
      <c r="F104" s="1"/>
      <c r="G104" s="1"/>
      <c r="H104" s="1"/>
      <c r="I104" s="1"/>
      <c r="J104" s="1"/>
      <c r="K104" s="1"/>
      <c r="L104" s="1"/>
      <c r="M104" s="1"/>
      <c r="N104" s="2"/>
      <c r="O104" s="2"/>
      <c r="P104" s="2"/>
      <c r="Q104" s="2"/>
      <c r="R104" s="2"/>
      <c r="S104" s="2"/>
      <c r="T104" s="1"/>
      <c r="U104" s="1"/>
      <c r="V104" s="1"/>
      <c r="W104" s="1"/>
      <c r="X104" s="1"/>
      <c r="Y104" s="1"/>
      <c r="Z104" s="1"/>
      <c r="AA104" s="1"/>
      <c r="AB104" s="1"/>
      <c r="AC104" s="1"/>
      <c r="AD104" s="1"/>
      <c r="AE104" s="1"/>
      <c r="AF104" s="1"/>
      <c r="AG104" s="1"/>
      <c r="AH104" s="1"/>
      <c r="AI104" s="1"/>
      <c r="AJ104" s="1"/>
      <c r="AK104" s="1"/>
      <c r="AL104" s="1"/>
      <c r="AM104" s="1"/>
      <c r="AN104" s="1"/>
    </row>
    <row r="105" spans="1:40" ht="15.75" customHeight="1" x14ac:dyDescent="0.2">
      <c r="A105" s="1"/>
      <c r="B105" s="1"/>
      <c r="C105" s="1"/>
      <c r="D105" s="1"/>
      <c r="E105" s="1"/>
      <c r="F105" s="1"/>
      <c r="G105" s="1"/>
      <c r="H105" s="1"/>
      <c r="I105" s="1"/>
      <c r="J105" s="1"/>
      <c r="K105" s="1"/>
      <c r="L105" s="1"/>
      <c r="M105" s="1"/>
      <c r="N105" s="2"/>
      <c r="O105" s="2"/>
      <c r="P105" s="2"/>
      <c r="Q105" s="2"/>
      <c r="R105" s="2"/>
      <c r="S105" s="2"/>
      <c r="T105" s="1"/>
      <c r="U105" s="1"/>
      <c r="V105" s="1"/>
      <c r="W105" s="1"/>
      <c r="X105" s="1"/>
      <c r="Y105" s="1"/>
      <c r="Z105" s="1"/>
      <c r="AA105" s="1"/>
      <c r="AB105" s="1"/>
      <c r="AC105" s="1"/>
      <c r="AD105" s="1"/>
      <c r="AE105" s="1"/>
      <c r="AF105" s="1"/>
      <c r="AG105" s="1"/>
      <c r="AH105" s="1"/>
      <c r="AI105" s="1"/>
      <c r="AJ105" s="1"/>
      <c r="AK105" s="1"/>
      <c r="AL105" s="1"/>
      <c r="AM105" s="1"/>
      <c r="AN105" s="1"/>
    </row>
    <row r="106" spans="1:40" ht="15.75" customHeight="1" x14ac:dyDescent="0.2">
      <c r="A106" s="1"/>
      <c r="B106" s="1"/>
      <c r="C106" s="1"/>
      <c r="D106" s="1"/>
      <c r="E106" s="1"/>
      <c r="F106" s="1"/>
      <c r="G106" s="1"/>
      <c r="H106" s="1"/>
      <c r="I106" s="1"/>
      <c r="J106" s="1"/>
      <c r="K106" s="1"/>
      <c r="L106" s="1"/>
      <c r="M106" s="1"/>
      <c r="N106" s="2"/>
      <c r="O106" s="2"/>
      <c r="P106" s="2"/>
      <c r="Q106" s="2"/>
      <c r="R106" s="2"/>
      <c r="S106" s="2"/>
      <c r="T106" s="1"/>
      <c r="U106" s="1"/>
      <c r="V106" s="1"/>
      <c r="W106" s="1"/>
      <c r="X106" s="1"/>
      <c r="Y106" s="1"/>
      <c r="Z106" s="1"/>
      <c r="AA106" s="1"/>
      <c r="AB106" s="1"/>
      <c r="AC106" s="1"/>
      <c r="AD106" s="1"/>
      <c r="AE106" s="1"/>
      <c r="AF106" s="1"/>
      <c r="AG106" s="1"/>
      <c r="AH106" s="1"/>
      <c r="AI106" s="1"/>
      <c r="AJ106" s="1"/>
      <c r="AK106" s="1"/>
      <c r="AL106" s="1"/>
      <c r="AM106" s="1"/>
      <c r="AN106" s="1"/>
    </row>
    <row r="107" spans="1:40" ht="15.75" customHeight="1" x14ac:dyDescent="0.2">
      <c r="A107" s="1"/>
      <c r="B107" s="1"/>
      <c r="C107" s="1"/>
      <c r="D107" s="1"/>
      <c r="E107" s="1"/>
      <c r="F107" s="1"/>
      <c r="G107" s="1"/>
      <c r="H107" s="1"/>
      <c r="I107" s="1"/>
      <c r="J107" s="1"/>
      <c r="K107" s="1"/>
      <c r="L107" s="1"/>
      <c r="M107" s="1"/>
      <c r="N107" s="2"/>
      <c r="O107" s="2"/>
      <c r="P107" s="2"/>
      <c r="Q107" s="2"/>
      <c r="R107" s="2"/>
      <c r="S107" s="2"/>
      <c r="T107" s="1"/>
      <c r="U107" s="1"/>
      <c r="V107" s="1"/>
      <c r="W107" s="1"/>
      <c r="X107" s="1"/>
      <c r="Y107" s="1"/>
      <c r="Z107" s="1"/>
      <c r="AA107" s="1"/>
      <c r="AB107" s="1"/>
      <c r="AC107" s="1"/>
      <c r="AD107" s="1"/>
      <c r="AE107" s="1"/>
      <c r="AF107" s="1"/>
      <c r="AG107" s="1"/>
      <c r="AH107" s="1"/>
      <c r="AI107" s="1"/>
      <c r="AJ107" s="1"/>
      <c r="AK107" s="1"/>
      <c r="AL107" s="1"/>
      <c r="AM107" s="1"/>
      <c r="AN107" s="1"/>
    </row>
    <row r="108" spans="1:40" ht="15.75" customHeight="1" x14ac:dyDescent="0.2">
      <c r="A108" s="1"/>
      <c r="B108" s="1"/>
      <c r="C108" s="1"/>
      <c r="D108" s="1"/>
      <c r="E108" s="1"/>
      <c r="F108" s="1"/>
      <c r="G108" s="1"/>
      <c r="H108" s="1"/>
      <c r="I108" s="1"/>
      <c r="J108" s="1"/>
      <c r="K108" s="1"/>
      <c r="L108" s="1"/>
      <c r="M108" s="1"/>
      <c r="N108" s="2"/>
      <c r="O108" s="2"/>
      <c r="P108" s="2"/>
      <c r="Q108" s="2"/>
      <c r="R108" s="2"/>
      <c r="S108" s="2"/>
      <c r="T108" s="1"/>
      <c r="U108" s="1"/>
      <c r="V108" s="1"/>
      <c r="W108" s="1"/>
      <c r="X108" s="1"/>
      <c r="Y108" s="1"/>
      <c r="Z108" s="1"/>
      <c r="AA108" s="1"/>
      <c r="AB108" s="1"/>
      <c r="AC108" s="1"/>
      <c r="AD108" s="1"/>
      <c r="AE108" s="1"/>
      <c r="AF108" s="1"/>
      <c r="AG108" s="1"/>
      <c r="AH108" s="1"/>
      <c r="AI108" s="1"/>
      <c r="AJ108" s="1"/>
      <c r="AK108" s="1"/>
      <c r="AL108" s="1"/>
      <c r="AM108" s="1"/>
      <c r="AN108" s="1"/>
    </row>
    <row r="109" spans="1:40" ht="15.75" customHeight="1" x14ac:dyDescent="0.2">
      <c r="A109" s="1"/>
      <c r="B109" s="1"/>
      <c r="C109" s="1"/>
      <c r="D109" s="1"/>
      <c r="E109" s="1"/>
      <c r="F109" s="1"/>
      <c r="G109" s="1"/>
      <c r="H109" s="1"/>
      <c r="I109" s="1"/>
      <c r="J109" s="1"/>
      <c r="K109" s="1"/>
      <c r="L109" s="1"/>
      <c r="M109" s="1"/>
      <c r="N109" s="2"/>
      <c r="O109" s="2"/>
      <c r="P109" s="2"/>
      <c r="Q109" s="2"/>
      <c r="R109" s="2"/>
      <c r="S109" s="2"/>
      <c r="T109" s="1"/>
      <c r="U109" s="1"/>
      <c r="V109" s="1"/>
      <c r="W109" s="1"/>
      <c r="X109" s="1"/>
      <c r="Y109" s="1"/>
      <c r="Z109" s="1"/>
      <c r="AA109" s="1"/>
      <c r="AB109" s="1"/>
      <c r="AC109" s="1"/>
      <c r="AD109" s="1"/>
      <c r="AE109" s="1"/>
      <c r="AF109" s="1"/>
      <c r="AG109" s="1"/>
      <c r="AH109" s="1"/>
      <c r="AI109" s="1"/>
      <c r="AJ109" s="1"/>
      <c r="AK109" s="1"/>
      <c r="AL109" s="1"/>
      <c r="AM109" s="1"/>
      <c r="AN109" s="1"/>
    </row>
    <row r="110" spans="1:40" ht="15.75" customHeight="1" x14ac:dyDescent="0.2">
      <c r="A110" s="1"/>
      <c r="B110" s="1"/>
      <c r="C110" s="1"/>
      <c r="D110" s="1"/>
      <c r="E110" s="1"/>
      <c r="F110" s="1"/>
      <c r="G110" s="1"/>
      <c r="H110" s="1"/>
      <c r="I110" s="1"/>
      <c r="J110" s="1"/>
      <c r="K110" s="1"/>
      <c r="L110" s="1"/>
      <c r="M110" s="1"/>
      <c r="N110" s="2"/>
      <c r="O110" s="2"/>
      <c r="P110" s="2"/>
      <c r="Q110" s="2"/>
      <c r="R110" s="2"/>
      <c r="S110" s="2"/>
      <c r="T110" s="1"/>
      <c r="U110" s="1"/>
      <c r="V110" s="1"/>
      <c r="W110" s="1"/>
      <c r="X110" s="1"/>
      <c r="Y110" s="1"/>
      <c r="Z110" s="1"/>
      <c r="AA110" s="1"/>
      <c r="AB110" s="1"/>
      <c r="AC110" s="1"/>
      <c r="AD110" s="1"/>
      <c r="AE110" s="1"/>
      <c r="AF110" s="1"/>
      <c r="AG110" s="1"/>
      <c r="AH110" s="1"/>
      <c r="AI110" s="1"/>
      <c r="AJ110" s="1"/>
      <c r="AK110" s="1"/>
      <c r="AL110" s="1"/>
      <c r="AM110" s="1"/>
      <c r="AN110" s="1"/>
    </row>
    <row r="111" spans="1:40" ht="15.75" customHeight="1" x14ac:dyDescent="0.2">
      <c r="A111" s="1"/>
      <c r="B111" s="1"/>
      <c r="C111" s="1"/>
      <c r="D111" s="1"/>
      <c r="E111" s="1"/>
      <c r="F111" s="1"/>
      <c r="G111" s="1"/>
      <c r="H111" s="1"/>
      <c r="I111" s="1"/>
      <c r="J111" s="1"/>
      <c r="K111" s="1"/>
      <c r="L111" s="1"/>
      <c r="M111" s="1"/>
      <c r="N111" s="2"/>
      <c r="O111" s="2"/>
      <c r="P111" s="2"/>
      <c r="Q111" s="2"/>
      <c r="R111" s="2"/>
      <c r="S111" s="2"/>
      <c r="T111" s="1"/>
      <c r="U111" s="1"/>
      <c r="V111" s="1"/>
      <c r="W111" s="1"/>
      <c r="X111" s="1"/>
      <c r="Y111" s="1"/>
      <c r="Z111" s="1"/>
      <c r="AA111" s="1"/>
      <c r="AB111" s="1"/>
      <c r="AC111" s="1"/>
      <c r="AD111" s="1"/>
      <c r="AE111" s="1"/>
      <c r="AF111" s="1"/>
      <c r="AG111" s="1"/>
      <c r="AH111" s="1"/>
      <c r="AI111" s="1"/>
      <c r="AJ111" s="1"/>
      <c r="AK111" s="1"/>
      <c r="AL111" s="1"/>
      <c r="AM111" s="1"/>
      <c r="AN111" s="1"/>
    </row>
    <row r="112" spans="1:40" ht="15.75" customHeight="1" x14ac:dyDescent="0.2">
      <c r="A112" s="1"/>
      <c r="B112" s="1"/>
      <c r="C112" s="1"/>
      <c r="D112" s="1"/>
      <c r="E112" s="1"/>
      <c r="F112" s="1"/>
      <c r="G112" s="1"/>
      <c r="H112" s="1"/>
      <c r="I112" s="1"/>
      <c r="J112" s="1"/>
      <c r="K112" s="1"/>
      <c r="L112" s="1"/>
      <c r="M112" s="1"/>
      <c r="N112" s="2"/>
      <c r="O112" s="2"/>
      <c r="P112" s="2"/>
      <c r="Q112" s="2"/>
      <c r="R112" s="2"/>
      <c r="S112" s="2"/>
      <c r="T112" s="1"/>
      <c r="U112" s="1"/>
      <c r="V112" s="1"/>
      <c r="W112" s="1"/>
      <c r="X112" s="1"/>
      <c r="Y112" s="1"/>
      <c r="Z112" s="1"/>
      <c r="AA112" s="1"/>
      <c r="AB112" s="1"/>
      <c r="AC112" s="1"/>
      <c r="AD112" s="1"/>
      <c r="AE112" s="1"/>
      <c r="AF112" s="1"/>
      <c r="AG112" s="1"/>
      <c r="AH112" s="1"/>
      <c r="AI112" s="1"/>
      <c r="AJ112" s="1"/>
      <c r="AK112" s="1"/>
      <c r="AL112" s="1"/>
      <c r="AM112" s="1"/>
      <c r="AN112" s="1"/>
    </row>
    <row r="113" spans="1:40" ht="15.75" customHeight="1" x14ac:dyDescent="0.2">
      <c r="A113" s="1"/>
      <c r="B113" s="1"/>
      <c r="C113" s="1"/>
      <c r="D113" s="1"/>
      <c r="E113" s="1"/>
      <c r="F113" s="1"/>
      <c r="G113" s="1"/>
      <c r="H113" s="1"/>
      <c r="I113" s="1"/>
      <c r="J113" s="1"/>
      <c r="K113" s="1"/>
      <c r="L113" s="1"/>
      <c r="M113" s="1"/>
      <c r="N113" s="2"/>
      <c r="O113" s="2"/>
      <c r="P113" s="2"/>
      <c r="Q113" s="2"/>
      <c r="R113" s="2"/>
      <c r="S113" s="2"/>
      <c r="T113" s="1"/>
      <c r="U113" s="1"/>
      <c r="V113" s="1"/>
      <c r="W113" s="1"/>
      <c r="X113" s="1"/>
      <c r="Y113" s="1"/>
      <c r="Z113" s="1"/>
      <c r="AA113" s="1"/>
      <c r="AB113" s="1"/>
      <c r="AC113" s="1"/>
      <c r="AD113" s="1"/>
      <c r="AE113" s="1"/>
      <c r="AF113" s="1"/>
      <c r="AG113" s="1"/>
      <c r="AH113" s="1"/>
      <c r="AI113" s="1"/>
      <c r="AJ113" s="1"/>
      <c r="AK113" s="1"/>
      <c r="AL113" s="1"/>
      <c r="AM113" s="1"/>
      <c r="AN113" s="1"/>
    </row>
    <row r="114" spans="1:40" ht="15.75" customHeight="1" x14ac:dyDescent="0.2">
      <c r="A114" s="1"/>
      <c r="B114" s="1"/>
      <c r="C114" s="1"/>
      <c r="D114" s="1"/>
      <c r="E114" s="1"/>
      <c r="F114" s="1"/>
      <c r="G114" s="1"/>
      <c r="H114" s="1"/>
      <c r="I114" s="1"/>
      <c r="J114" s="1"/>
      <c r="K114" s="1"/>
      <c r="L114" s="1"/>
      <c r="M114" s="1"/>
      <c r="N114" s="2"/>
      <c r="O114" s="2"/>
      <c r="P114" s="2"/>
      <c r="Q114" s="2"/>
      <c r="R114" s="2"/>
      <c r="S114" s="2"/>
      <c r="T114" s="1"/>
      <c r="U114" s="1"/>
      <c r="V114" s="1"/>
      <c r="W114" s="1"/>
      <c r="X114" s="1"/>
      <c r="Y114" s="1"/>
      <c r="Z114" s="1"/>
      <c r="AA114" s="1"/>
      <c r="AB114" s="1"/>
      <c r="AC114" s="1"/>
      <c r="AD114" s="1"/>
      <c r="AE114" s="1"/>
      <c r="AF114" s="1"/>
      <c r="AG114" s="1"/>
      <c r="AH114" s="1"/>
      <c r="AI114" s="1"/>
      <c r="AJ114" s="1"/>
      <c r="AK114" s="1"/>
      <c r="AL114" s="1"/>
      <c r="AM114" s="1"/>
      <c r="AN114" s="1"/>
    </row>
    <row r="115" spans="1:40" ht="15.75" customHeight="1" x14ac:dyDescent="0.2">
      <c r="A115" s="1"/>
      <c r="B115" s="1"/>
      <c r="C115" s="1"/>
      <c r="D115" s="1"/>
      <c r="E115" s="1"/>
      <c r="F115" s="1"/>
      <c r="G115" s="1"/>
      <c r="H115" s="1"/>
      <c r="I115" s="1"/>
      <c r="J115" s="1"/>
      <c r="K115" s="1"/>
      <c r="L115" s="1"/>
      <c r="M115" s="1"/>
      <c r="N115" s="2"/>
      <c r="O115" s="2"/>
      <c r="P115" s="2"/>
      <c r="Q115" s="2"/>
      <c r="R115" s="2"/>
      <c r="S115" s="2"/>
      <c r="T115" s="1"/>
      <c r="U115" s="1"/>
      <c r="V115" s="1"/>
      <c r="W115" s="1"/>
      <c r="X115" s="1"/>
      <c r="Y115" s="1"/>
      <c r="Z115" s="1"/>
      <c r="AA115" s="1"/>
      <c r="AB115" s="1"/>
      <c r="AC115" s="1"/>
      <c r="AD115" s="1"/>
      <c r="AE115" s="1"/>
      <c r="AF115" s="1"/>
      <c r="AG115" s="1"/>
      <c r="AH115" s="1"/>
      <c r="AI115" s="1"/>
      <c r="AJ115" s="1"/>
      <c r="AK115" s="1"/>
      <c r="AL115" s="1"/>
      <c r="AM115" s="1"/>
      <c r="AN115" s="1"/>
    </row>
    <row r="116" spans="1:40" ht="15.75" customHeight="1" x14ac:dyDescent="0.2">
      <c r="A116" s="1"/>
      <c r="B116" s="1"/>
      <c r="C116" s="1"/>
      <c r="D116" s="1"/>
      <c r="E116" s="1"/>
      <c r="F116" s="1"/>
      <c r="G116" s="1"/>
      <c r="H116" s="1"/>
      <c r="I116" s="1"/>
      <c r="J116" s="1"/>
      <c r="K116" s="1"/>
      <c r="L116" s="1"/>
      <c r="M116" s="1"/>
      <c r="N116" s="2"/>
      <c r="O116" s="2"/>
      <c r="P116" s="2"/>
      <c r="Q116" s="2"/>
      <c r="R116" s="2"/>
      <c r="S116" s="2"/>
      <c r="T116" s="1"/>
      <c r="U116" s="1"/>
      <c r="V116" s="1"/>
      <c r="W116" s="1"/>
      <c r="X116" s="1"/>
      <c r="Y116" s="1"/>
      <c r="Z116" s="1"/>
      <c r="AA116" s="1"/>
      <c r="AB116" s="1"/>
      <c r="AC116" s="1"/>
      <c r="AD116" s="1"/>
      <c r="AE116" s="1"/>
      <c r="AF116" s="1"/>
      <c r="AG116" s="1"/>
      <c r="AH116" s="1"/>
      <c r="AI116" s="1"/>
      <c r="AJ116" s="1"/>
      <c r="AK116" s="1"/>
      <c r="AL116" s="1"/>
      <c r="AM116" s="1"/>
      <c r="AN116" s="1"/>
    </row>
    <row r="117" spans="1:40" ht="15.75" customHeight="1" x14ac:dyDescent="0.2">
      <c r="A117" s="1"/>
      <c r="B117" s="1"/>
      <c r="C117" s="1"/>
      <c r="D117" s="1"/>
      <c r="E117" s="1"/>
      <c r="F117" s="1"/>
      <c r="G117" s="1"/>
      <c r="H117" s="1"/>
      <c r="I117" s="1"/>
      <c r="J117" s="1"/>
      <c r="K117" s="1"/>
      <c r="L117" s="1"/>
      <c r="M117" s="1"/>
      <c r="N117" s="2"/>
      <c r="O117" s="2"/>
      <c r="P117" s="2"/>
      <c r="Q117" s="2"/>
      <c r="R117" s="2"/>
      <c r="S117" s="2"/>
      <c r="T117" s="1"/>
      <c r="U117" s="1"/>
      <c r="V117" s="1"/>
      <c r="W117" s="1"/>
      <c r="X117" s="1"/>
      <c r="Y117" s="1"/>
      <c r="Z117" s="1"/>
      <c r="AA117" s="1"/>
      <c r="AB117" s="1"/>
      <c r="AC117" s="1"/>
      <c r="AD117" s="1"/>
      <c r="AE117" s="1"/>
      <c r="AF117" s="1"/>
      <c r="AG117" s="1"/>
      <c r="AH117" s="1"/>
      <c r="AI117" s="1"/>
      <c r="AJ117" s="1"/>
      <c r="AK117" s="1"/>
      <c r="AL117" s="1"/>
      <c r="AM117" s="1"/>
      <c r="AN117" s="1"/>
    </row>
    <row r="118" spans="1:40" ht="15.75" customHeight="1" x14ac:dyDescent="0.2">
      <c r="A118" s="1"/>
      <c r="B118" s="1"/>
      <c r="C118" s="1"/>
      <c r="D118" s="1"/>
      <c r="E118" s="1"/>
      <c r="F118" s="1"/>
      <c r="G118" s="1"/>
      <c r="H118" s="1"/>
      <c r="I118" s="1"/>
      <c r="J118" s="1"/>
      <c r="K118" s="1"/>
      <c r="L118" s="1"/>
      <c r="M118" s="1"/>
      <c r="N118" s="2"/>
      <c r="O118" s="2"/>
      <c r="P118" s="2"/>
      <c r="Q118" s="2"/>
      <c r="R118" s="2"/>
      <c r="S118" s="2"/>
      <c r="T118" s="1"/>
      <c r="U118" s="1"/>
      <c r="V118" s="1"/>
      <c r="W118" s="1"/>
      <c r="X118" s="1"/>
      <c r="Y118" s="1"/>
      <c r="Z118" s="1"/>
      <c r="AA118" s="1"/>
      <c r="AB118" s="1"/>
      <c r="AC118" s="1"/>
      <c r="AD118" s="1"/>
      <c r="AE118" s="1"/>
      <c r="AF118" s="1"/>
      <c r="AG118" s="1"/>
      <c r="AH118" s="1"/>
      <c r="AI118" s="1"/>
      <c r="AJ118" s="1"/>
      <c r="AK118" s="1"/>
      <c r="AL118" s="1"/>
      <c r="AM118" s="1"/>
      <c r="AN118" s="1"/>
    </row>
    <row r="119" spans="1:40" ht="15.75" customHeight="1" x14ac:dyDescent="0.2">
      <c r="A119" s="1"/>
      <c r="B119" s="1"/>
      <c r="C119" s="1"/>
      <c r="D119" s="1"/>
      <c r="E119" s="1"/>
      <c r="F119" s="1"/>
      <c r="G119" s="1"/>
      <c r="H119" s="1"/>
      <c r="I119" s="1"/>
      <c r="J119" s="1"/>
      <c r="K119" s="1"/>
      <c r="L119" s="1"/>
      <c r="M119" s="1"/>
      <c r="N119" s="2"/>
      <c r="O119" s="2"/>
      <c r="P119" s="2"/>
      <c r="Q119" s="2"/>
      <c r="R119" s="2"/>
      <c r="S119" s="2"/>
      <c r="T119" s="1"/>
      <c r="U119" s="1"/>
      <c r="V119" s="1"/>
      <c r="W119" s="1"/>
      <c r="X119" s="1"/>
      <c r="Y119" s="1"/>
      <c r="Z119" s="1"/>
      <c r="AA119" s="1"/>
      <c r="AB119" s="1"/>
      <c r="AC119" s="1"/>
      <c r="AD119" s="1"/>
      <c r="AE119" s="1"/>
      <c r="AF119" s="1"/>
      <c r="AG119" s="1"/>
      <c r="AH119" s="1"/>
      <c r="AI119" s="1"/>
      <c r="AJ119" s="1"/>
      <c r="AK119" s="1"/>
      <c r="AL119" s="1"/>
      <c r="AM119" s="1"/>
      <c r="AN119" s="1"/>
    </row>
    <row r="120" spans="1:40" ht="15.75" customHeight="1" x14ac:dyDescent="0.2">
      <c r="A120" s="1"/>
      <c r="B120" s="1"/>
      <c r="C120" s="1"/>
      <c r="D120" s="1"/>
      <c r="E120" s="1"/>
      <c r="F120" s="1"/>
      <c r="G120" s="1"/>
      <c r="H120" s="1"/>
      <c r="I120" s="1"/>
      <c r="J120" s="1"/>
      <c r="K120" s="1"/>
      <c r="L120" s="1"/>
      <c r="M120" s="1"/>
      <c r="N120" s="2"/>
      <c r="O120" s="2"/>
      <c r="P120" s="2"/>
      <c r="Q120" s="2"/>
      <c r="R120" s="2"/>
      <c r="S120" s="2"/>
      <c r="T120" s="1"/>
      <c r="U120" s="1"/>
      <c r="V120" s="1"/>
      <c r="W120" s="1"/>
      <c r="X120" s="1"/>
      <c r="Y120" s="1"/>
      <c r="Z120" s="1"/>
      <c r="AA120" s="1"/>
      <c r="AB120" s="1"/>
      <c r="AC120" s="1"/>
      <c r="AD120" s="1"/>
      <c r="AE120" s="1"/>
      <c r="AF120" s="1"/>
      <c r="AG120" s="1"/>
      <c r="AH120" s="1"/>
      <c r="AI120" s="1"/>
      <c r="AJ120" s="1"/>
      <c r="AK120" s="1"/>
      <c r="AL120" s="1"/>
      <c r="AM120" s="1"/>
      <c r="AN120" s="1"/>
    </row>
    <row r="121" spans="1:40" ht="15.75" customHeight="1" x14ac:dyDescent="0.2">
      <c r="A121" s="1"/>
      <c r="B121" s="1"/>
      <c r="C121" s="1"/>
      <c r="D121" s="1"/>
      <c r="E121" s="1"/>
      <c r="F121" s="1"/>
      <c r="G121" s="1"/>
      <c r="H121" s="1"/>
      <c r="I121" s="1"/>
      <c r="J121" s="1"/>
      <c r="K121" s="1"/>
      <c r="L121" s="1"/>
      <c r="M121" s="1"/>
      <c r="N121" s="2"/>
      <c r="O121" s="2"/>
      <c r="P121" s="2"/>
      <c r="Q121" s="2"/>
      <c r="R121" s="2"/>
      <c r="S121" s="2"/>
      <c r="T121" s="1"/>
      <c r="U121" s="1"/>
      <c r="V121" s="1"/>
      <c r="W121" s="1"/>
      <c r="X121" s="1"/>
      <c r="Y121" s="1"/>
      <c r="Z121" s="1"/>
      <c r="AA121" s="1"/>
      <c r="AB121" s="1"/>
      <c r="AC121" s="1"/>
      <c r="AD121" s="1"/>
      <c r="AE121" s="1"/>
      <c r="AF121" s="1"/>
      <c r="AG121" s="1"/>
      <c r="AH121" s="1"/>
      <c r="AI121" s="1"/>
      <c r="AJ121" s="1"/>
      <c r="AK121" s="1"/>
      <c r="AL121" s="1"/>
      <c r="AM121" s="1"/>
      <c r="AN121" s="1"/>
    </row>
    <row r="122" spans="1:40" ht="15.75" customHeight="1" x14ac:dyDescent="0.2">
      <c r="A122" s="1"/>
      <c r="B122" s="1"/>
      <c r="C122" s="1"/>
      <c r="D122" s="1"/>
      <c r="E122" s="1"/>
      <c r="F122" s="1"/>
      <c r="G122" s="1"/>
      <c r="H122" s="1"/>
      <c r="I122" s="1"/>
      <c r="J122" s="1"/>
      <c r="K122" s="1"/>
      <c r="L122" s="1"/>
      <c r="M122" s="1"/>
      <c r="N122" s="2"/>
      <c r="O122" s="2"/>
      <c r="P122" s="2"/>
      <c r="Q122" s="2"/>
      <c r="R122" s="2"/>
      <c r="S122" s="2"/>
      <c r="T122" s="1"/>
      <c r="U122" s="1"/>
      <c r="V122" s="1"/>
      <c r="W122" s="1"/>
      <c r="X122" s="1"/>
      <c r="Y122" s="1"/>
      <c r="Z122" s="1"/>
      <c r="AA122" s="1"/>
      <c r="AB122" s="1"/>
      <c r="AC122" s="1"/>
      <c r="AD122" s="1"/>
      <c r="AE122" s="1"/>
      <c r="AF122" s="1"/>
      <c r="AG122" s="1"/>
      <c r="AH122" s="1"/>
      <c r="AI122" s="1"/>
      <c r="AJ122" s="1"/>
      <c r="AK122" s="1"/>
      <c r="AL122" s="1"/>
      <c r="AM122" s="1"/>
      <c r="AN122" s="1"/>
    </row>
    <row r="123" spans="1:40" ht="15.75" customHeight="1" x14ac:dyDescent="0.2">
      <c r="A123" s="1"/>
      <c r="B123" s="1"/>
      <c r="C123" s="1"/>
      <c r="D123" s="1"/>
      <c r="E123" s="1"/>
      <c r="F123" s="1"/>
      <c r="G123" s="1"/>
      <c r="H123" s="1"/>
      <c r="I123" s="1"/>
      <c r="J123" s="1"/>
      <c r="K123" s="1"/>
      <c r="L123" s="1"/>
      <c r="M123" s="1"/>
      <c r="N123" s="2"/>
      <c r="O123" s="2"/>
      <c r="P123" s="2"/>
      <c r="Q123" s="2"/>
      <c r="R123" s="2"/>
      <c r="S123" s="2"/>
      <c r="T123" s="1"/>
      <c r="U123" s="1"/>
      <c r="V123" s="1"/>
      <c r="W123" s="1"/>
      <c r="X123" s="1"/>
      <c r="Y123" s="1"/>
      <c r="Z123" s="1"/>
      <c r="AA123" s="1"/>
      <c r="AB123" s="1"/>
      <c r="AC123" s="1"/>
      <c r="AD123" s="1"/>
      <c r="AE123" s="1"/>
      <c r="AF123" s="1"/>
      <c r="AG123" s="1"/>
      <c r="AH123" s="1"/>
      <c r="AI123" s="1"/>
      <c r="AJ123" s="1"/>
      <c r="AK123" s="1"/>
      <c r="AL123" s="1"/>
      <c r="AM123" s="1"/>
      <c r="AN123" s="1"/>
    </row>
    <row r="124" spans="1:40" ht="15.75" customHeight="1" x14ac:dyDescent="0.2">
      <c r="A124" s="1"/>
      <c r="B124" s="1"/>
      <c r="C124" s="1"/>
      <c r="D124" s="1"/>
      <c r="E124" s="1"/>
      <c r="F124" s="1"/>
      <c r="G124" s="1"/>
      <c r="H124" s="1"/>
      <c r="I124" s="1"/>
      <c r="J124" s="1"/>
      <c r="K124" s="1"/>
      <c r="L124" s="1"/>
      <c r="M124" s="1"/>
      <c r="N124" s="2"/>
      <c r="O124" s="2"/>
      <c r="P124" s="2"/>
      <c r="Q124" s="2"/>
      <c r="R124" s="2"/>
      <c r="S124" s="2"/>
      <c r="T124" s="1"/>
      <c r="U124" s="1"/>
      <c r="V124" s="1"/>
      <c r="W124" s="1"/>
      <c r="X124" s="1"/>
      <c r="Y124" s="1"/>
      <c r="Z124" s="1"/>
      <c r="AA124" s="1"/>
      <c r="AB124" s="1"/>
      <c r="AC124" s="1"/>
      <c r="AD124" s="1"/>
      <c r="AE124" s="1"/>
      <c r="AF124" s="1"/>
      <c r="AG124" s="1"/>
      <c r="AH124" s="1"/>
      <c r="AI124" s="1"/>
      <c r="AJ124" s="1"/>
      <c r="AK124" s="1"/>
      <c r="AL124" s="1"/>
      <c r="AM124" s="1"/>
      <c r="AN124" s="1"/>
    </row>
    <row r="125" spans="1:40" ht="15.75" customHeight="1" x14ac:dyDescent="0.2">
      <c r="A125" s="1"/>
      <c r="B125" s="1"/>
      <c r="C125" s="1"/>
      <c r="D125" s="1"/>
      <c r="E125" s="1"/>
      <c r="F125" s="1"/>
      <c r="G125" s="1"/>
      <c r="H125" s="1"/>
      <c r="I125" s="1"/>
      <c r="J125" s="1"/>
      <c r="K125" s="1"/>
      <c r="L125" s="1"/>
      <c r="M125" s="1"/>
      <c r="N125" s="2"/>
      <c r="O125" s="2"/>
      <c r="P125" s="2"/>
      <c r="Q125" s="2"/>
      <c r="R125" s="2"/>
      <c r="S125" s="2"/>
      <c r="T125" s="1"/>
      <c r="U125" s="1"/>
      <c r="V125" s="1"/>
      <c r="W125" s="1"/>
      <c r="X125" s="1"/>
      <c r="Y125" s="1"/>
      <c r="Z125" s="1"/>
      <c r="AA125" s="1"/>
      <c r="AB125" s="1"/>
      <c r="AC125" s="1"/>
      <c r="AD125" s="1"/>
      <c r="AE125" s="1"/>
      <c r="AF125" s="1"/>
      <c r="AG125" s="1"/>
      <c r="AH125" s="1"/>
      <c r="AI125" s="1"/>
      <c r="AJ125" s="1"/>
      <c r="AK125" s="1"/>
      <c r="AL125" s="1"/>
      <c r="AM125" s="1"/>
      <c r="AN125" s="1"/>
    </row>
    <row r="126" spans="1:40" ht="15.75" customHeight="1" x14ac:dyDescent="0.2">
      <c r="A126" s="1"/>
      <c r="B126" s="1"/>
      <c r="C126" s="1"/>
      <c r="D126" s="1"/>
      <c r="E126" s="1"/>
      <c r="F126" s="1"/>
      <c r="G126" s="1"/>
      <c r="H126" s="1"/>
      <c r="I126" s="1"/>
      <c r="J126" s="1"/>
      <c r="K126" s="1"/>
      <c r="L126" s="1"/>
      <c r="M126" s="1"/>
      <c r="N126" s="2"/>
      <c r="O126" s="2"/>
      <c r="P126" s="2"/>
      <c r="Q126" s="2"/>
      <c r="R126" s="2"/>
      <c r="S126" s="2"/>
      <c r="T126" s="1"/>
      <c r="U126" s="1"/>
      <c r="V126" s="1"/>
      <c r="W126" s="1"/>
      <c r="X126" s="1"/>
      <c r="Y126" s="1"/>
      <c r="Z126" s="1"/>
      <c r="AA126" s="1"/>
      <c r="AB126" s="1"/>
      <c r="AC126" s="1"/>
      <c r="AD126" s="1"/>
      <c r="AE126" s="1"/>
      <c r="AF126" s="1"/>
      <c r="AG126" s="1"/>
      <c r="AH126" s="1"/>
      <c r="AI126" s="1"/>
      <c r="AJ126" s="1"/>
      <c r="AK126" s="1"/>
      <c r="AL126" s="1"/>
      <c r="AM126" s="1"/>
      <c r="AN126" s="1"/>
    </row>
    <row r="127" spans="1:40" ht="15.75" customHeight="1" x14ac:dyDescent="0.2">
      <c r="A127" s="1"/>
      <c r="B127" s="1"/>
      <c r="C127" s="1"/>
      <c r="D127" s="1"/>
      <c r="E127" s="1"/>
      <c r="F127" s="1"/>
      <c r="G127" s="1"/>
      <c r="H127" s="1"/>
      <c r="I127" s="1"/>
      <c r="J127" s="1"/>
      <c r="K127" s="1"/>
      <c r="L127" s="1"/>
      <c r="M127" s="1"/>
      <c r="N127" s="2"/>
      <c r="O127" s="2"/>
      <c r="P127" s="2"/>
      <c r="Q127" s="2"/>
      <c r="R127" s="2"/>
      <c r="S127" s="2"/>
      <c r="T127" s="1"/>
      <c r="U127" s="1"/>
      <c r="V127" s="1"/>
      <c r="W127" s="1"/>
      <c r="X127" s="1"/>
      <c r="Y127" s="1"/>
      <c r="Z127" s="1"/>
      <c r="AA127" s="1"/>
      <c r="AB127" s="1"/>
      <c r="AC127" s="1"/>
      <c r="AD127" s="1"/>
      <c r="AE127" s="1"/>
      <c r="AF127" s="1"/>
      <c r="AG127" s="1"/>
      <c r="AH127" s="1"/>
      <c r="AI127" s="1"/>
      <c r="AJ127" s="1"/>
      <c r="AK127" s="1"/>
      <c r="AL127" s="1"/>
      <c r="AM127" s="1"/>
      <c r="AN127" s="1"/>
    </row>
    <row r="128" spans="1:40" ht="15.75" customHeight="1" x14ac:dyDescent="0.2">
      <c r="A128" s="1"/>
      <c r="B128" s="1"/>
      <c r="C128" s="1"/>
      <c r="D128" s="1"/>
      <c r="E128" s="1"/>
      <c r="F128" s="1"/>
      <c r="G128" s="1"/>
      <c r="H128" s="1"/>
      <c r="I128" s="1"/>
      <c r="J128" s="1"/>
      <c r="K128" s="1"/>
      <c r="L128" s="1"/>
      <c r="M128" s="1"/>
      <c r="N128" s="2"/>
      <c r="O128" s="2"/>
      <c r="P128" s="2"/>
      <c r="Q128" s="2"/>
      <c r="R128" s="2"/>
      <c r="S128" s="2"/>
      <c r="T128" s="1"/>
      <c r="U128" s="1"/>
      <c r="V128" s="1"/>
      <c r="W128" s="1"/>
      <c r="X128" s="1"/>
      <c r="Y128" s="1"/>
      <c r="Z128" s="1"/>
      <c r="AA128" s="1"/>
      <c r="AB128" s="1"/>
      <c r="AC128" s="1"/>
      <c r="AD128" s="1"/>
      <c r="AE128" s="1"/>
      <c r="AF128" s="1"/>
      <c r="AG128" s="1"/>
      <c r="AH128" s="1"/>
      <c r="AI128" s="1"/>
      <c r="AJ128" s="1"/>
      <c r="AK128" s="1"/>
      <c r="AL128" s="1"/>
      <c r="AM128" s="1"/>
      <c r="AN128" s="1"/>
    </row>
    <row r="129" spans="1:40" ht="15.75" customHeight="1" x14ac:dyDescent="0.2">
      <c r="A129" s="1"/>
      <c r="B129" s="1"/>
      <c r="C129" s="1"/>
      <c r="D129" s="1"/>
      <c r="E129" s="1"/>
      <c r="F129" s="1"/>
      <c r="G129" s="1"/>
      <c r="H129" s="1"/>
      <c r="I129" s="1"/>
      <c r="J129" s="1"/>
      <c r="K129" s="1"/>
      <c r="L129" s="1"/>
      <c r="M129" s="1"/>
      <c r="N129" s="2"/>
      <c r="O129" s="2"/>
      <c r="P129" s="2"/>
      <c r="Q129" s="2"/>
      <c r="R129" s="2"/>
      <c r="S129" s="2"/>
      <c r="T129" s="1"/>
      <c r="U129" s="1"/>
      <c r="V129" s="1"/>
      <c r="W129" s="1"/>
      <c r="X129" s="1"/>
      <c r="Y129" s="1"/>
      <c r="Z129" s="1"/>
      <c r="AA129" s="1"/>
      <c r="AB129" s="1"/>
      <c r="AC129" s="1"/>
      <c r="AD129" s="1"/>
      <c r="AE129" s="1"/>
      <c r="AF129" s="1"/>
      <c r="AG129" s="1"/>
      <c r="AH129" s="1"/>
      <c r="AI129" s="1"/>
      <c r="AJ129" s="1"/>
      <c r="AK129" s="1"/>
      <c r="AL129" s="1"/>
      <c r="AM129" s="1"/>
      <c r="AN129" s="1"/>
    </row>
    <row r="130" spans="1:40" ht="15.75" customHeight="1" x14ac:dyDescent="0.2">
      <c r="A130" s="1"/>
      <c r="B130" s="1"/>
      <c r="C130" s="1"/>
      <c r="D130" s="1"/>
      <c r="E130" s="1"/>
      <c r="F130" s="1"/>
      <c r="G130" s="1"/>
      <c r="H130" s="1"/>
      <c r="I130" s="1"/>
      <c r="J130" s="1"/>
      <c r="K130" s="1"/>
      <c r="L130" s="1"/>
      <c r="M130" s="1"/>
      <c r="N130" s="2"/>
      <c r="O130" s="2"/>
      <c r="P130" s="2"/>
      <c r="Q130" s="2"/>
      <c r="R130" s="2"/>
      <c r="S130" s="2"/>
      <c r="T130" s="1"/>
      <c r="U130" s="1"/>
      <c r="V130" s="1"/>
      <c r="W130" s="1"/>
      <c r="X130" s="1"/>
      <c r="Y130" s="1"/>
      <c r="Z130" s="1"/>
      <c r="AA130" s="1"/>
      <c r="AB130" s="1"/>
      <c r="AC130" s="1"/>
      <c r="AD130" s="1"/>
      <c r="AE130" s="1"/>
      <c r="AF130" s="1"/>
      <c r="AG130" s="1"/>
      <c r="AH130" s="1"/>
      <c r="AI130" s="1"/>
      <c r="AJ130" s="1"/>
      <c r="AK130" s="1"/>
      <c r="AL130" s="1"/>
      <c r="AM130" s="1"/>
      <c r="AN130" s="1"/>
    </row>
    <row r="131" spans="1:40" ht="15.75" customHeight="1" x14ac:dyDescent="0.2">
      <c r="A131" s="1"/>
      <c r="B131" s="1"/>
      <c r="C131" s="1"/>
      <c r="D131" s="1"/>
      <c r="E131" s="1"/>
      <c r="F131" s="1"/>
      <c r="G131" s="1"/>
      <c r="H131" s="1"/>
      <c r="I131" s="1"/>
      <c r="J131" s="1"/>
      <c r="K131" s="1"/>
      <c r="L131" s="1"/>
      <c r="M131" s="1"/>
      <c r="N131" s="2"/>
      <c r="O131" s="2"/>
      <c r="P131" s="2"/>
      <c r="Q131" s="2"/>
      <c r="R131" s="2"/>
      <c r="S131" s="2"/>
      <c r="T131" s="1"/>
      <c r="U131" s="1"/>
      <c r="V131" s="1"/>
      <c r="W131" s="1"/>
      <c r="X131" s="1"/>
      <c r="Y131" s="1"/>
      <c r="Z131" s="1"/>
      <c r="AA131" s="1"/>
      <c r="AB131" s="1"/>
      <c r="AC131" s="1"/>
      <c r="AD131" s="1"/>
      <c r="AE131" s="1"/>
      <c r="AF131" s="1"/>
      <c r="AG131" s="1"/>
      <c r="AH131" s="1"/>
      <c r="AI131" s="1"/>
      <c r="AJ131" s="1"/>
      <c r="AK131" s="1"/>
      <c r="AL131" s="1"/>
      <c r="AM131" s="1"/>
      <c r="AN131" s="1"/>
    </row>
    <row r="132" spans="1:40" ht="15.75" customHeight="1" x14ac:dyDescent="0.2">
      <c r="A132" s="1"/>
      <c r="B132" s="1"/>
      <c r="C132" s="1"/>
      <c r="D132" s="1"/>
      <c r="E132" s="1"/>
      <c r="F132" s="1"/>
      <c r="G132" s="1"/>
      <c r="H132" s="1"/>
      <c r="I132" s="1"/>
      <c r="J132" s="1"/>
      <c r="K132" s="1"/>
      <c r="L132" s="1"/>
      <c r="M132" s="1"/>
      <c r="N132" s="2"/>
      <c r="O132" s="2"/>
      <c r="P132" s="2"/>
      <c r="Q132" s="2"/>
      <c r="R132" s="2"/>
      <c r="S132" s="2"/>
      <c r="T132" s="1"/>
      <c r="U132" s="1"/>
      <c r="V132" s="1"/>
      <c r="W132" s="1"/>
      <c r="X132" s="1"/>
      <c r="Y132" s="1"/>
      <c r="Z132" s="1"/>
      <c r="AA132" s="1"/>
      <c r="AB132" s="1"/>
      <c r="AC132" s="1"/>
      <c r="AD132" s="1"/>
      <c r="AE132" s="1"/>
      <c r="AF132" s="1"/>
      <c r="AG132" s="1"/>
      <c r="AH132" s="1"/>
      <c r="AI132" s="1"/>
      <c r="AJ132" s="1"/>
      <c r="AK132" s="1"/>
      <c r="AL132" s="1"/>
      <c r="AM132" s="1"/>
      <c r="AN132" s="1"/>
    </row>
    <row r="133" spans="1:40" ht="15.75" customHeight="1" x14ac:dyDescent="0.2">
      <c r="A133" s="1"/>
      <c r="B133" s="1"/>
      <c r="C133" s="1"/>
      <c r="D133" s="1"/>
      <c r="E133" s="1"/>
      <c r="F133" s="1"/>
      <c r="G133" s="1"/>
      <c r="H133" s="1"/>
      <c r="I133" s="1"/>
      <c r="J133" s="1"/>
      <c r="K133" s="1"/>
      <c r="L133" s="1"/>
      <c r="M133" s="1"/>
      <c r="N133" s="2"/>
      <c r="O133" s="2"/>
      <c r="P133" s="2"/>
      <c r="Q133" s="2"/>
      <c r="R133" s="2"/>
      <c r="S133" s="2"/>
      <c r="T133" s="1"/>
      <c r="U133" s="1"/>
      <c r="V133" s="1"/>
      <c r="W133" s="1"/>
      <c r="X133" s="1"/>
      <c r="Y133" s="1"/>
      <c r="Z133" s="1"/>
      <c r="AA133" s="1"/>
      <c r="AB133" s="1"/>
      <c r="AC133" s="1"/>
      <c r="AD133" s="1"/>
      <c r="AE133" s="1"/>
      <c r="AF133" s="1"/>
      <c r="AG133" s="1"/>
      <c r="AH133" s="1"/>
      <c r="AI133" s="1"/>
      <c r="AJ133" s="1"/>
      <c r="AK133" s="1"/>
      <c r="AL133" s="1"/>
      <c r="AM133" s="1"/>
      <c r="AN133" s="1"/>
    </row>
    <row r="134" spans="1:40" ht="15.75" customHeight="1" x14ac:dyDescent="0.2">
      <c r="A134" s="1"/>
      <c r="B134" s="1"/>
      <c r="C134" s="1"/>
      <c r="D134" s="1"/>
      <c r="E134" s="1"/>
      <c r="F134" s="1"/>
      <c r="G134" s="1"/>
      <c r="H134" s="1"/>
      <c r="I134" s="1"/>
      <c r="J134" s="1"/>
      <c r="K134" s="1"/>
      <c r="L134" s="1"/>
      <c r="M134" s="1"/>
      <c r="N134" s="2"/>
      <c r="O134" s="2"/>
      <c r="P134" s="2"/>
      <c r="Q134" s="2"/>
      <c r="R134" s="2"/>
      <c r="S134" s="2"/>
      <c r="T134" s="1"/>
      <c r="U134" s="1"/>
      <c r="V134" s="1"/>
      <c r="W134" s="1"/>
      <c r="X134" s="1"/>
      <c r="Y134" s="1"/>
      <c r="Z134" s="1"/>
      <c r="AA134" s="1"/>
      <c r="AB134" s="1"/>
      <c r="AC134" s="1"/>
      <c r="AD134" s="1"/>
      <c r="AE134" s="1"/>
      <c r="AF134" s="1"/>
      <c r="AG134" s="1"/>
      <c r="AH134" s="1"/>
      <c r="AI134" s="1"/>
      <c r="AJ134" s="1"/>
      <c r="AK134" s="1"/>
      <c r="AL134" s="1"/>
      <c r="AM134" s="1"/>
      <c r="AN134" s="1"/>
    </row>
    <row r="135" spans="1:40" ht="15.75" customHeight="1" x14ac:dyDescent="0.2">
      <c r="A135" s="1"/>
      <c r="B135" s="1"/>
      <c r="C135" s="1"/>
      <c r="D135" s="1"/>
      <c r="E135" s="1"/>
      <c r="F135" s="1"/>
      <c r="G135" s="1"/>
      <c r="H135" s="1"/>
      <c r="I135" s="1"/>
      <c r="J135" s="1"/>
      <c r="K135" s="1"/>
      <c r="L135" s="1"/>
      <c r="M135" s="1"/>
      <c r="N135" s="2"/>
      <c r="O135" s="2"/>
      <c r="P135" s="2"/>
      <c r="Q135" s="2"/>
      <c r="R135" s="2"/>
      <c r="S135" s="2"/>
      <c r="T135" s="1"/>
      <c r="U135" s="1"/>
      <c r="V135" s="1"/>
      <c r="W135" s="1"/>
      <c r="X135" s="1"/>
      <c r="Y135" s="1"/>
      <c r="Z135" s="1"/>
      <c r="AA135" s="1"/>
      <c r="AB135" s="1"/>
      <c r="AC135" s="1"/>
      <c r="AD135" s="1"/>
      <c r="AE135" s="1"/>
      <c r="AF135" s="1"/>
      <c r="AG135" s="1"/>
      <c r="AH135" s="1"/>
      <c r="AI135" s="1"/>
      <c r="AJ135" s="1"/>
      <c r="AK135" s="1"/>
      <c r="AL135" s="1"/>
      <c r="AM135" s="1"/>
      <c r="AN135" s="1"/>
    </row>
    <row r="136" spans="1:40" ht="15.75" customHeight="1" x14ac:dyDescent="0.2">
      <c r="A136" s="1"/>
      <c r="B136" s="1"/>
      <c r="C136" s="1"/>
      <c r="D136" s="1"/>
      <c r="E136" s="1"/>
      <c r="F136" s="1"/>
      <c r="G136" s="1"/>
      <c r="H136" s="1"/>
      <c r="I136" s="1"/>
      <c r="J136" s="1"/>
      <c r="K136" s="1"/>
      <c r="L136" s="1"/>
      <c r="M136" s="1"/>
      <c r="N136" s="2"/>
      <c r="O136" s="2"/>
      <c r="P136" s="2"/>
      <c r="Q136" s="2"/>
      <c r="R136" s="2"/>
      <c r="S136" s="2"/>
      <c r="T136" s="1"/>
      <c r="U136" s="1"/>
      <c r="V136" s="1"/>
      <c r="W136" s="1"/>
      <c r="X136" s="1"/>
      <c r="Y136" s="1"/>
      <c r="Z136" s="1"/>
      <c r="AA136" s="1"/>
      <c r="AB136" s="1"/>
      <c r="AC136" s="1"/>
      <c r="AD136" s="1"/>
      <c r="AE136" s="1"/>
      <c r="AF136" s="1"/>
      <c r="AG136" s="1"/>
      <c r="AH136" s="1"/>
      <c r="AI136" s="1"/>
      <c r="AJ136" s="1"/>
      <c r="AK136" s="1"/>
      <c r="AL136" s="1"/>
      <c r="AM136" s="1"/>
      <c r="AN136" s="1"/>
    </row>
    <row r="137" spans="1:40" ht="15.75" customHeight="1" x14ac:dyDescent="0.2">
      <c r="A137" s="1"/>
      <c r="B137" s="1"/>
      <c r="C137" s="1"/>
      <c r="D137" s="1"/>
      <c r="E137" s="1"/>
      <c r="F137" s="1"/>
      <c r="G137" s="1"/>
      <c r="H137" s="1"/>
      <c r="I137" s="1"/>
      <c r="J137" s="1"/>
      <c r="K137" s="1"/>
      <c r="L137" s="1"/>
      <c r="M137" s="1"/>
      <c r="N137" s="2"/>
      <c r="O137" s="2"/>
      <c r="P137" s="2"/>
      <c r="Q137" s="2"/>
      <c r="R137" s="2"/>
      <c r="S137" s="2"/>
      <c r="T137" s="1"/>
      <c r="U137" s="1"/>
      <c r="V137" s="1"/>
      <c r="W137" s="1"/>
      <c r="X137" s="1"/>
      <c r="Y137" s="1"/>
      <c r="Z137" s="1"/>
      <c r="AA137" s="1"/>
      <c r="AB137" s="1"/>
      <c r="AC137" s="1"/>
      <c r="AD137" s="1"/>
      <c r="AE137" s="1"/>
      <c r="AF137" s="1"/>
      <c r="AG137" s="1"/>
      <c r="AH137" s="1"/>
      <c r="AI137" s="1"/>
      <c r="AJ137" s="1"/>
      <c r="AK137" s="1"/>
      <c r="AL137" s="1"/>
      <c r="AM137" s="1"/>
      <c r="AN137" s="1"/>
    </row>
    <row r="138" spans="1:40" ht="15.75" customHeight="1" x14ac:dyDescent="0.2">
      <c r="A138" s="1"/>
      <c r="B138" s="1"/>
      <c r="C138" s="1"/>
      <c r="D138" s="1"/>
      <c r="E138" s="1"/>
      <c r="F138" s="1"/>
      <c r="G138" s="1"/>
      <c r="H138" s="1"/>
      <c r="I138" s="1"/>
      <c r="J138" s="1"/>
      <c r="K138" s="1"/>
      <c r="L138" s="1"/>
      <c r="M138" s="1"/>
      <c r="N138" s="2"/>
      <c r="O138" s="2"/>
      <c r="P138" s="2"/>
      <c r="Q138" s="2"/>
      <c r="R138" s="2"/>
      <c r="S138" s="2"/>
      <c r="T138" s="1"/>
      <c r="U138" s="1"/>
      <c r="V138" s="1"/>
      <c r="W138" s="1"/>
      <c r="X138" s="1"/>
      <c r="Y138" s="1"/>
      <c r="Z138" s="1"/>
      <c r="AA138" s="1"/>
      <c r="AB138" s="1"/>
      <c r="AC138" s="1"/>
      <c r="AD138" s="1"/>
      <c r="AE138" s="1"/>
      <c r="AF138" s="1"/>
      <c r="AG138" s="1"/>
      <c r="AH138" s="1"/>
      <c r="AI138" s="1"/>
      <c r="AJ138" s="1"/>
      <c r="AK138" s="1"/>
      <c r="AL138" s="1"/>
      <c r="AM138" s="1"/>
      <c r="AN138" s="1"/>
    </row>
    <row r="139" spans="1:40" ht="15.75" customHeight="1" x14ac:dyDescent="0.2">
      <c r="A139" s="1"/>
      <c r="B139" s="1"/>
      <c r="C139" s="1"/>
      <c r="D139" s="1"/>
      <c r="E139" s="1"/>
      <c r="F139" s="1"/>
      <c r="G139" s="1"/>
      <c r="H139" s="1"/>
      <c r="I139" s="1"/>
      <c r="J139" s="1"/>
      <c r="K139" s="1"/>
      <c r="L139" s="1"/>
      <c r="M139" s="1"/>
      <c r="N139" s="2"/>
      <c r="O139" s="2"/>
      <c r="P139" s="2"/>
      <c r="Q139" s="2"/>
      <c r="R139" s="2"/>
      <c r="S139" s="2"/>
      <c r="T139" s="1"/>
      <c r="U139" s="1"/>
      <c r="V139" s="1"/>
      <c r="W139" s="1"/>
      <c r="X139" s="1"/>
      <c r="Y139" s="1"/>
      <c r="Z139" s="1"/>
      <c r="AA139" s="1"/>
      <c r="AB139" s="1"/>
      <c r="AC139" s="1"/>
      <c r="AD139" s="1"/>
      <c r="AE139" s="1"/>
      <c r="AF139" s="1"/>
      <c r="AG139" s="1"/>
      <c r="AH139" s="1"/>
      <c r="AI139" s="1"/>
      <c r="AJ139" s="1"/>
      <c r="AK139" s="1"/>
      <c r="AL139" s="1"/>
      <c r="AM139" s="1"/>
      <c r="AN139" s="1"/>
    </row>
    <row r="140" spans="1:40" ht="15.75" customHeight="1" x14ac:dyDescent="0.2">
      <c r="A140" s="1"/>
      <c r="B140" s="1"/>
      <c r="C140" s="1"/>
      <c r="D140" s="1"/>
      <c r="E140" s="1"/>
      <c r="F140" s="1"/>
      <c r="G140" s="1"/>
      <c r="H140" s="1"/>
      <c r="I140" s="1"/>
      <c r="J140" s="1"/>
      <c r="K140" s="1"/>
      <c r="L140" s="1"/>
      <c r="M140" s="1"/>
      <c r="N140" s="2"/>
      <c r="O140" s="2"/>
      <c r="P140" s="2"/>
      <c r="Q140" s="2"/>
      <c r="R140" s="2"/>
      <c r="S140" s="2"/>
      <c r="T140" s="1"/>
      <c r="U140" s="1"/>
      <c r="V140" s="1"/>
      <c r="W140" s="1"/>
      <c r="X140" s="1"/>
      <c r="Y140" s="1"/>
      <c r="Z140" s="1"/>
      <c r="AA140" s="1"/>
      <c r="AB140" s="1"/>
      <c r="AC140" s="1"/>
      <c r="AD140" s="1"/>
      <c r="AE140" s="1"/>
      <c r="AF140" s="1"/>
      <c r="AG140" s="1"/>
      <c r="AH140" s="1"/>
      <c r="AI140" s="1"/>
      <c r="AJ140" s="1"/>
      <c r="AK140" s="1"/>
      <c r="AL140" s="1"/>
      <c r="AM140" s="1"/>
      <c r="AN140" s="1"/>
    </row>
    <row r="141" spans="1:40" ht="15.75" customHeight="1" x14ac:dyDescent="0.2">
      <c r="A141" s="1"/>
      <c r="B141" s="1"/>
      <c r="C141" s="1"/>
      <c r="D141" s="1"/>
      <c r="E141" s="1"/>
      <c r="F141" s="1"/>
      <c r="G141" s="1"/>
      <c r="H141" s="1"/>
      <c r="I141" s="1"/>
      <c r="J141" s="1"/>
      <c r="K141" s="1"/>
      <c r="L141" s="1"/>
      <c r="M141" s="1"/>
      <c r="N141" s="2"/>
      <c r="O141" s="2"/>
      <c r="P141" s="2"/>
      <c r="Q141" s="2"/>
      <c r="R141" s="2"/>
      <c r="S141" s="2"/>
      <c r="T141" s="1"/>
      <c r="U141" s="1"/>
      <c r="V141" s="1"/>
      <c r="W141" s="1"/>
      <c r="X141" s="1"/>
      <c r="Y141" s="1"/>
      <c r="Z141" s="1"/>
      <c r="AA141" s="1"/>
      <c r="AB141" s="1"/>
      <c r="AC141" s="1"/>
      <c r="AD141" s="1"/>
      <c r="AE141" s="1"/>
      <c r="AF141" s="1"/>
      <c r="AG141" s="1"/>
      <c r="AH141" s="1"/>
      <c r="AI141" s="1"/>
      <c r="AJ141" s="1"/>
      <c r="AK141" s="1"/>
      <c r="AL141" s="1"/>
      <c r="AM141" s="1"/>
      <c r="AN141" s="1"/>
    </row>
    <row r="142" spans="1:40" ht="15.75" customHeight="1" x14ac:dyDescent="0.2">
      <c r="A142" s="1"/>
      <c r="B142" s="1"/>
      <c r="C142" s="1"/>
      <c r="D142" s="1"/>
      <c r="E142" s="1"/>
      <c r="F142" s="1"/>
      <c r="G142" s="1"/>
      <c r="H142" s="1"/>
      <c r="I142" s="1"/>
      <c r="J142" s="1"/>
      <c r="K142" s="1"/>
      <c r="L142" s="1"/>
      <c r="M142" s="1"/>
      <c r="N142" s="2"/>
      <c r="O142" s="2"/>
      <c r="P142" s="2"/>
      <c r="Q142" s="2"/>
      <c r="R142" s="2"/>
      <c r="S142" s="2"/>
      <c r="T142" s="1"/>
      <c r="U142" s="1"/>
      <c r="V142" s="1"/>
      <c r="W142" s="1"/>
      <c r="X142" s="1"/>
      <c r="Y142" s="1"/>
      <c r="Z142" s="1"/>
      <c r="AA142" s="1"/>
      <c r="AB142" s="1"/>
      <c r="AC142" s="1"/>
      <c r="AD142" s="1"/>
      <c r="AE142" s="1"/>
      <c r="AF142" s="1"/>
      <c r="AG142" s="1"/>
      <c r="AH142" s="1"/>
      <c r="AI142" s="1"/>
      <c r="AJ142" s="1"/>
      <c r="AK142" s="1"/>
      <c r="AL142" s="1"/>
      <c r="AM142" s="1"/>
      <c r="AN142" s="1"/>
    </row>
    <row r="143" spans="1:40" ht="15.75" customHeight="1" x14ac:dyDescent="0.2">
      <c r="A143" s="1"/>
      <c r="B143" s="1"/>
      <c r="C143" s="1"/>
      <c r="D143" s="1"/>
      <c r="E143" s="1"/>
      <c r="F143" s="1"/>
      <c r="G143" s="1"/>
      <c r="H143" s="1"/>
      <c r="I143" s="1"/>
      <c r="J143" s="1"/>
      <c r="K143" s="1"/>
      <c r="L143" s="1"/>
      <c r="M143" s="1"/>
      <c r="N143" s="2"/>
      <c r="O143" s="2"/>
      <c r="P143" s="2"/>
      <c r="Q143" s="2"/>
      <c r="R143" s="2"/>
      <c r="S143" s="2"/>
      <c r="T143" s="1"/>
      <c r="U143" s="1"/>
      <c r="V143" s="1"/>
      <c r="W143" s="1"/>
      <c r="X143" s="1"/>
      <c r="Y143" s="1"/>
      <c r="Z143" s="1"/>
      <c r="AA143" s="1"/>
      <c r="AB143" s="1"/>
      <c r="AC143" s="1"/>
      <c r="AD143" s="1"/>
      <c r="AE143" s="1"/>
      <c r="AF143" s="1"/>
      <c r="AG143" s="1"/>
      <c r="AH143" s="1"/>
      <c r="AI143" s="1"/>
      <c r="AJ143" s="1"/>
      <c r="AK143" s="1"/>
      <c r="AL143" s="1"/>
      <c r="AM143" s="1"/>
      <c r="AN143" s="1"/>
    </row>
    <row r="144" spans="1:40" ht="15.75" customHeight="1" x14ac:dyDescent="0.2">
      <c r="A144" s="1"/>
      <c r="B144" s="1"/>
      <c r="C144" s="1"/>
      <c r="D144" s="1"/>
      <c r="E144" s="1"/>
      <c r="F144" s="1"/>
      <c r="G144" s="1"/>
      <c r="H144" s="1"/>
      <c r="I144" s="1"/>
      <c r="J144" s="1"/>
      <c r="K144" s="1"/>
      <c r="L144" s="1"/>
      <c r="M144" s="1"/>
      <c r="N144" s="2"/>
      <c r="O144" s="2"/>
      <c r="P144" s="2"/>
      <c r="Q144" s="2"/>
      <c r="R144" s="2"/>
      <c r="S144" s="2"/>
      <c r="T144" s="1"/>
      <c r="U144" s="1"/>
      <c r="V144" s="1"/>
      <c r="W144" s="1"/>
      <c r="X144" s="1"/>
      <c r="Y144" s="1"/>
      <c r="Z144" s="1"/>
      <c r="AA144" s="1"/>
      <c r="AB144" s="1"/>
      <c r="AC144" s="1"/>
      <c r="AD144" s="1"/>
      <c r="AE144" s="1"/>
      <c r="AF144" s="1"/>
      <c r="AG144" s="1"/>
      <c r="AH144" s="1"/>
      <c r="AI144" s="1"/>
      <c r="AJ144" s="1"/>
      <c r="AK144" s="1"/>
      <c r="AL144" s="1"/>
      <c r="AM144" s="1"/>
      <c r="AN144" s="1"/>
    </row>
    <row r="145" spans="1:40" ht="15.75" customHeight="1" x14ac:dyDescent="0.2">
      <c r="A145" s="1"/>
      <c r="B145" s="1"/>
      <c r="C145" s="1"/>
      <c r="D145" s="1"/>
      <c r="E145" s="1"/>
      <c r="F145" s="1"/>
      <c r="G145" s="1"/>
      <c r="H145" s="1"/>
      <c r="I145" s="1"/>
      <c r="J145" s="1"/>
      <c r="K145" s="1"/>
      <c r="L145" s="1"/>
      <c r="M145" s="1"/>
      <c r="N145" s="2"/>
      <c r="O145" s="2"/>
      <c r="P145" s="2"/>
      <c r="Q145" s="2"/>
      <c r="R145" s="2"/>
      <c r="S145" s="2"/>
      <c r="T145" s="1"/>
      <c r="U145" s="1"/>
      <c r="V145" s="1"/>
      <c r="W145" s="1"/>
      <c r="X145" s="1"/>
      <c r="Y145" s="1"/>
      <c r="Z145" s="1"/>
      <c r="AA145" s="1"/>
      <c r="AB145" s="1"/>
      <c r="AC145" s="1"/>
      <c r="AD145" s="1"/>
      <c r="AE145" s="1"/>
      <c r="AF145" s="1"/>
      <c r="AG145" s="1"/>
      <c r="AH145" s="1"/>
      <c r="AI145" s="1"/>
      <c r="AJ145" s="1"/>
      <c r="AK145" s="1"/>
      <c r="AL145" s="1"/>
      <c r="AM145" s="1"/>
      <c r="AN145" s="1"/>
    </row>
    <row r="146" spans="1:40" ht="15.75" customHeight="1" x14ac:dyDescent="0.2">
      <c r="A146" s="1"/>
      <c r="B146" s="1"/>
      <c r="C146" s="1"/>
      <c r="D146" s="1"/>
      <c r="E146" s="1"/>
      <c r="F146" s="1"/>
      <c r="G146" s="1"/>
      <c r="H146" s="1"/>
      <c r="I146" s="1"/>
      <c r="J146" s="1"/>
      <c r="K146" s="1"/>
      <c r="L146" s="1"/>
      <c r="M146" s="1"/>
      <c r="N146" s="2"/>
      <c r="O146" s="2"/>
      <c r="P146" s="2"/>
      <c r="Q146" s="2"/>
      <c r="R146" s="2"/>
      <c r="S146" s="2"/>
      <c r="T146" s="1"/>
      <c r="U146" s="1"/>
      <c r="V146" s="1"/>
      <c r="W146" s="1"/>
      <c r="X146" s="1"/>
      <c r="Y146" s="1"/>
      <c r="Z146" s="1"/>
      <c r="AA146" s="1"/>
      <c r="AB146" s="1"/>
      <c r="AC146" s="1"/>
      <c r="AD146" s="1"/>
      <c r="AE146" s="1"/>
      <c r="AF146" s="1"/>
      <c r="AG146" s="1"/>
      <c r="AH146" s="1"/>
      <c r="AI146" s="1"/>
      <c r="AJ146" s="1"/>
      <c r="AK146" s="1"/>
      <c r="AL146" s="1"/>
      <c r="AM146" s="1"/>
      <c r="AN146" s="1"/>
    </row>
    <row r="147" spans="1:40" ht="15.75" customHeight="1" x14ac:dyDescent="0.2">
      <c r="A147" s="1"/>
      <c r="B147" s="1"/>
      <c r="C147" s="1"/>
      <c r="D147" s="1"/>
      <c r="E147" s="1"/>
      <c r="F147" s="1"/>
      <c r="G147" s="1"/>
      <c r="H147" s="1"/>
      <c r="I147" s="1"/>
      <c r="J147" s="1"/>
      <c r="K147" s="1"/>
      <c r="L147" s="1"/>
      <c r="M147" s="1"/>
      <c r="N147" s="2"/>
      <c r="O147" s="2"/>
      <c r="P147" s="2"/>
      <c r="Q147" s="2"/>
      <c r="R147" s="2"/>
      <c r="S147" s="2"/>
      <c r="T147" s="1"/>
      <c r="U147" s="1"/>
      <c r="V147" s="1"/>
      <c r="W147" s="1"/>
      <c r="X147" s="1"/>
      <c r="Y147" s="1"/>
      <c r="Z147" s="1"/>
      <c r="AA147" s="1"/>
      <c r="AB147" s="1"/>
      <c r="AC147" s="1"/>
      <c r="AD147" s="1"/>
      <c r="AE147" s="1"/>
      <c r="AF147" s="1"/>
      <c r="AG147" s="1"/>
      <c r="AH147" s="1"/>
      <c r="AI147" s="1"/>
      <c r="AJ147" s="1"/>
      <c r="AK147" s="1"/>
      <c r="AL147" s="1"/>
      <c r="AM147" s="1"/>
      <c r="AN147" s="1"/>
    </row>
    <row r="148" spans="1:40" ht="15.75" customHeight="1" x14ac:dyDescent="0.2">
      <c r="A148" s="1"/>
      <c r="B148" s="1"/>
      <c r="C148" s="1"/>
      <c r="D148" s="1"/>
      <c r="E148" s="1"/>
      <c r="F148" s="1"/>
      <c r="G148" s="1"/>
      <c r="H148" s="1"/>
      <c r="I148" s="1"/>
      <c r="J148" s="1"/>
      <c r="K148" s="1"/>
      <c r="L148" s="1"/>
      <c r="M148" s="1"/>
      <c r="N148" s="2"/>
      <c r="O148" s="2"/>
      <c r="P148" s="2"/>
      <c r="Q148" s="2"/>
      <c r="R148" s="2"/>
      <c r="S148" s="2"/>
      <c r="T148" s="1"/>
      <c r="U148" s="1"/>
      <c r="V148" s="1"/>
      <c r="W148" s="1"/>
      <c r="X148" s="1"/>
      <c r="Y148" s="1"/>
      <c r="Z148" s="1"/>
      <c r="AA148" s="1"/>
      <c r="AB148" s="1"/>
      <c r="AC148" s="1"/>
      <c r="AD148" s="1"/>
      <c r="AE148" s="1"/>
      <c r="AF148" s="1"/>
      <c r="AG148" s="1"/>
      <c r="AH148" s="1"/>
      <c r="AI148" s="1"/>
      <c r="AJ148" s="1"/>
      <c r="AK148" s="1"/>
      <c r="AL148" s="1"/>
      <c r="AM148" s="1"/>
      <c r="AN148" s="1"/>
    </row>
    <row r="149" spans="1:40" ht="15.75" customHeight="1" x14ac:dyDescent="0.2">
      <c r="A149" s="1"/>
      <c r="B149" s="1"/>
      <c r="C149" s="1"/>
      <c r="D149" s="1"/>
      <c r="E149" s="1"/>
      <c r="F149" s="1"/>
      <c r="G149" s="1"/>
      <c r="H149" s="1"/>
      <c r="I149" s="1"/>
      <c r="J149" s="1"/>
      <c r="K149" s="1"/>
      <c r="L149" s="1"/>
      <c r="M149" s="1"/>
      <c r="N149" s="2"/>
      <c r="O149" s="2"/>
      <c r="P149" s="2"/>
      <c r="Q149" s="2"/>
      <c r="R149" s="2"/>
      <c r="S149" s="2"/>
      <c r="T149" s="1"/>
      <c r="U149" s="1"/>
      <c r="V149" s="1"/>
      <c r="W149" s="1"/>
      <c r="X149" s="1"/>
      <c r="Y149" s="1"/>
      <c r="Z149" s="1"/>
      <c r="AA149" s="1"/>
      <c r="AB149" s="1"/>
      <c r="AC149" s="1"/>
      <c r="AD149" s="1"/>
      <c r="AE149" s="1"/>
      <c r="AF149" s="1"/>
      <c r="AG149" s="1"/>
      <c r="AH149" s="1"/>
      <c r="AI149" s="1"/>
      <c r="AJ149" s="1"/>
      <c r="AK149" s="1"/>
      <c r="AL149" s="1"/>
      <c r="AM149" s="1"/>
      <c r="AN149" s="1"/>
    </row>
    <row r="150" spans="1:40" ht="15.75" customHeight="1" x14ac:dyDescent="0.2">
      <c r="A150" s="1"/>
      <c r="B150" s="1"/>
      <c r="C150" s="1"/>
      <c r="D150" s="1"/>
      <c r="E150" s="1"/>
      <c r="F150" s="1"/>
      <c r="G150" s="1"/>
      <c r="H150" s="1"/>
      <c r="I150" s="1"/>
      <c r="J150" s="1"/>
      <c r="K150" s="1"/>
      <c r="L150" s="1"/>
      <c r="M150" s="1"/>
      <c r="N150" s="2"/>
      <c r="O150" s="2"/>
      <c r="P150" s="2"/>
      <c r="Q150" s="2"/>
      <c r="R150" s="2"/>
      <c r="S150" s="2"/>
      <c r="T150" s="1"/>
      <c r="U150" s="1"/>
      <c r="V150" s="1"/>
      <c r="W150" s="1"/>
      <c r="X150" s="1"/>
      <c r="Y150" s="1"/>
      <c r="Z150" s="1"/>
      <c r="AA150" s="1"/>
      <c r="AB150" s="1"/>
      <c r="AC150" s="1"/>
      <c r="AD150" s="1"/>
      <c r="AE150" s="1"/>
      <c r="AF150" s="1"/>
      <c r="AG150" s="1"/>
      <c r="AH150" s="1"/>
      <c r="AI150" s="1"/>
      <c r="AJ150" s="1"/>
      <c r="AK150" s="1"/>
      <c r="AL150" s="1"/>
      <c r="AM150" s="1"/>
      <c r="AN150" s="1"/>
    </row>
    <row r="151" spans="1:40" ht="15.75" customHeight="1" x14ac:dyDescent="0.2">
      <c r="A151" s="1"/>
      <c r="B151" s="1"/>
      <c r="C151" s="1"/>
      <c r="D151" s="1"/>
      <c r="E151" s="1"/>
      <c r="F151" s="1"/>
      <c r="G151" s="1"/>
      <c r="H151" s="1"/>
      <c r="I151" s="1"/>
      <c r="J151" s="1"/>
      <c r="K151" s="1"/>
      <c r="L151" s="1"/>
      <c r="M151" s="1"/>
      <c r="N151" s="2"/>
      <c r="O151" s="2"/>
      <c r="P151" s="2"/>
      <c r="Q151" s="2"/>
      <c r="R151" s="2"/>
      <c r="S151" s="2"/>
      <c r="T151" s="1"/>
      <c r="U151" s="1"/>
      <c r="V151" s="1"/>
      <c r="W151" s="1"/>
      <c r="X151" s="1"/>
      <c r="Y151" s="1"/>
      <c r="Z151" s="1"/>
      <c r="AA151" s="1"/>
      <c r="AB151" s="1"/>
      <c r="AC151" s="1"/>
      <c r="AD151" s="1"/>
      <c r="AE151" s="1"/>
      <c r="AF151" s="1"/>
      <c r="AG151" s="1"/>
      <c r="AH151" s="1"/>
      <c r="AI151" s="1"/>
      <c r="AJ151" s="1"/>
      <c r="AK151" s="1"/>
      <c r="AL151" s="1"/>
      <c r="AM151" s="1"/>
      <c r="AN151" s="1"/>
    </row>
    <row r="152" spans="1:40" ht="15.75" customHeight="1" x14ac:dyDescent="0.2">
      <c r="A152" s="1"/>
      <c r="B152" s="1"/>
      <c r="C152" s="1"/>
      <c r="D152" s="1"/>
      <c r="E152" s="1"/>
      <c r="F152" s="1"/>
      <c r="G152" s="1"/>
      <c r="H152" s="1"/>
      <c r="I152" s="1"/>
      <c r="J152" s="1"/>
      <c r="K152" s="1"/>
      <c r="L152" s="1"/>
      <c r="M152" s="1"/>
      <c r="N152" s="2"/>
      <c r="O152" s="2"/>
      <c r="P152" s="2"/>
      <c r="Q152" s="2"/>
      <c r="R152" s="2"/>
      <c r="S152" s="2"/>
      <c r="T152" s="1"/>
      <c r="U152" s="1"/>
      <c r="V152" s="1"/>
      <c r="W152" s="1"/>
      <c r="X152" s="1"/>
      <c r="Y152" s="1"/>
      <c r="Z152" s="1"/>
      <c r="AA152" s="1"/>
      <c r="AB152" s="1"/>
      <c r="AC152" s="1"/>
      <c r="AD152" s="1"/>
      <c r="AE152" s="1"/>
      <c r="AF152" s="1"/>
      <c r="AG152" s="1"/>
      <c r="AH152" s="1"/>
      <c r="AI152" s="1"/>
      <c r="AJ152" s="1"/>
      <c r="AK152" s="1"/>
      <c r="AL152" s="1"/>
      <c r="AM152" s="1"/>
      <c r="AN152" s="1"/>
    </row>
    <row r="153" spans="1:40" ht="15.75" customHeight="1" x14ac:dyDescent="0.2">
      <c r="A153" s="1"/>
      <c r="B153" s="1"/>
      <c r="C153" s="1"/>
      <c r="D153" s="1"/>
      <c r="E153" s="1"/>
      <c r="F153" s="1"/>
      <c r="G153" s="1"/>
      <c r="H153" s="1"/>
      <c r="I153" s="1"/>
      <c r="J153" s="1"/>
      <c r="K153" s="1"/>
      <c r="L153" s="1"/>
      <c r="M153" s="1"/>
      <c r="N153" s="2"/>
      <c r="O153" s="2"/>
      <c r="P153" s="2"/>
      <c r="Q153" s="2"/>
      <c r="R153" s="2"/>
      <c r="S153" s="2"/>
      <c r="T153" s="1"/>
      <c r="U153" s="1"/>
      <c r="V153" s="1"/>
      <c r="W153" s="1"/>
      <c r="X153" s="1"/>
      <c r="Y153" s="1"/>
      <c r="Z153" s="1"/>
      <c r="AA153" s="1"/>
      <c r="AB153" s="1"/>
      <c r="AC153" s="1"/>
      <c r="AD153" s="1"/>
      <c r="AE153" s="1"/>
      <c r="AF153" s="1"/>
      <c r="AG153" s="1"/>
      <c r="AH153" s="1"/>
      <c r="AI153" s="1"/>
      <c r="AJ153" s="1"/>
      <c r="AK153" s="1"/>
      <c r="AL153" s="1"/>
      <c r="AM153" s="1"/>
      <c r="AN153" s="1"/>
    </row>
    <row r="154" spans="1:40" ht="15.75" customHeight="1" x14ac:dyDescent="0.2">
      <c r="A154" s="1"/>
      <c r="B154" s="1"/>
      <c r="C154" s="1"/>
      <c r="D154" s="1"/>
      <c r="E154" s="1"/>
      <c r="F154" s="1"/>
      <c r="G154" s="1"/>
      <c r="H154" s="1"/>
      <c r="I154" s="1"/>
      <c r="J154" s="1"/>
      <c r="K154" s="1"/>
      <c r="L154" s="1"/>
      <c r="M154" s="1"/>
      <c r="N154" s="2"/>
      <c r="O154" s="2"/>
      <c r="P154" s="2"/>
      <c r="Q154" s="2"/>
      <c r="R154" s="2"/>
      <c r="S154" s="2"/>
      <c r="T154" s="1"/>
      <c r="U154" s="1"/>
      <c r="V154" s="1"/>
      <c r="W154" s="1"/>
      <c r="X154" s="1"/>
      <c r="Y154" s="1"/>
      <c r="Z154" s="1"/>
      <c r="AA154" s="1"/>
      <c r="AB154" s="1"/>
      <c r="AC154" s="1"/>
      <c r="AD154" s="1"/>
      <c r="AE154" s="1"/>
      <c r="AF154" s="1"/>
      <c r="AG154" s="1"/>
      <c r="AH154" s="1"/>
      <c r="AI154" s="1"/>
      <c r="AJ154" s="1"/>
      <c r="AK154" s="1"/>
      <c r="AL154" s="1"/>
      <c r="AM154" s="1"/>
      <c r="AN154" s="1"/>
    </row>
    <row r="155" spans="1:40" ht="15.75" customHeight="1" x14ac:dyDescent="0.2">
      <c r="A155" s="1"/>
      <c r="B155" s="1"/>
      <c r="C155" s="1"/>
      <c r="D155" s="1"/>
      <c r="E155" s="1"/>
      <c r="F155" s="1"/>
      <c r="G155" s="1"/>
      <c r="H155" s="1"/>
      <c r="I155" s="1"/>
      <c r="J155" s="1"/>
      <c r="K155" s="1"/>
      <c r="L155" s="1"/>
      <c r="M155" s="1"/>
      <c r="N155" s="2"/>
      <c r="O155" s="2"/>
      <c r="P155" s="2"/>
      <c r="Q155" s="2"/>
      <c r="R155" s="2"/>
      <c r="S155" s="2"/>
      <c r="T155" s="1"/>
      <c r="U155" s="1"/>
      <c r="V155" s="1"/>
      <c r="W155" s="1"/>
      <c r="X155" s="1"/>
      <c r="Y155" s="1"/>
      <c r="Z155" s="1"/>
      <c r="AA155" s="1"/>
      <c r="AB155" s="1"/>
      <c r="AC155" s="1"/>
      <c r="AD155" s="1"/>
      <c r="AE155" s="1"/>
      <c r="AF155" s="1"/>
      <c r="AG155" s="1"/>
      <c r="AH155" s="1"/>
      <c r="AI155" s="1"/>
      <c r="AJ155" s="1"/>
      <c r="AK155" s="1"/>
      <c r="AL155" s="1"/>
      <c r="AM155" s="1"/>
      <c r="AN155" s="1"/>
    </row>
    <row r="156" spans="1:40" ht="15.75" customHeight="1" x14ac:dyDescent="0.2">
      <c r="A156" s="1"/>
      <c r="B156" s="1"/>
      <c r="C156" s="1"/>
      <c r="D156" s="1"/>
      <c r="E156" s="1"/>
      <c r="F156" s="1"/>
      <c r="G156" s="1"/>
      <c r="H156" s="1"/>
      <c r="I156" s="1"/>
      <c r="J156" s="1"/>
      <c r="K156" s="1"/>
      <c r="L156" s="1"/>
      <c r="M156" s="1"/>
      <c r="N156" s="2"/>
      <c r="O156" s="2"/>
      <c r="P156" s="2"/>
      <c r="Q156" s="2"/>
      <c r="R156" s="2"/>
      <c r="S156" s="2"/>
      <c r="T156" s="1"/>
      <c r="U156" s="1"/>
      <c r="V156" s="1"/>
      <c r="W156" s="1"/>
      <c r="X156" s="1"/>
      <c r="Y156" s="1"/>
      <c r="Z156" s="1"/>
      <c r="AA156" s="1"/>
      <c r="AB156" s="1"/>
      <c r="AC156" s="1"/>
      <c r="AD156" s="1"/>
      <c r="AE156" s="1"/>
      <c r="AF156" s="1"/>
      <c r="AG156" s="1"/>
      <c r="AH156" s="1"/>
      <c r="AI156" s="1"/>
      <c r="AJ156" s="1"/>
      <c r="AK156" s="1"/>
      <c r="AL156" s="1"/>
      <c r="AM156" s="1"/>
      <c r="AN156" s="1"/>
    </row>
    <row r="157" spans="1:40" ht="15.75" customHeight="1" x14ac:dyDescent="0.2">
      <c r="A157" s="1"/>
      <c r="B157" s="1"/>
      <c r="C157" s="1"/>
      <c r="D157" s="1"/>
      <c r="E157" s="1"/>
      <c r="F157" s="1"/>
      <c r="G157" s="1"/>
      <c r="H157" s="1"/>
      <c r="I157" s="1"/>
      <c r="J157" s="1"/>
      <c r="K157" s="1"/>
      <c r="L157" s="1"/>
      <c r="M157" s="1"/>
      <c r="N157" s="2"/>
      <c r="O157" s="2"/>
      <c r="P157" s="2"/>
      <c r="Q157" s="2"/>
      <c r="R157" s="2"/>
      <c r="S157" s="2"/>
      <c r="T157" s="1"/>
      <c r="U157" s="1"/>
      <c r="V157" s="1"/>
      <c r="W157" s="1"/>
      <c r="X157" s="1"/>
      <c r="Y157" s="1"/>
      <c r="Z157" s="1"/>
      <c r="AA157" s="1"/>
      <c r="AB157" s="1"/>
      <c r="AC157" s="1"/>
      <c r="AD157" s="1"/>
      <c r="AE157" s="1"/>
      <c r="AF157" s="1"/>
      <c r="AG157" s="1"/>
      <c r="AH157" s="1"/>
      <c r="AI157" s="1"/>
      <c r="AJ157" s="1"/>
      <c r="AK157" s="1"/>
      <c r="AL157" s="1"/>
      <c r="AM157" s="1"/>
      <c r="AN157" s="1"/>
    </row>
    <row r="158" spans="1:40" ht="15.75" customHeight="1" x14ac:dyDescent="0.2">
      <c r="A158" s="1"/>
      <c r="B158" s="1"/>
      <c r="C158" s="1"/>
      <c r="D158" s="1"/>
      <c r="E158" s="1"/>
      <c r="F158" s="1"/>
      <c r="G158" s="1"/>
      <c r="H158" s="1"/>
      <c r="I158" s="1"/>
      <c r="J158" s="1"/>
      <c r="K158" s="1"/>
      <c r="L158" s="1"/>
      <c r="M158" s="1"/>
      <c r="N158" s="2"/>
      <c r="O158" s="2"/>
      <c r="P158" s="2"/>
      <c r="Q158" s="2"/>
      <c r="R158" s="2"/>
      <c r="S158" s="2"/>
      <c r="T158" s="1"/>
      <c r="U158" s="1"/>
      <c r="V158" s="1"/>
      <c r="W158" s="1"/>
      <c r="X158" s="1"/>
      <c r="Y158" s="1"/>
      <c r="Z158" s="1"/>
      <c r="AA158" s="1"/>
      <c r="AB158" s="1"/>
      <c r="AC158" s="1"/>
      <c r="AD158" s="1"/>
      <c r="AE158" s="1"/>
      <c r="AF158" s="1"/>
      <c r="AG158" s="1"/>
      <c r="AH158" s="1"/>
      <c r="AI158" s="1"/>
      <c r="AJ158" s="1"/>
      <c r="AK158" s="1"/>
      <c r="AL158" s="1"/>
      <c r="AM158" s="1"/>
      <c r="AN158" s="1"/>
    </row>
    <row r="159" spans="1:40" ht="15.75" customHeight="1" x14ac:dyDescent="0.2">
      <c r="A159" s="1"/>
      <c r="B159" s="1"/>
      <c r="C159" s="1"/>
      <c r="D159" s="1"/>
      <c r="E159" s="1"/>
      <c r="F159" s="1"/>
      <c r="G159" s="1"/>
      <c r="H159" s="1"/>
      <c r="I159" s="1"/>
      <c r="J159" s="1"/>
      <c r="K159" s="1"/>
      <c r="L159" s="1"/>
      <c r="M159" s="1"/>
      <c r="N159" s="2"/>
      <c r="O159" s="2"/>
      <c r="P159" s="2"/>
      <c r="Q159" s="2"/>
      <c r="R159" s="2"/>
      <c r="S159" s="2"/>
      <c r="T159" s="1"/>
      <c r="U159" s="1"/>
      <c r="V159" s="1"/>
      <c r="W159" s="1"/>
      <c r="X159" s="1"/>
      <c r="Y159" s="1"/>
      <c r="Z159" s="1"/>
      <c r="AA159" s="1"/>
      <c r="AB159" s="1"/>
      <c r="AC159" s="1"/>
      <c r="AD159" s="1"/>
      <c r="AE159" s="1"/>
      <c r="AF159" s="1"/>
      <c r="AG159" s="1"/>
      <c r="AH159" s="1"/>
      <c r="AI159" s="1"/>
      <c r="AJ159" s="1"/>
      <c r="AK159" s="1"/>
      <c r="AL159" s="1"/>
      <c r="AM159" s="1"/>
      <c r="AN159" s="1"/>
    </row>
    <row r="160" spans="1:40" ht="15.75" customHeight="1" x14ac:dyDescent="0.2">
      <c r="A160" s="1"/>
      <c r="B160" s="1"/>
      <c r="C160" s="1"/>
      <c r="D160" s="1"/>
      <c r="E160" s="1"/>
      <c r="F160" s="1"/>
      <c r="G160" s="1"/>
      <c r="H160" s="1"/>
      <c r="I160" s="1"/>
      <c r="J160" s="1"/>
      <c r="K160" s="1"/>
      <c r="L160" s="1"/>
      <c r="M160" s="1"/>
      <c r="N160" s="2"/>
      <c r="O160" s="2"/>
      <c r="P160" s="2"/>
      <c r="Q160" s="2"/>
      <c r="R160" s="2"/>
      <c r="S160" s="2"/>
      <c r="T160" s="1"/>
      <c r="U160" s="1"/>
      <c r="V160" s="1"/>
      <c r="W160" s="1"/>
      <c r="X160" s="1"/>
      <c r="Y160" s="1"/>
      <c r="Z160" s="1"/>
      <c r="AA160" s="1"/>
      <c r="AB160" s="1"/>
      <c r="AC160" s="1"/>
      <c r="AD160" s="1"/>
      <c r="AE160" s="1"/>
      <c r="AF160" s="1"/>
      <c r="AG160" s="1"/>
      <c r="AH160" s="1"/>
      <c r="AI160" s="1"/>
      <c r="AJ160" s="1"/>
      <c r="AK160" s="1"/>
      <c r="AL160" s="1"/>
      <c r="AM160" s="1"/>
      <c r="AN160" s="1"/>
    </row>
    <row r="161" spans="1:40" ht="15.75" customHeight="1" x14ac:dyDescent="0.2">
      <c r="A161" s="1"/>
      <c r="B161" s="1"/>
      <c r="C161" s="1"/>
      <c r="D161" s="1"/>
      <c r="E161" s="1"/>
      <c r="F161" s="1"/>
      <c r="G161" s="1"/>
      <c r="H161" s="1"/>
      <c r="I161" s="1"/>
      <c r="J161" s="1"/>
      <c r="K161" s="1"/>
      <c r="L161" s="1"/>
      <c r="M161" s="1"/>
      <c r="N161" s="2"/>
      <c r="O161" s="2"/>
      <c r="P161" s="2"/>
      <c r="Q161" s="2"/>
      <c r="R161" s="2"/>
      <c r="S161" s="2"/>
      <c r="T161" s="1"/>
      <c r="U161" s="1"/>
      <c r="V161" s="1"/>
      <c r="W161" s="1"/>
      <c r="X161" s="1"/>
      <c r="Y161" s="1"/>
      <c r="Z161" s="1"/>
      <c r="AA161" s="1"/>
      <c r="AB161" s="1"/>
      <c r="AC161" s="1"/>
      <c r="AD161" s="1"/>
      <c r="AE161" s="1"/>
      <c r="AF161" s="1"/>
      <c r="AG161" s="1"/>
      <c r="AH161" s="1"/>
      <c r="AI161" s="1"/>
      <c r="AJ161" s="1"/>
      <c r="AK161" s="1"/>
      <c r="AL161" s="1"/>
      <c r="AM161" s="1"/>
      <c r="AN161" s="1"/>
    </row>
    <row r="162" spans="1:40" ht="15.75" customHeight="1" x14ac:dyDescent="0.2">
      <c r="A162" s="1"/>
      <c r="B162" s="1"/>
      <c r="C162" s="1"/>
      <c r="D162" s="1"/>
      <c r="E162" s="1"/>
      <c r="F162" s="1"/>
      <c r="G162" s="1"/>
      <c r="H162" s="1"/>
      <c r="I162" s="1"/>
      <c r="J162" s="1"/>
      <c r="K162" s="1"/>
      <c r="L162" s="1"/>
      <c r="M162" s="1"/>
      <c r="N162" s="2"/>
      <c r="O162" s="2"/>
      <c r="P162" s="2"/>
      <c r="Q162" s="2"/>
      <c r="R162" s="2"/>
      <c r="S162" s="2"/>
      <c r="T162" s="1"/>
      <c r="U162" s="1"/>
      <c r="V162" s="1"/>
      <c r="W162" s="1"/>
      <c r="X162" s="1"/>
      <c r="Y162" s="1"/>
      <c r="Z162" s="1"/>
      <c r="AA162" s="1"/>
      <c r="AB162" s="1"/>
      <c r="AC162" s="1"/>
      <c r="AD162" s="1"/>
      <c r="AE162" s="1"/>
      <c r="AF162" s="1"/>
      <c r="AG162" s="1"/>
      <c r="AH162" s="1"/>
      <c r="AI162" s="1"/>
      <c r="AJ162" s="1"/>
      <c r="AK162" s="1"/>
      <c r="AL162" s="1"/>
      <c r="AM162" s="1"/>
      <c r="AN162" s="1"/>
    </row>
    <row r="163" spans="1:40" ht="15.75" customHeight="1" x14ac:dyDescent="0.2">
      <c r="A163" s="1"/>
      <c r="B163" s="1"/>
      <c r="C163" s="1"/>
      <c r="D163" s="1"/>
      <c r="E163" s="1"/>
      <c r="F163" s="1"/>
      <c r="G163" s="1"/>
      <c r="H163" s="1"/>
      <c r="I163" s="1"/>
      <c r="J163" s="1"/>
      <c r="K163" s="1"/>
      <c r="L163" s="1"/>
      <c r="M163" s="1"/>
      <c r="N163" s="2"/>
      <c r="O163" s="2"/>
      <c r="P163" s="2"/>
      <c r="Q163" s="2"/>
      <c r="R163" s="2"/>
      <c r="S163" s="2"/>
      <c r="T163" s="1"/>
      <c r="U163" s="1"/>
      <c r="V163" s="1"/>
      <c r="W163" s="1"/>
      <c r="X163" s="1"/>
      <c r="Y163" s="1"/>
      <c r="Z163" s="1"/>
      <c r="AA163" s="1"/>
      <c r="AB163" s="1"/>
      <c r="AC163" s="1"/>
      <c r="AD163" s="1"/>
      <c r="AE163" s="1"/>
      <c r="AF163" s="1"/>
      <c r="AG163" s="1"/>
      <c r="AH163" s="1"/>
      <c r="AI163" s="1"/>
      <c r="AJ163" s="1"/>
      <c r="AK163" s="1"/>
      <c r="AL163" s="1"/>
      <c r="AM163" s="1"/>
      <c r="AN163" s="1"/>
    </row>
    <row r="164" spans="1:40" ht="15.75" customHeight="1" x14ac:dyDescent="0.2">
      <c r="A164" s="1"/>
      <c r="B164" s="1"/>
      <c r="C164" s="1"/>
      <c r="D164" s="1"/>
      <c r="E164" s="1"/>
      <c r="F164" s="1"/>
      <c r="G164" s="1"/>
      <c r="H164" s="1"/>
      <c r="I164" s="1"/>
      <c r="J164" s="1"/>
      <c r="K164" s="1"/>
      <c r="L164" s="1"/>
      <c r="M164" s="1"/>
      <c r="N164" s="2"/>
      <c r="O164" s="2"/>
      <c r="P164" s="2"/>
      <c r="Q164" s="2"/>
      <c r="R164" s="2"/>
      <c r="S164" s="2"/>
      <c r="T164" s="1"/>
      <c r="U164" s="1"/>
      <c r="V164" s="1"/>
      <c r="W164" s="1"/>
      <c r="X164" s="1"/>
      <c r="Y164" s="1"/>
      <c r="Z164" s="1"/>
      <c r="AA164" s="1"/>
      <c r="AB164" s="1"/>
      <c r="AC164" s="1"/>
      <c r="AD164" s="1"/>
      <c r="AE164" s="1"/>
      <c r="AF164" s="1"/>
      <c r="AG164" s="1"/>
      <c r="AH164" s="1"/>
      <c r="AI164" s="1"/>
      <c r="AJ164" s="1"/>
      <c r="AK164" s="1"/>
      <c r="AL164" s="1"/>
      <c r="AM164" s="1"/>
      <c r="AN164" s="1"/>
    </row>
    <row r="165" spans="1:40" ht="15.75" customHeight="1" x14ac:dyDescent="0.2">
      <c r="A165" s="1"/>
      <c r="B165" s="1"/>
      <c r="C165" s="1"/>
      <c r="D165" s="1"/>
      <c r="E165" s="1"/>
      <c r="F165" s="1"/>
      <c r="G165" s="1"/>
      <c r="H165" s="1"/>
      <c r="I165" s="1"/>
      <c r="J165" s="1"/>
      <c r="K165" s="1"/>
      <c r="L165" s="1"/>
      <c r="M165" s="1"/>
      <c r="N165" s="2"/>
      <c r="O165" s="2"/>
      <c r="P165" s="2"/>
      <c r="Q165" s="2"/>
      <c r="R165" s="2"/>
      <c r="S165" s="2"/>
      <c r="T165" s="1"/>
      <c r="U165" s="1"/>
      <c r="V165" s="1"/>
      <c r="W165" s="1"/>
      <c r="X165" s="1"/>
      <c r="Y165" s="1"/>
      <c r="Z165" s="1"/>
      <c r="AA165" s="1"/>
      <c r="AB165" s="1"/>
      <c r="AC165" s="1"/>
      <c r="AD165" s="1"/>
      <c r="AE165" s="1"/>
      <c r="AF165" s="1"/>
      <c r="AG165" s="1"/>
      <c r="AH165" s="1"/>
      <c r="AI165" s="1"/>
      <c r="AJ165" s="1"/>
      <c r="AK165" s="1"/>
      <c r="AL165" s="1"/>
      <c r="AM165" s="1"/>
      <c r="AN165" s="1"/>
    </row>
    <row r="166" spans="1:40" ht="15.75" customHeight="1" x14ac:dyDescent="0.2">
      <c r="A166" s="1"/>
      <c r="B166" s="1"/>
      <c r="C166" s="1"/>
      <c r="D166" s="1"/>
      <c r="E166" s="1"/>
      <c r="F166" s="1"/>
      <c r="G166" s="1"/>
      <c r="H166" s="1"/>
      <c r="I166" s="1"/>
      <c r="J166" s="1"/>
      <c r="K166" s="1"/>
      <c r="L166" s="1"/>
      <c r="M166" s="1"/>
      <c r="N166" s="2"/>
      <c r="O166" s="2"/>
      <c r="P166" s="2"/>
      <c r="Q166" s="2"/>
      <c r="R166" s="2"/>
      <c r="S166" s="2"/>
      <c r="T166" s="1"/>
      <c r="U166" s="1"/>
      <c r="V166" s="1"/>
      <c r="W166" s="1"/>
      <c r="X166" s="1"/>
      <c r="Y166" s="1"/>
      <c r="Z166" s="1"/>
      <c r="AA166" s="1"/>
      <c r="AB166" s="1"/>
      <c r="AC166" s="1"/>
      <c r="AD166" s="1"/>
      <c r="AE166" s="1"/>
      <c r="AF166" s="1"/>
      <c r="AG166" s="1"/>
      <c r="AH166" s="1"/>
      <c r="AI166" s="1"/>
      <c r="AJ166" s="1"/>
      <c r="AK166" s="1"/>
      <c r="AL166" s="1"/>
      <c r="AM166" s="1"/>
      <c r="AN166" s="1"/>
    </row>
    <row r="167" spans="1:40" ht="15.75" customHeight="1" x14ac:dyDescent="0.2">
      <c r="A167" s="1"/>
      <c r="B167" s="1"/>
      <c r="C167" s="1"/>
      <c r="D167" s="1"/>
      <c r="E167" s="1"/>
      <c r="F167" s="1"/>
      <c r="G167" s="1"/>
      <c r="H167" s="1"/>
      <c r="I167" s="1"/>
      <c r="J167" s="1"/>
      <c r="K167" s="1"/>
      <c r="L167" s="1"/>
      <c r="M167" s="1"/>
      <c r="N167" s="2"/>
      <c r="O167" s="2"/>
      <c r="P167" s="2"/>
      <c r="Q167" s="2"/>
      <c r="R167" s="2"/>
      <c r="S167" s="2"/>
      <c r="T167" s="1"/>
      <c r="U167" s="1"/>
      <c r="V167" s="1"/>
      <c r="W167" s="1"/>
      <c r="X167" s="1"/>
      <c r="Y167" s="1"/>
      <c r="Z167" s="1"/>
      <c r="AA167" s="1"/>
      <c r="AB167" s="1"/>
      <c r="AC167" s="1"/>
      <c r="AD167" s="1"/>
      <c r="AE167" s="1"/>
      <c r="AF167" s="1"/>
      <c r="AG167" s="1"/>
      <c r="AH167" s="1"/>
      <c r="AI167" s="1"/>
      <c r="AJ167" s="1"/>
      <c r="AK167" s="1"/>
      <c r="AL167" s="1"/>
      <c r="AM167" s="1"/>
      <c r="AN167" s="1"/>
    </row>
    <row r="168" spans="1:40" ht="15.75" customHeight="1" x14ac:dyDescent="0.2">
      <c r="A168" s="1"/>
      <c r="B168" s="1"/>
      <c r="C168" s="1"/>
      <c r="D168" s="1"/>
      <c r="E168" s="1"/>
      <c r="F168" s="1"/>
      <c r="G168" s="1"/>
      <c r="H168" s="1"/>
      <c r="I168" s="1"/>
      <c r="J168" s="1"/>
      <c r="K168" s="1"/>
      <c r="L168" s="1"/>
      <c r="M168" s="1"/>
      <c r="N168" s="2"/>
      <c r="O168" s="2"/>
      <c r="P168" s="2"/>
      <c r="Q168" s="2"/>
      <c r="R168" s="2"/>
      <c r="S168" s="2"/>
      <c r="T168" s="1"/>
      <c r="U168" s="1"/>
      <c r="V168" s="1"/>
      <c r="W168" s="1"/>
      <c r="X168" s="1"/>
      <c r="Y168" s="1"/>
      <c r="Z168" s="1"/>
      <c r="AA168" s="1"/>
      <c r="AB168" s="1"/>
      <c r="AC168" s="1"/>
      <c r="AD168" s="1"/>
      <c r="AE168" s="1"/>
      <c r="AF168" s="1"/>
      <c r="AG168" s="1"/>
      <c r="AH168" s="1"/>
      <c r="AI168" s="1"/>
      <c r="AJ168" s="1"/>
      <c r="AK168" s="1"/>
      <c r="AL168" s="1"/>
      <c r="AM168" s="1"/>
      <c r="AN168" s="1"/>
    </row>
    <row r="169" spans="1:40" ht="15.75" customHeight="1" x14ac:dyDescent="0.2">
      <c r="A169" s="1"/>
      <c r="B169" s="1"/>
      <c r="C169" s="1"/>
      <c r="D169" s="1"/>
      <c r="E169" s="1"/>
      <c r="F169" s="1"/>
      <c r="G169" s="1"/>
      <c r="H169" s="1"/>
      <c r="I169" s="1"/>
      <c r="J169" s="1"/>
      <c r="K169" s="1"/>
      <c r="L169" s="1"/>
      <c r="M169" s="1"/>
      <c r="N169" s="2"/>
      <c r="O169" s="2"/>
      <c r="P169" s="2"/>
      <c r="Q169" s="2"/>
      <c r="R169" s="2"/>
      <c r="S169" s="2"/>
      <c r="T169" s="1"/>
      <c r="U169" s="1"/>
      <c r="V169" s="1"/>
      <c r="W169" s="1"/>
      <c r="X169" s="1"/>
      <c r="Y169" s="1"/>
      <c r="Z169" s="1"/>
      <c r="AA169" s="1"/>
      <c r="AB169" s="1"/>
      <c r="AC169" s="1"/>
      <c r="AD169" s="1"/>
      <c r="AE169" s="1"/>
      <c r="AF169" s="1"/>
      <c r="AG169" s="1"/>
      <c r="AH169" s="1"/>
      <c r="AI169" s="1"/>
      <c r="AJ169" s="1"/>
      <c r="AK169" s="1"/>
      <c r="AL169" s="1"/>
      <c r="AM169" s="1"/>
      <c r="AN169" s="1"/>
    </row>
    <row r="170" spans="1:40" ht="15.75" customHeight="1" x14ac:dyDescent="0.2">
      <c r="A170" s="1"/>
      <c r="B170" s="1"/>
      <c r="C170" s="1"/>
      <c r="D170" s="1"/>
      <c r="E170" s="1"/>
      <c r="F170" s="1"/>
      <c r="G170" s="1"/>
      <c r="H170" s="1"/>
      <c r="I170" s="1"/>
      <c r="J170" s="1"/>
      <c r="K170" s="1"/>
      <c r="L170" s="1"/>
      <c r="M170" s="1"/>
      <c r="N170" s="2"/>
      <c r="O170" s="2"/>
      <c r="P170" s="2"/>
      <c r="Q170" s="2"/>
      <c r="R170" s="2"/>
      <c r="S170" s="2"/>
      <c r="T170" s="1"/>
      <c r="U170" s="1"/>
      <c r="V170" s="1"/>
      <c r="W170" s="1"/>
      <c r="X170" s="1"/>
      <c r="Y170" s="1"/>
      <c r="Z170" s="1"/>
      <c r="AA170" s="1"/>
      <c r="AB170" s="1"/>
      <c r="AC170" s="1"/>
      <c r="AD170" s="1"/>
      <c r="AE170" s="1"/>
      <c r="AF170" s="1"/>
      <c r="AG170" s="1"/>
      <c r="AH170" s="1"/>
      <c r="AI170" s="1"/>
      <c r="AJ170" s="1"/>
      <c r="AK170" s="1"/>
      <c r="AL170" s="1"/>
      <c r="AM170" s="1"/>
      <c r="AN170" s="1"/>
    </row>
    <row r="171" spans="1:40" ht="15.75" customHeight="1" x14ac:dyDescent="0.2">
      <c r="A171" s="1"/>
      <c r="B171" s="1"/>
      <c r="C171" s="1"/>
      <c r="D171" s="1"/>
      <c r="E171" s="1"/>
      <c r="F171" s="1"/>
      <c r="G171" s="1"/>
      <c r="H171" s="1"/>
      <c r="I171" s="1"/>
      <c r="J171" s="1"/>
      <c r="K171" s="1"/>
      <c r="L171" s="1"/>
      <c r="M171" s="1"/>
      <c r="N171" s="2"/>
      <c r="O171" s="2"/>
      <c r="P171" s="2"/>
      <c r="Q171" s="2"/>
      <c r="R171" s="2"/>
      <c r="S171" s="2"/>
      <c r="T171" s="1"/>
      <c r="U171" s="1"/>
      <c r="V171" s="1"/>
      <c r="W171" s="1"/>
      <c r="X171" s="1"/>
      <c r="Y171" s="1"/>
      <c r="Z171" s="1"/>
      <c r="AA171" s="1"/>
      <c r="AB171" s="1"/>
      <c r="AC171" s="1"/>
      <c r="AD171" s="1"/>
      <c r="AE171" s="1"/>
      <c r="AF171" s="1"/>
      <c r="AG171" s="1"/>
      <c r="AH171" s="1"/>
      <c r="AI171" s="1"/>
      <c r="AJ171" s="1"/>
      <c r="AK171" s="1"/>
      <c r="AL171" s="1"/>
      <c r="AM171" s="1"/>
      <c r="AN171" s="1"/>
    </row>
    <row r="172" spans="1:40" ht="15.75" customHeight="1" x14ac:dyDescent="0.2">
      <c r="A172" s="1"/>
      <c r="B172" s="1"/>
      <c r="C172" s="1"/>
      <c r="D172" s="1"/>
      <c r="E172" s="1"/>
      <c r="F172" s="1"/>
      <c r="G172" s="1"/>
      <c r="H172" s="1"/>
      <c r="I172" s="1"/>
      <c r="J172" s="1"/>
      <c r="K172" s="1"/>
      <c r="L172" s="1"/>
      <c r="M172" s="1"/>
      <c r="N172" s="2"/>
      <c r="O172" s="2"/>
      <c r="P172" s="2"/>
      <c r="Q172" s="2"/>
      <c r="R172" s="2"/>
      <c r="S172" s="2"/>
      <c r="T172" s="1"/>
      <c r="U172" s="1"/>
      <c r="V172" s="1"/>
      <c r="W172" s="1"/>
      <c r="X172" s="1"/>
      <c r="Y172" s="1"/>
      <c r="Z172" s="1"/>
      <c r="AA172" s="1"/>
      <c r="AB172" s="1"/>
      <c r="AC172" s="1"/>
      <c r="AD172" s="1"/>
      <c r="AE172" s="1"/>
      <c r="AF172" s="1"/>
      <c r="AG172" s="1"/>
      <c r="AH172" s="1"/>
      <c r="AI172" s="1"/>
      <c r="AJ172" s="1"/>
      <c r="AK172" s="1"/>
      <c r="AL172" s="1"/>
      <c r="AM172" s="1"/>
      <c r="AN172" s="1"/>
    </row>
    <row r="173" spans="1:40" ht="15.75" customHeight="1" x14ac:dyDescent="0.2">
      <c r="A173" s="1"/>
      <c r="B173" s="1"/>
      <c r="C173" s="1"/>
      <c r="D173" s="1"/>
      <c r="E173" s="1"/>
      <c r="F173" s="1"/>
      <c r="G173" s="1"/>
      <c r="H173" s="1"/>
      <c r="I173" s="1"/>
      <c r="J173" s="1"/>
      <c r="K173" s="1"/>
      <c r="L173" s="1"/>
      <c r="M173" s="1"/>
      <c r="N173" s="2"/>
      <c r="O173" s="2"/>
      <c r="P173" s="2"/>
      <c r="Q173" s="2"/>
      <c r="R173" s="2"/>
      <c r="S173" s="2"/>
      <c r="T173" s="1"/>
      <c r="U173" s="1"/>
      <c r="V173" s="1"/>
      <c r="W173" s="1"/>
      <c r="X173" s="1"/>
      <c r="Y173" s="1"/>
      <c r="Z173" s="1"/>
      <c r="AA173" s="1"/>
      <c r="AB173" s="1"/>
      <c r="AC173" s="1"/>
      <c r="AD173" s="1"/>
      <c r="AE173" s="1"/>
      <c r="AF173" s="1"/>
      <c r="AG173" s="1"/>
      <c r="AH173" s="1"/>
      <c r="AI173" s="1"/>
      <c r="AJ173" s="1"/>
      <c r="AK173" s="1"/>
      <c r="AL173" s="1"/>
      <c r="AM173" s="1"/>
      <c r="AN173" s="1"/>
    </row>
    <row r="174" spans="1:40" ht="15.75" customHeight="1" x14ac:dyDescent="0.2">
      <c r="A174" s="1"/>
      <c r="B174" s="1"/>
      <c r="C174" s="1"/>
      <c r="D174" s="1"/>
      <c r="E174" s="1"/>
      <c r="F174" s="1"/>
      <c r="G174" s="1"/>
      <c r="H174" s="1"/>
      <c r="I174" s="1"/>
      <c r="J174" s="1"/>
      <c r="K174" s="1"/>
      <c r="L174" s="1"/>
      <c r="M174" s="1"/>
      <c r="N174" s="2"/>
      <c r="O174" s="2"/>
      <c r="P174" s="2"/>
      <c r="Q174" s="2"/>
      <c r="R174" s="2"/>
      <c r="S174" s="2"/>
      <c r="T174" s="1"/>
      <c r="U174" s="1"/>
      <c r="V174" s="1"/>
      <c r="W174" s="1"/>
      <c r="X174" s="1"/>
      <c r="Y174" s="1"/>
      <c r="Z174" s="1"/>
      <c r="AA174" s="1"/>
      <c r="AB174" s="1"/>
      <c r="AC174" s="1"/>
      <c r="AD174" s="1"/>
      <c r="AE174" s="1"/>
      <c r="AF174" s="1"/>
      <c r="AG174" s="1"/>
      <c r="AH174" s="1"/>
      <c r="AI174" s="1"/>
      <c r="AJ174" s="1"/>
      <c r="AK174" s="1"/>
      <c r="AL174" s="1"/>
      <c r="AM174" s="1"/>
      <c r="AN174" s="1"/>
    </row>
    <row r="175" spans="1:40" ht="15.75" customHeight="1" x14ac:dyDescent="0.2">
      <c r="A175" s="1"/>
      <c r="B175" s="1"/>
      <c r="C175" s="1"/>
      <c r="D175" s="1"/>
      <c r="E175" s="1"/>
      <c r="F175" s="1"/>
      <c r="G175" s="1"/>
      <c r="H175" s="1"/>
      <c r="I175" s="1"/>
      <c r="J175" s="1"/>
      <c r="K175" s="1"/>
      <c r="L175" s="1"/>
      <c r="M175" s="1"/>
      <c r="N175" s="2"/>
      <c r="O175" s="2"/>
      <c r="P175" s="2"/>
      <c r="Q175" s="2"/>
      <c r="R175" s="2"/>
      <c r="S175" s="2"/>
      <c r="T175" s="1"/>
      <c r="U175" s="1"/>
      <c r="V175" s="1"/>
      <c r="W175" s="1"/>
      <c r="X175" s="1"/>
      <c r="Y175" s="1"/>
      <c r="Z175" s="1"/>
      <c r="AA175" s="1"/>
      <c r="AB175" s="1"/>
      <c r="AC175" s="1"/>
      <c r="AD175" s="1"/>
      <c r="AE175" s="1"/>
      <c r="AF175" s="1"/>
      <c r="AG175" s="1"/>
      <c r="AH175" s="1"/>
      <c r="AI175" s="1"/>
      <c r="AJ175" s="1"/>
      <c r="AK175" s="1"/>
      <c r="AL175" s="1"/>
      <c r="AM175" s="1"/>
      <c r="AN175" s="1"/>
    </row>
    <row r="176" spans="1:40" ht="15.75" customHeight="1" x14ac:dyDescent="0.2">
      <c r="A176" s="1"/>
      <c r="B176" s="1"/>
      <c r="C176" s="1"/>
      <c r="D176" s="1"/>
      <c r="E176" s="1"/>
      <c r="F176" s="1"/>
      <c r="G176" s="1"/>
      <c r="H176" s="1"/>
      <c r="I176" s="1"/>
      <c r="J176" s="1"/>
      <c r="K176" s="1"/>
      <c r="L176" s="1"/>
      <c r="M176" s="1"/>
      <c r="N176" s="2"/>
      <c r="O176" s="2"/>
      <c r="P176" s="2"/>
      <c r="Q176" s="2"/>
      <c r="R176" s="2"/>
      <c r="S176" s="2"/>
      <c r="T176" s="1"/>
      <c r="U176" s="1"/>
      <c r="V176" s="1"/>
      <c r="W176" s="1"/>
      <c r="X176" s="1"/>
      <c r="Y176" s="1"/>
      <c r="Z176" s="1"/>
      <c r="AA176" s="1"/>
      <c r="AB176" s="1"/>
      <c r="AC176" s="1"/>
      <c r="AD176" s="1"/>
      <c r="AE176" s="1"/>
      <c r="AF176" s="1"/>
      <c r="AG176" s="1"/>
      <c r="AH176" s="1"/>
      <c r="AI176" s="1"/>
      <c r="AJ176" s="1"/>
      <c r="AK176" s="1"/>
      <c r="AL176" s="1"/>
      <c r="AM176" s="1"/>
      <c r="AN176" s="1"/>
    </row>
    <row r="177" spans="1:40" ht="15.75" customHeight="1" x14ac:dyDescent="0.2">
      <c r="A177" s="1"/>
      <c r="B177" s="1"/>
      <c r="C177" s="1"/>
      <c r="D177" s="1"/>
      <c r="E177" s="1"/>
      <c r="F177" s="1"/>
      <c r="G177" s="1"/>
      <c r="H177" s="1"/>
      <c r="I177" s="1"/>
      <c r="J177" s="1"/>
      <c r="K177" s="1"/>
      <c r="L177" s="1"/>
      <c r="M177" s="1"/>
      <c r="N177" s="2"/>
      <c r="O177" s="2"/>
      <c r="P177" s="2"/>
      <c r="Q177" s="2"/>
      <c r="R177" s="2"/>
      <c r="S177" s="2"/>
      <c r="T177" s="1"/>
      <c r="U177" s="1"/>
      <c r="V177" s="1"/>
      <c r="W177" s="1"/>
      <c r="X177" s="1"/>
      <c r="Y177" s="1"/>
      <c r="Z177" s="1"/>
      <c r="AA177" s="1"/>
      <c r="AB177" s="1"/>
      <c r="AC177" s="1"/>
      <c r="AD177" s="1"/>
      <c r="AE177" s="1"/>
      <c r="AF177" s="1"/>
      <c r="AG177" s="1"/>
      <c r="AH177" s="1"/>
      <c r="AI177" s="1"/>
      <c r="AJ177" s="1"/>
      <c r="AK177" s="1"/>
      <c r="AL177" s="1"/>
      <c r="AM177" s="1"/>
      <c r="AN177" s="1"/>
    </row>
    <row r="178" spans="1:40" ht="15.75" customHeight="1" x14ac:dyDescent="0.2">
      <c r="A178" s="1"/>
      <c r="B178" s="1"/>
      <c r="C178" s="1"/>
      <c r="D178" s="1"/>
      <c r="E178" s="1"/>
      <c r="F178" s="1"/>
      <c r="G178" s="1"/>
      <c r="H178" s="1"/>
      <c r="I178" s="1"/>
      <c r="J178" s="1"/>
      <c r="K178" s="1"/>
      <c r="L178" s="1"/>
      <c r="M178" s="1"/>
      <c r="N178" s="2"/>
      <c r="O178" s="2"/>
      <c r="P178" s="2"/>
      <c r="Q178" s="2"/>
      <c r="R178" s="2"/>
      <c r="S178" s="2"/>
      <c r="T178" s="1"/>
      <c r="U178" s="1"/>
      <c r="V178" s="1"/>
      <c r="W178" s="1"/>
      <c r="X178" s="1"/>
      <c r="Y178" s="1"/>
      <c r="Z178" s="1"/>
      <c r="AA178" s="1"/>
      <c r="AB178" s="1"/>
      <c r="AC178" s="1"/>
      <c r="AD178" s="1"/>
      <c r="AE178" s="1"/>
      <c r="AF178" s="1"/>
      <c r="AG178" s="1"/>
      <c r="AH178" s="1"/>
      <c r="AI178" s="1"/>
      <c r="AJ178" s="1"/>
      <c r="AK178" s="1"/>
      <c r="AL178" s="1"/>
      <c r="AM178" s="1"/>
      <c r="AN178" s="1"/>
    </row>
    <row r="179" spans="1:40" ht="15.75" customHeight="1" x14ac:dyDescent="0.2">
      <c r="A179" s="1"/>
      <c r="B179" s="1"/>
      <c r="C179" s="1"/>
      <c r="D179" s="1"/>
      <c r="E179" s="1"/>
      <c r="F179" s="1"/>
      <c r="G179" s="1"/>
      <c r="H179" s="1"/>
      <c r="I179" s="1"/>
      <c r="J179" s="1"/>
      <c r="K179" s="1"/>
      <c r="L179" s="1"/>
      <c r="M179" s="1"/>
      <c r="N179" s="2"/>
      <c r="O179" s="2"/>
      <c r="P179" s="2"/>
      <c r="Q179" s="2"/>
      <c r="R179" s="2"/>
      <c r="S179" s="2"/>
      <c r="T179" s="1"/>
      <c r="U179" s="1"/>
      <c r="V179" s="1"/>
      <c r="W179" s="1"/>
      <c r="X179" s="1"/>
      <c r="Y179" s="1"/>
      <c r="Z179" s="1"/>
      <c r="AA179" s="1"/>
      <c r="AB179" s="1"/>
      <c r="AC179" s="1"/>
      <c r="AD179" s="1"/>
      <c r="AE179" s="1"/>
      <c r="AF179" s="1"/>
      <c r="AG179" s="1"/>
      <c r="AH179" s="1"/>
      <c r="AI179" s="1"/>
      <c r="AJ179" s="1"/>
      <c r="AK179" s="1"/>
      <c r="AL179" s="1"/>
      <c r="AM179" s="1"/>
      <c r="AN179" s="1"/>
    </row>
    <row r="180" spans="1:40" ht="15.75" customHeight="1" x14ac:dyDescent="0.2">
      <c r="A180" s="1"/>
      <c r="B180" s="1"/>
      <c r="C180" s="1"/>
      <c r="D180" s="1"/>
      <c r="E180" s="1"/>
      <c r="F180" s="1"/>
      <c r="G180" s="1"/>
      <c r="H180" s="1"/>
      <c r="I180" s="1"/>
      <c r="J180" s="1"/>
      <c r="K180" s="1"/>
      <c r="L180" s="1"/>
      <c r="M180" s="1"/>
      <c r="N180" s="2"/>
      <c r="O180" s="2"/>
      <c r="P180" s="2"/>
      <c r="Q180" s="2"/>
      <c r="R180" s="2"/>
      <c r="S180" s="2"/>
      <c r="T180" s="1"/>
      <c r="U180" s="1"/>
      <c r="V180" s="1"/>
      <c r="W180" s="1"/>
      <c r="X180" s="1"/>
      <c r="Y180" s="1"/>
      <c r="Z180" s="1"/>
      <c r="AA180" s="1"/>
      <c r="AB180" s="1"/>
      <c r="AC180" s="1"/>
      <c r="AD180" s="1"/>
      <c r="AE180" s="1"/>
      <c r="AF180" s="1"/>
      <c r="AG180" s="1"/>
      <c r="AH180" s="1"/>
      <c r="AI180" s="1"/>
      <c r="AJ180" s="1"/>
      <c r="AK180" s="1"/>
      <c r="AL180" s="1"/>
      <c r="AM180" s="1"/>
      <c r="AN180" s="1"/>
    </row>
    <row r="181" spans="1:40" ht="15.75" customHeight="1" x14ac:dyDescent="0.2">
      <c r="A181" s="1"/>
      <c r="B181" s="1"/>
      <c r="C181" s="1"/>
      <c r="D181" s="1"/>
      <c r="E181" s="1"/>
      <c r="F181" s="1"/>
      <c r="G181" s="1"/>
      <c r="H181" s="1"/>
      <c r="I181" s="1"/>
      <c r="J181" s="1"/>
      <c r="K181" s="1"/>
      <c r="L181" s="1"/>
      <c r="M181" s="1"/>
      <c r="N181" s="2"/>
      <c r="O181" s="2"/>
      <c r="P181" s="2"/>
      <c r="Q181" s="2"/>
      <c r="R181" s="2"/>
      <c r="S181" s="2"/>
      <c r="T181" s="1"/>
      <c r="U181" s="1"/>
      <c r="V181" s="1"/>
      <c r="W181" s="1"/>
      <c r="X181" s="1"/>
      <c r="Y181" s="1"/>
      <c r="Z181" s="1"/>
      <c r="AA181" s="1"/>
      <c r="AB181" s="1"/>
      <c r="AC181" s="1"/>
      <c r="AD181" s="1"/>
      <c r="AE181" s="1"/>
      <c r="AF181" s="1"/>
      <c r="AG181" s="1"/>
      <c r="AH181" s="1"/>
      <c r="AI181" s="1"/>
      <c r="AJ181" s="1"/>
      <c r="AK181" s="1"/>
      <c r="AL181" s="1"/>
      <c r="AM181" s="1"/>
      <c r="AN181" s="1"/>
    </row>
    <row r="182" spans="1:40" ht="15.75" customHeight="1" x14ac:dyDescent="0.2">
      <c r="A182" s="1"/>
      <c r="B182" s="1"/>
      <c r="C182" s="1"/>
      <c r="D182" s="1"/>
      <c r="E182" s="1"/>
      <c r="F182" s="1"/>
      <c r="G182" s="1"/>
      <c r="H182" s="1"/>
      <c r="I182" s="1"/>
      <c r="J182" s="1"/>
      <c r="K182" s="1"/>
      <c r="L182" s="1"/>
      <c r="M182" s="1"/>
      <c r="N182" s="2"/>
      <c r="O182" s="2"/>
      <c r="P182" s="2"/>
      <c r="Q182" s="2"/>
      <c r="R182" s="2"/>
      <c r="S182" s="2"/>
      <c r="T182" s="1"/>
      <c r="U182" s="1"/>
      <c r="V182" s="1"/>
      <c r="W182" s="1"/>
      <c r="X182" s="1"/>
      <c r="Y182" s="1"/>
      <c r="Z182" s="1"/>
      <c r="AA182" s="1"/>
      <c r="AB182" s="1"/>
      <c r="AC182" s="1"/>
      <c r="AD182" s="1"/>
      <c r="AE182" s="1"/>
      <c r="AF182" s="1"/>
      <c r="AG182" s="1"/>
      <c r="AH182" s="1"/>
      <c r="AI182" s="1"/>
      <c r="AJ182" s="1"/>
      <c r="AK182" s="1"/>
      <c r="AL182" s="1"/>
      <c r="AM182" s="1"/>
      <c r="AN182" s="1"/>
    </row>
    <row r="183" spans="1:40" ht="15.75" customHeight="1" x14ac:dyDescent="0.2">
      <c r="A183" s="1"/>
      <c r="B183" s="1"/>
      <c r="C183" s="1"/>
      <c r="D183" s="1"/>
      <c r="E183" s="1"/>
      <c r="F183" s="1"/>
      <c r="G183" s="1"/>
      <c r="H183" s="1"/>
      <c r="I183" s="1"/>
      <c r="J183" s="1"/>
      <c r="K183" s="1"/>
      <c r="L183" s="1"/>
      <c r="M183" s="1"/>
      <c r="N183" s="2"/>
      <c r="O183" s="2"/>
      <c r="P183" s="2"/>
      <c r="Q183" s="2"/>
      <c r="R183" s="2"/>
      <c r="S183" s="2"/>
      <c r="T183" s="1"/>
      <c r="U183" s="1"/>
      <c r="V183" s="1"/>
      <c r="W183" s="1"/>
      <c r="X183" s="1"/>
      <c r="Y183" s="1"/>
      <c r="Z183" s="1"/>
      <c r="AA183" s="1"/>
      <c r="AB183" s="1"/>
      <c r="AC183" s="1"/>
      <c r="AD183" s="1"/>
      <c r="AE183" s="1"/>
      <c r="AF183" s="1"/>
      <c r="AG183" s="1"/>
      <c r="AH183" s="1"/>
      <c r="AI183" s="1"/>
      <c r="AJ183" s="1"/>
      <c r="AK183" s="1"/>
      <c r="AL183" s="1"/>
      <c r="AM183" s="1"/>
      <c r="AN183" s="1"/>
    </row>
    <row r="184" spans="1:40" ht="15.75" customHeight="1" x14ac:dyDescent="0.2">
      <c r="A184" s="1"/>
      <c r="B184" s="1"/>
      <c r="C184" s="1"/>
      <c r="D184" s="1"/>
      <c r="E184" s="1"/>
      <c r="F184" s="1"/>
      <c r="G184" s="1"/>
      <c r="H184" s="1"/>
      <c r="I184" s="1"/>
      <c r="J184" s="1"/>
      <c r="K184" s="1"/>
      <c r="L184" s="1"/>
      <c r="M184" s="1"/>
      <c r="N184" s="2"/>
      <c r="O184" s="2"/>
      <c r="P184" s="2"/>
      <c r="Q184" s="2"/>
      <c r="R184" s="2"/>
      <c r="S184" s="2"/>
      <c r="T184" s="1"/>
      <c r="U184" s="1"/>
      <c r="V184" s="1"/>
      <c r="W184" s="1"/>
      <c r="X184" s="1"/>
      <c r="Y184" s="1"/>
      <c r="Z184" s="1"/>
      <c r="AA184" s="1"/>
      <c r="AB184" s="1"/>
      <c r="AC184" s="1"/>
      <c r="AD184" s="1"/>
      <c r="AE184" s="1"/>
      <c r="AF184" s="1"/>
      <c r="AG184" s="1"/>
      <c r="AH184" s="1"/>
      <c r="AI184" s="1"/>
      <c r="AJ184" s="1"/>
      <c r="AK184" s="1"/>
      <c r="AL184" s="1"/>
      <c r="AM184" s="1"/>
      <c r="AN184" s="1"/>
    </row>
    <row r="185" spans="1:40" ht="15.75" customHeight="1" x14ac:dyDescent="0.2">
      <c r="A185" s="1"/>
      <c r="B185" s="1"/>
      <c r="C185" s="1"/>
      <c r="D185" s="1"/>
      <c r="E185" s="1"/>
      <c r="F185" s="1"/>
      <c r="G185" s="1"/>
      <c r="H185" s="1"/>
      <c r="I185" s="1"/>
      <c r="J185" s="1"/>
      <c r="K185" s="1"/>
      <c r="L185" s="1"/>
      <c r="M185" s="1"/>
      <c r="N185" s="2"/>
      <c r="O185" s="2"/>
      <c r="P185" s="2"/>
      <c r="Q185" s="2"/>
      <c r="R185" s="2"/>
      <c r="S185" s="2"/>
      <c r="T185" s="1"/>
      <c r="U185" s="1"/>
      <c r="V185" s="1"/>
      <c r="W185" s="1"/>
      <c r="X185" s="1"/>
      <c r="Y185" s="1"/>
      <c r="Z185" s="1"/>
      <c r="AA185" s="1"/>
      <c r="AB185" s="1"/>
      <c r="AC185" s="1"/>
      <c r="AD185" s="1"/>
      <c r="AE185" s="1"/>
      <c r="AF185" s="1"/>
      <c r="AG185" s="1"/>
      <c r="AH185" s="1"/>
      <c r="AI185" s="1"/>
      <c r="AJ185" s="1"/>
      <c r="AK185" s="1"/>
      <c r="AL185" s="1"/>
      <c r="AM185" s="1"/>
      <c r="AN185" s="1"/>
    </row>
    <row r="186" spans="1:40" ht="15.75" customHeight="1" x14ac:dyDescent="0.2">
      <c r="A186" s="1"/>
      <c r="B186" s="1"/>
      <c r="C186" s="1"/>
      <c r="D186" s="1"/>
      <c r="E186" s="1"/>
      <c r="F186" s="1"/>
      <c r="G186" s="1"/>
      <c r="H186" s="1"/>
      <c r="I186" s="1"/>
      <c r="J186" s="1"/>
      <c r="K186" s="1"/>
      <c r="L186" s="1"/>
      <c r="M186" s="1"/>
      <c r="N186" s="2"/>
      <c r="O186" s="2"/>
      <c r="P186" s="2"/>
      <c r="Q186" s="2"/>
      <c r="R186" s="2"/>
      <c r="S186" s="2"/>
      <c r="T186" s="1"/>
      <c r="U186" s="1"/>
      <c r="V186" s="1"/>
      <c r="W186" s="1"/>
      <c r="X186" s="1"/>
      <c r="Y186" s="1"/>
      <c r="Z186" s="1"/>
      <c r="AA186" s="1"/>
      <c r="AB186" s="1"/>
      <c r="AC186" s="1"/>
      <c r="AD186" s="1"/>
      <c r="AE186" s="1"/>
      <c r="AF186" s="1"/>
      <c r="AG186" s="1"/>
      <c r="AH186" s="1"/>
      <c r="AI186" s="1"/>
      <c r="AJ186" s="1"/>
      <c r="AK186" s="1"/>
      <c r="AL186" s="1"/>
      <c r="AM186" s="1"/>
      <c r="AN186" s="1"/>
    </row>
    <row r="187" spans="1:40" ht="15.75" customHeight="1" x14ac:dyDescent="0.2">
      <c r="A187" s="1"/>
      <c r="B187" s="1"/>
      <c r="C187" s="1"/>
      <c r="D187" s="1"/>
      <c r="E187" s="1"/>
      <c r="F187" s="1"/>
      <c r="G187" s="1"/>
      <c r="H187" s="1"/>
      <c r="I187" s="1"/>
      <c r="J187" s="1"/>
      <c r="K187" s="1"/>
      <c r="L187" s="1"/>
      <c r="M187" s="1"/>
      <c r="N187" s="2"/>
      <c r="O187" s="2"/>
      <c r="P187" s="2"/>
      <c r="Q187" s="2"/>
      <c r="R187" s="2"/>
      <c r="S187" s="2"/>
      <c r="T187" s="1"/>
      <c r="U187" s="1"/>
      <c r="V187" s="1"/>
      <c r="W187" s="1"/>
      <c r="X187" s="1"/>
      <c r="Y187" s="1"/>
      <c r="Z187" s="1"/>
      <c r="AA187" s="1"/>
      <c r="AB187" s="1"/>
      <c r="AC187" s="1"/>
      <c r="AD187" s="1"/>
      <c r="AE187" s="1"/>
      <c r="AF187" s="1"/>
      <c r="AG187" s="1"/>
      <c r="AH187" s="1"/>
      <c r="AI187" s="1"/>
      <c r="AJ187" s="1"/>
      <c r="AK187" s="1"/>
      <c r="AL187" s="1"/>
      <c r="AM187" s="1"/>
      <c r="AN187" s="1"/>
    </row>
    <row r="188" spans="1:40" ht="15.75" customHeight="1" x14ac:dyDescent="0.2">
      <c r="A188" s="1"/>
      <c r="B188" s="1"/>
      <c r="C188" s="1"/>
      <c r="D188" s="1"/>
      <c r="E188" s="1"/>
      <c r="F188" s="1"/>
      <c r="G188" s="1"/>
      <c r="H188" s="1"/>
      <c r="I188" s="1"/>
      <c r="J188" s="1"/>
      <c r="K188" s="1"/>
      <c r="L188" s="1"/>
      <c r="M188" s="1"/>
      <c r="N188" s="2"/>
      <c r="O188" s="2"/>
      <c r="P188" s="2"/>
      <c r="Q188" s="2"/>
      <c r="R188" s="2"/>
      <c r="S188" s="2"/>
      <c r="T188" s="1"/>
      <c r="U188" s="1"/>
      <c r="V188" s="1"/>
      <c r="W188" s="1"/>
      <c r="X188" s="1"/>
      <c r="Y188" s="1"/>
      <c r="Z188" s="1"/>
      <c r="AA188" s="1"/>
      <c r="AB188" s="1"/>
      <c r="AC188" s="1"/>
      <c r="AD188" s="1"/>
      <c r="AE188" s="1"/>
      <c r="AF188" s="1"/>
      <c r="AG188" s="1"/>
      <c r="AH188" s="1"/>
      <c r="AI188" s="1"/>
      <c r="AJ188" s="1"/>
      <c r="AK188" s="1"/>
      <c r="AL188" s="1"/>
      <c r="AM188" s="1"/>
      <c r="AN188" s="1"/>
    </row>
    <row r="189" spans="1:40" ht="15.75" customHeight="1" x14ac:dyDescent="0.2">
      <c r="A189" s="1"/>
      <c r="B189" s="1"/>
      <c r="C189" s="1"/>
      <c r="D189" s="1"/>
      <c r="E189" s="1"/>
      <c r="F189" s="1"/>
      <c r="G189" s="1"/>
      <c r="H189" s="1"/>
      <c r="I189" s="1"/>
      <c r="J189" s="1"/>
      <c r="K189" s="1"/>
      <c r="L189" s="1"/>
      <c r="M189" s="1"/>
      <c r="N189" s="2"/>
      <c r="O189" s="2"/>
      <c r="P189" s="2"/>
      <c r="Q189" s="2"/>
      <c r="R189" s="2"/>
      <c r="S189" s="2"/>
      <c r="T189" s="1"/>
      <c r="U189" s="1"/>
      <c r="V189" s="1"/>
      <c r="W189" s="1"/>
      <c r="X189" s="1"/>
      <c r="Y189" s="1"/>
      <c r="Z189" s="1"/>
      <c r="AA189" s="1"/>
      <c r="AB189" s="1"/>
      <c r="AC189" s="1"/>
      <c r="AD189" s="1"/>
      <c r="AE189" s="1"/>
      <c r="AF189" s="1"/>
      <c r="AG189" s="1"/>
      <c r="AH189" s="1"/>
      <c r="AI189" s="1"/>
      <c r="AJ189" s="1"/>
      <c r="AK189" s="1"/>
      <c r="AL189" s="1"/>
      <c r="AM189" s="1"/>
      <c r="AN189" s="1"/>
    </row>
    <row r="190" spans="1:40" ht="15.75" customHeight="1" x14ac:dyDescent="0.2">
      <c r="A190" s="1"/>
      <c r="B190" s="1"/>
      <c r="C190" s="1"/>
      <c r="D190" s="1"/>
      <c r="E190" s="1"/>
      <c r="F190" s="1"/>
      <c r="G190" s="1"/>
      <c r="H190" s="1"/>
      <c r="I190" s="1"/>
      <c r="J190" s="1"/>
      <c r="K190" s="1"/>
      <c r="L190" s="1"/>
      <c r="M190" s="1"/>
      <c r="N190" s="2"/>
      <c r="O190" s="2"/>
      <c r="P190" s="2"/>
      <c r="Q190" s="2"/>
      <c r="R190" s="2"/>
      <c r="S190" s="2"/>
      <c r="T190" s="1"/>
      <c r="U190" s="1"/>
      <c r="V190" s="1"/>
      <c r="W190" s="1"/>
      <c r="X190" s="1"/>
      <c r="Y190" s="1"/>
      <c r="Z190" s="1"/>
      <c r="AA190" s="1"/>
      <c r="AB190" s="1"/>
      <c r="AC190" s="1"/>
      <c r="AD190" s="1"/>
      <c r="AE190" s="1"/>
      <c r="AF190" s="1"/>
      <c r="AG190" s="1"/>
      <c r="AH190" s="1"/>
      <c r="AI190" s="1"/>
      <c r="AJ190" s="1"/>
      <c r="AK190" s="1"/>
      <c r="AL190" s="1"/>
      <c r="AM190" s="1"/>
      <c r="AN190" s="1"/>
    </row>
    <row r="191" spans="1:40" ht="15.75" customHeight="1" x14ac:dyDescent="0.2">
      <c r="A191" s="1"/>
      <c r="B191" s="1"/>
      <c r="C191" s="1"/>
      <c r="D191" s="1"/>
      <c r="E191" s="1"/>
      <c r="F191" s="1"/>
      <c r="G191" s="1"/>
      <c r="H191" s="1"/>
      <c r="I191" s="1"/>
      <c r="J191" s="1"/>
      <c r="K191" s="1"/>
      <c r="L191" s="1"/>
      <c r="M191" s="1"/>
      <c r="N191" s="2"/>
      <c r="O191" s="2"/>
      <c r="P191" s="2"/>
      <c r="Q191" s="2"/>
      <c r="R191" s="2"/>
      <c r="S191" s="2"/>
      <c r="T191" s="1"/>
      <c r="U191" s="1"/>
      <c r="V191" s="1"/>
      <c r="W191" s="1"/>
      <c r="X191" s="1"/>
      <c r="Y191" s="1"/>
      <c r="Z191" s="1"/>
      <c r="AA191" s="1"/>
      <c r="AB191" s="1"/>
      <c r="AC191" s="1"/>
      <c r="AD191" s="1"/>
      <c r="AE191" s="1"/>
      <c r="AF191" s="1"/>
      <c r="AG191" s="1"/>
      <c r="AH191" s="1"/>
      <c r="AI191" s="1"/>
      <c r="AJ191" s="1"/>
      <c r="AK191" s="1"/>
      <c r="AL191" s="1"/>
      <c r="AM191" s="1"/>
      <c r="AN191" s="1"/>
    </row>
    <row r="192" spans="1:40" ht="15.75" customHeight="1" x14ac:dyDescent="0.2">
      <c r="A192" s="1"/>
      <c r="B192" s="1"/>
      <c r="C192" s="1"/>
      <c r="D192" s="1"/>
      <c r="E192" s="1"/>
      <c r="F192" s="1"/>
      <c r="G192" s="1"/>
      <c r="H192" s="1"/>
      <c r="I192" s="1"/>
      <c r="J192" s="1"/>
      <c r="K192" s="1"/>
      <c r="L192" s="1"/>
      <c r="M192" s="1"/>
      <c r="N192" s="2"/>
      <c r="O192" s="2"/>
      <c r="P192" s="2"/>
      <c r="Q192" s="2"/>
      <c r="R192" s="2"/>
      <c r="S192" s="2"/>
      <c r="T192" s="1"/>
      <c r="U192" s="1"/>
      <c r="V192" s="1"/>
      <c r="W192" s="1"/>
      <c r="X192" s="1"/>
      <c r="Y192" s="1"/>
      <c r="Z192" s="1"/>
      <c r="AA192" s="1"/>
      <c r="AB192" s="1"/>
      <c r="AC192" s="1"/>
      <c r="AD192" s="1"/>
      <c r="AE192" s="1"/>
      <c r="AF192" s="1"/>
      <c r="AG192" s="1"/>
      <c r="AH192" s="1"/>
      <c r="AI192" s="1"/>
      <c r="AJ192" s="1"/>
      <c r="AK192" s="1"/>
      <c r="AL192" s="1"/>
      <c r="AM192" s="1"/>
      <c r="AN192" s="1"/>
    </row>
    <row r="193" spans="1:40" ht="15.75" customHeight="1" x14ac:dyDescent="0.2">
      <c r="A193" s="1"/>
      <c r="B193" s="1"/>
      <c r="C193" s="1"/>
      <c r="D193" s="1"/>
      <c r="E193" s="1"/>
      <c r="F193" s="1"/>
      <c r="G193" s="1"/>
      <c r="H193" s="1"/>
      <c r="I193" s="1"/>
      <c r="J193" s="1"/>
      <c r="K193" s="1"/>
      <c r="L193" s="1"/>
      <c r="M193" s="1"/>
      <c r="N193" s="2"/>
      <c r="O193" s="2"/>
      <c r="P193" s="2"/>
      <c r="Q193" s="2"/>
      <c r="R193" s="2"/>
      <c r="S193" s="2"/>
      <c r="T193" s="1"/>
      <c r="U193" s="1"/>
      <c r="V193" s="1"/>
      <c r="W193" s="1"/>
      <c r="X193" s="1"/>
      <c r="Y193" s="1"/>
      <c r="Z193" s="1"/>
      <c r="AA193" s="1"/>
      <c r="AB193" s="1"/>
      <c r="AC193" s="1"/>
      <c r="AD193" s="1"/>
      <c r="AE193" s="1"/>
      <c r="AF193" s="1"/>
      <c r="AG193" s="1"/>
      <c r="AH193" s="1"/>
      <c r="AI193" s="1"/>
      <c r="AJ193" s="1"/>
      <c r="AK193" s="1"/>
      <c r="AL193" s="1"/>
      <c r="AM193" s="1"/>
      <c r="AN193" s="1"/>
    </row>
    <row r="194" spans="1:40" ht="15.75" customHeight="1" x14ac:dyDescent="0.2">
      <c r="A194" s="1"/>
      <c r="B194" s="1"/>
      <c r="C194" s="1"/>
      <c r="D194" s="1"/>
      <c r="E194" s="1"/>
      <c r="F194" s="1"/>
      <c r="G194" s="1"/>
      <c r="H194" s="1"/>
      <c r="I194" s="1"/>
      <c r="J194" s="1"/>
      <c r="K194" s="1"/>
      <c r="L194" s="1"/>
      <c r="M194" s="1"/>
      <c r="N194" s="2"/>
      <c r="O194" s="2"/>
      <c r="P194" s="2"/>
      <c r="Q194" s="2"/>
      <c r="R194" s="2"/>
      <c r="S194" s="2"/>
      <c r="T194" s="1"/>
      <c r="U194" s="1"/>
      <c r="V194" s="1"/>
      <c r="W194" s="1"/>
      <c r="X194" s="1"/>
      <c r="Y194" s="1"/>
      <c r="Z194" s="1"/>
      <c r="AA194" s="1"/>
      <c r="AB194" s="1"/>
      <c r="AC194" s="1"/>
      <c r="AD194" s="1"/>
      <c r="AE194" s="1"/>
      <c r="AF194" s="1"/>
      <c r="AG194" s="1"/>
      <c r="AH194" s="1"/>
      <c r="AI194" s="1"/>
      <c r="AJ194" s="1"/>
      <c r="AK194" s="1"/>
      <c r="AL194" s="1"/>
      <c r="AM194" s="1"/>
      <c r="AN194" s="1"/>
    </row>
    <row r="195" spans="1:40" ht="15.75" customHeight="1" x14ac:dyDescent="0.2">
      <c r="A195" s="1"/>
      <c r="B195" s="1"/>
      <c r="C195" s="1"/>
      <c r="D195" s="1"/>
      <c r="E195" s="1"/>
      <c r="F195" s="1"/>
      <c r="G195" s="1"/>
      <c r="H195" s="1"/>
      <c r="I195" s="1"/>
      <c r="J195" s="1"/>
      <c r="K195" s="1"/>
      <c r="L195" s="1"/>
      <c r="M195" s="1"/>
      <c r="N195" s="2"/>
      <c r="O195" s="2"/>
      <c r="P195" s="2"/>
      <c r="Q195" s="2"/>
      <c r="R195" s="2"/>
      <c r="S195" s="2"/>
      <c r="T195" s="1"/>
      <c r="U195" s="1"/>
      <c r="V195" s="1"/>
      <c r="W195" s="1"/>
      <c r="X195" s="1"/>
      <c r="Y195" s="1"/>
      <c r="Z195" s="1"/>
      <c r="AA195" s="1"/>
      <c r="AB195" s="1"/>
      <c r="AC195" s="1"/>
      <c r="AD195" s="1"/>
      <c r="AE195" s="1"/>
      <c r="AF195" s="1"/>
      <c r="AG195" s="1"/>
      <c r="AH195" s="1"/>
      <c r="AI195" s="1"/>
      <c r="AJ195" s="1"/>
      <c r="AK195" s="1"/>
      <c r="AL195" s="1"/>
      <c r="AM195" s="1"/>
      <c r="AN195" s="1"/>
    </row>
    <row r="196" spans="1:40" ht="15.75" customHeight="1" x14ac:dyDescent="0.2">
      <c r="A196" s="1"/>
      <c r="B196" s="1"/>
      <c r="C196" s="1"/>
      <c r="D196" s="1"/>
      <c r="E196" s="1"/>
      <c r="F196" s="1"/>
      <c r="G196" s="1"/>
      <c r="H196" s="1"/>
      <c r="I196" s="1"/>
      <c r="J196" s="1"/>
      <c r="K196" s="1"/>
      <c r="L196" s="1"/>
      <c r="M196" s="1"/>
      <c r="N196" s="2"/>
      <c r="O196" s="2"/>
      <c r="P196" s="2"/>
      <c r="Q196" s="2"/>
      <c r="R196" s="2"/>
      <c r="S196" s="2"/>
      <c r="T196" s="1"/>
      <c r="U196" s="1"/>
      <c r="V196" s="1"/>
      <c r="W196" s="1"/>
      <c r="X196" s="1"/>
      <c r="Y196" s="1"/>
      <c r="Z196" s="1"/>
      <c r="AA196" s="1"/>
      <c r="AB196" s="1"/>
      <c r="AC196" s="1"/>
      <c r="AD196" s="1"/>
      <c r="AE196" s="1"/>
      <c r="AF196" s="1"/>
      <c r="AG196" s="1"/>
      <c r="AH196" s="1"/>
      <c r="AI196" s="1"/>
      <c r="AJ196" s="1"/>
      <c r="AK196" s="1"/>
      <c r="AL196" s="1"/>
      <c r="AM196" s="1"/>
      <c r="AN196" s="1"/>
    </row>
    <row r="197" spans="1:40" ht="15.75" customHeight="1" x14ac:dyDescent="0.2">
      <c r="A197" s="1"/>
      <c r="B197" s="1"/>
      <c r="C197" s="1"/>
      <c r="D197" s="1"/>
      <c r="E197" s="1"/>
      <c r="F197" s="1"/>
      <c r="G197" s="1"/>
      <c r="H197" s="1"/>
      <c r="I197" s="1"/>
      <c r="J197" s="1"/>
      <c r="K197" s="1"/>
      <c r="L197" s="1"/>
      <c r="M197" s="1"/>
      <c r="N197" s="2"/>
      <c r="O197" s="2"/>
      <c r="P197" s="2"/>
      <c r="Q197" s="2"/>
      <c r="R197" s="2"/>
      <c r="S197" s="2"/>
      <c r="T197" s="1"/>
      <c r="U197" s="1"/>
      <c r="V197" s="1"/>
      <c r="W197" s="1"/>
      <c r="X197" s="1"/>
      <c r="Y197" s="1"/>
      <c r="Z197" s="1"/>
      <c r="AA197" s="1"/>
      <c r="AB197" s="1"/>
      <c r="AC197" s="1"/>
      <c r="AD197" s="1"/>
      <c r="AE197" s="1"/>
      <c r="AF197" s="1"/>
      <c r="AG197" s="1"/>
      <c r="AH197" s="1"/>
      <c r="AI197" s="1"/>
      <c r="AJ197" s="1"/>
      <c r="AK197" s="1"/>
      <c r="AL197" s="1"/>
      <c r="AM197" s="1"/>
      <c r="AN197" s="1"/>
    </row>
    <row r="198" spans="1:40" ht="15.75" customHeight="1" x14ac:dyDescent="0.2">
      <c r="A198" s="1"/>
      <c r="B198" s="1"/>
      <c r="C198" s="1"/>
      <c r="D198" s="1"/>
      <c r="E198" s="1"/>
      <c r="F198" s="1"/>
      <c r="G198" s="1"/>
      <c r="H198" s="1"/>
      <c r="I198" s="1"/>
      <c r="J198" s="1"/>
      <c r="K198" s="1"/>
      <c r="L198" s="1"/>
      <c r="M198" s="1"/>
      <c r="N198" s="2"/>
      <c r="O198" s="2"/>
      <c r="P198" s="2"/>
      <c r="Q198" s="2"/>
      <c r="R198" s="2"/>
      <c r="S198" s="2"/>
      <c r="T198" s="1"/>
      <c r="U198" s="1"/>
      <c r="V198" s="1"/>
      <c r="W198" s="1"/>
      <c r="X198" s="1"/>
      <c r="Y198" s="1"/>
      <c r="Z198" s="1"/>
      <c r="AA198" s="1"/>
      <c r="AB198" s="1"/>
      <c r="AC198" s="1"/>
      <c r="AD198" s="1"/>
      <c r="AE198" s="1"/>
      <c r="AF198" s="1"/>
      <c r="AG198" s="1"/>
      <c r="AH198" s="1"/>
      <c r="AI198" s="1"/>
      <c r="AJ198" s="1"/>
      <c r="AK198" s="1"/>
      <c r="AL198" s="1"/>
      <c r="AM198" s="1"/>
      <c r="AN198" s="1"/>
    </row>
    <row r="199" spans="1:40" ht="15.75" customHeight="1" x14ac:dyDescent="0.2">
      <c r="A199" s="1"/>
      <c r="B199" s="1"/>
      <c r="C199" s="1"/>
      <c r="D199" s="1"/>
      <c r="E199" s="1"/>
      <c r="F199" s="1"/>
      <c r="G199" s="1"/>
      <c r="H199" s="1"/>
      <c r="I199" s="1"/>
      <c r="J199" s="1"/>
      <c r="K199" s="1"/>
      <c r="L199" s="1"/>
      <c r="M199" s="1"/>
      <c r="N199" s="2"/>
      <c r="O199" s="2"/>
      <c r="P199" s="2"/>
      <c r="Q199" s="2"/>
      <c r="R199" s="2"/>
      <c r="S199" s="2"/>
      <c r="T199" s="1"/>
      <c r="U199" s="1"/>
      <c r="V199" s="1"/>
      <c r="W199" s="1"/>
      <c r="X199" s="1"/>
      <c r="Y199" s="1"/>
      <c r="Z199" s="1"/>
      <c r="AA199" s="1"/>
      <c r="AB199" s="1"/>
      <c r="AC199" s="1"/>
      <c r="AD199" s="1"/>
      <c r="AE199" s="1"/>
      <c r="AF199" s="1"/>
      <c r="AG199" s="1"/>
      <c r="AH199" s="1"/>
      <c r="AI199" s="1"/>
      <c r="AJ199" s="1"/>
      <c r="AK199" s="1"/>
      <c r="AL199" s="1"/>
      <c r="AM199" s="1"/>
      <c r="AN199" s="1"/>
    </row>
    <row r="200" spans="1:40" ht="15.75" customHeight="1" x14ac:dyDescent="0.2">
      <c r="A200" s="1"/>
      <c r="B200" s="1"/>
      <c r="C200" s="1"/>
      <c r="D200" s="1"/>
      <c r="E200" s="1"/>
      <c r="F200" s="1"/>
      <c r="G200" s="1"/>
      <c r="H200" s="1"/>
      <c r="I200" s="1"/>
      <c r="J200" s="1"/>
      <c r="K200" s="1"/>
      <c r="L200" s="1"/>
      <c r="M200" s="1"/>
      <c r="N200" s="2"/>
      <c r="O200" s="2"/>
      <c r="P200" s="2"/>
      <c r="Q200" s="2"/>
      <c r="R200" s="2"/>
      <c r="S200" s="2"/>
      <c r="T200" s="1"/>
      <c r="U200" s="1"/>
      <c r="V200" s="1"/>
      <c r="W200" s="1"/>
      <c r="X200" s="1"/>
      <c r="Y200" s="1"/>
      <c r="Z200" s="1"/>
      <c r="AA200" s="1"/>
      <c r="AB200" s="1"/>
      <c r="AC200" s="1"/>
      <c r="AD200" s="1"/>
      <c r="AE200" s="1"/>
      <c r="AF200" s="1"/>
      <c r="AG200" s="1"/>
      <c r="AH200" s="1"/>
      <c r="AI200" s="1"/>
      <c r="AJ200" s="1"/>
      <c r="AK200" s="1"/>
      <c r="AL200" s="1"/>
      <c r="AM200" s="1"/>
      <c r="AN200" s="1"/>
    </row>
    <row r="201" spans="1:40" ht="15.75" customHeight="1" x14ac:dyDescent="0.2">
      <c r="A201" s="1"/>
      <c r="B201" s="1"/>
      <c r="C201" s="1"/>
      <c r="D201" s="1"/>
      <c r="E201" s="1"/>
      <c r="F201" s="1"/>
      <c r="G201" s="1"/>
      <c r="H201" s="1"/>
      <c r="I201" s="1"/>
      <c r="J201" s="1"/>
      <c r="K201" s="1"/>
      <c r="L201" s="1"/>
      <c r="M201" s="1"/>
      <c r="N201" s="2"/>
      <c r="O201" s="2"/>
      <c r="P201" s="2"/>
      <c r="Q201" s="2"/>
      <c r="R201" s="2"/>
      <c r="S201" s="2"/>
      <c r="T201" s="1"/>
      <c r="U201" s="1"/>
      <c r="V201" s="1"/>
      <c r="W201" s="1"/>
      <c r="X201" s="1"/>
      <c r="Y201" s="1"/>
      <c r="Z201" s="1"/>
      <c r="AA201" s="1"/>
      <c r="AB201" s="1"/>
      <c r="AC201" s="1"/>
      <c r="AD201" s="1"/>
      <c r="AE201" s="1"/>
      <c r="AF201" s="1"/>
      <c r="AG201" s="1"/>
      <c r="AH201" s="1"/>
      <c r="AI201" s="1"/>
      <c r="AJ201" s="1"/>
      <c r="AK201" s="1"/>
      <c r="AL201" s="1"/>
      <c r="AM201" s="1"/>
      <c r="AN201" s="1"/>
    </row>
    <row r="202" spans="1:40" ht="15.75" customHeight="1" x14ac:dyDescent="0.2">
      <c r="A202" s="1"/>
      <c r="B202" s="1"/>
      <c r="C202" s="1"/>
      <c r="D202" s="1"/>
      <c r="E202" s="1"/>
      <c r="F202" s="1"/>
      <c r="G202" s="1"/>
      <c r="H202" s="1"/>
      <c r="I202" s="1"/>
      <c r="J202" s="1"/>
      <c r="K202" s="1"/>
      <c r="L202" s="1"/>
      <c r="M202" s="1"/>
      <c r="N202" s="2"/>
      <c r="O202" s="2"/>
      <c r="P202" s="2"/>
      <c r="Q202" s="2"/>
      <c r="R202" s="2"/>
      <c r="S202" s="2"/>
      <c r="T202" s="1"/>
      <c r="U202" s="1"/>
      <c r="V202" s="1"/>
      <c r="W202" s="1"/>
      <c r="X202" s="1"/>
      <c r="Y202" s="1"/>
      <c r="Z202" s="1"/>
      <c r="AA202" s="1"/>
      <c r="AB202" s="1"/>
      <c r="AC202" s="1"/>
      <c r="AD202" s="1"/>
      <c r="AE202" s="1"/>
      <c r="AF202" s="1"/>
      <c r="AG202" s="1"/>
      <c r="AH202" s="1"/>
      <c r="AI202" s="1"/>
      <c r="AJ202" s="1"/>
      <c r="AK202" s="1"/>
      <c r="AL202" s="1"/>
      <c r="AM202" s="1"/>
      <c r="AN202" s="1"/>
    </row>
    <row r="203" spans="1:40" ht="15.75" customHeight="1" x14ac:dyDescent="0.2">
      <c r="A203" s="1"/>
      <c r="B203" s="1"/>
      <c r="C203" s="1"/>
      <c r="D203" s="1"/>
      <c r="E203" s="1"/>
      <c r="F203" s="1"/>
      <c r="G203" s="1"/>
      <c r="H203" s="1"/>
      <c r="I203" s="1"/>
      <c r="J203" s="1"/>
      <c r="K203" s="1"/>
      <c r="L203" s="1"/>
      <c r="M203" s="1"/>
      <c r="N203" s="2"/>
      <c r="O203" s="2"/>
      <c r="P203" s="2"/>
      <c r="Q203" s="2"/>
      <c r="R203" s="2"/>
      <c r="S203" s="2"/>
      <c r="T203" s="1"/>
      <c r="U203" s="1"/>
      <c r="V203" s="1"/>
      <c r="W203" s="1"/>
      <c r="X203" s="1"/>
      <c r="Y203" s="1"/>
      <c r="Z203" s="1"/>
      <c r="AA203" s="1"/>
      <c r="AB203" s="1"/>
      <c r="AC203" s="1"/>
      <c r="AD203" s="1"/>
      <c r="AE203" s="1"/>
      <c r="AF203" s="1"/>
      <c r="AG203" s="1"/>
      <c r="AH203" s="1"/>
      <c r="AI203" s="1"/>
      <c r="AJ203" s="1"/>
      <c r="AK203" s="1"/>
      <c r="AL203" s="1"/>
      <c r="AM203" s="1"/>
      <c r="AN203" s="1"/>
    </row>
    <row r="204" spans="1:40" ht="15.75" customHeight="1" x14ac:dyDescent="0.2">
      <c r="A204" s="1"/>
      <c r="B204" s="1"/>
      <c r="C204" s="1"/>
      <c r="D204" s="1"/>
      <c r="E204" s="1"/>
      <c r="F204" s="1"/>
      <c r="G204" s="1"/>
      <c r="H204" s="1"/>
      <c r="I204" s="1"/>
      <c r="J204" s="1"/>
      <c r="K204" s="1"/>
      <c r="L204" s="1"/>
      <c r="M204" s="1"/>
      <c r="N204" s="2"/>
      <c r="O204" s="2"/>
      <c r="P204" s="2"/>
      <c r="Q204" s="2"/>
      <c r="R204" s="2"/>
      <c r="S204" s="2"/>
      <c r="T204" s="1"/>
      <c r="U204" s="1"/>
      <c r="V204" s="1"/>
      <c r="W204" s="1"/>
      <c r="X204" s="1"/>
      <c r="Y204" s="1"/>
      <c r="Z204" s="1"/>
      <c r="AA204" s="1"/>
      <c r="AB204" s="1"/>
      <c r="AC204" s="1"/>
      <c r="AD204" s="1"/>
      <c r="AE204" s="1"/>
      <c r="AF204" s="1"/>
      <c r="AG204" s="1"/>
      <c r="AH204" s="1"/>
      <c r="AI204" s="1"/>
      <c r="AJ204" s="1"/>
      <c r="AK204" s="1"/>
      <c r="AL204" s="1"/>
      <c r="AM204" s="1"/>
      <c r="AN204" s="1"/>
    </row>
    <row r="205" spans="1:40" ht="15.75" customHeight="1" x14ac:dyDescent="0.2">
      <c r="A205" s="1"/>
      <c r="B205" s="1"/>
      <c r="C205" s="1"/>
      <c r="D205" s="1"/>
      <c r="E205" s="1"/>
      <c r="F205" s="1"/>
      <c r="G205" s="1"/>
      <c r="H205" s="1"/>
      <c r="I205" s="1"/>
      <c r="J205" s="1"/>
      <c r="K205" s="1"/>
      <c r="L205" s="1"/>
      <c r="M205" s="1"/>
      <c r="N205" s="2"/>
      <c r="O205" s="2"/>
      <c r="P205" s="2"/>
      <c r="Q205" s="2"/>
      <c r="R205" s="2"/>
      <c r="S205" s="2"/>
      <c r="T205" s="1"/>
      <c r="U205" s="1"/>
      <c r="V205" s="1"/>
      <c r="W205" s="1"/>
      <c r="X205" s="1"/>
      <c r="Y205" s="1"/>
      <c r="Z205" s="1"/>
      <c r="AA205" s="1"/>
      <c r="AB205" s="1"/>
      <c r="AC205" s="1"/>
      <c r="AD205" s="1"/>
      <c r="AE205" s="1"/>
      <c r="AF205" s="1"/>
      <c r="AG205" s="1"/>
      <c r="AH205" s="1"/>
      <c r="AI205" s="1"/>
      <c r="AJ205" s="1"/>
      <c r="AK205" s="1"/>
      <c r="AL205" s="1"/>
      <c r="AM205" s="1"/>
      <c r="AN205" s="1"/>
    </row>
    <row r="206" spans="1:40" ht="15.75" customHeight="1" x14ac:dyDescent="0.2">
      <c r="A206" s="1"/>
      <c r="B206" s="1"/>
      <c r="C206" s="1"/>
      <c r="D206" s="1"/>
      <c r="E206" s="1"/>
      <c r="F206" s="1"/>
      <c r="G206" s="1"/>
      <c r="H206" s="1"/>
      <c r="I206" s="1"/>
      <c r="J206" s="1"/>
      <c r="K206" s="1"/>
      <c r="L206" s="1"/>
      <c r="M206" s="1"/>
      <c r="N206" s="2"/>
      <c r="O206" s="2"/>
      <c r="P206" s="2"/>
      <c r="Q206" s="2"/>
      <c r="R206" s="2"/>
      <c r="S206" s="2"/>
      <c r="T206" s="1"/>
      <c r="U206" s="1"/>
      <c r="V206" s="1"/>
      <c r="W206" s="1"/>
      <c r="X206" s="1"/>
      <c r="Y206" s="1"/>
      <c r="Z206" s="1"/>
      <c r="AA206" s="1"/>
      <c r="AB206" s="1"/>
      <c r="AC206" s="1"/>
      <c r="AD206" s="1"/>
      <c r="AE206" s="1"/>
      <c r="AF206" s="1"/>
      <c r="AG206" s="1"/>
      <c r="AH206" s="1"/>
      <c r="AI206" s="1"/>
      <c r="AJ206" s="1"/>
      <c r="AK206" s="1"/>
      <c r="AL206" s="1"/>
      <c r="AM206" s="1"/>
      <c r="AN206" s="1"/>
    </row>
    <row r="207" spans="1:40" ht="15.75" customHeight="1" x14ac:dyDescent="0.2">
      <c r="A207" s="1"/>
      <c r="B207" s="1"/>
      <c r="C207" s="1"/>
      <c r="D207" s="1"/>
      <c r="E207" s="1"/>
      <c r="F207" s="1"/>
      <c r="G207" s="1"/>
      <c r="H207" s="1"/>
      <c r="I207" s="1"/>
      <c r="J207" s="1"/>
      <c r="K207" s="1"/>
      <c r="L207" s="1"/>
      <c r="M207" s="1"/>
      <c r="N207" s="2"/>
      <c r="O207" s="2"/>
      <c r="P207" s="2"/>
      <c r="Q207" s="2"/>
      <c r="R207" s="2"/>
      <c r="S207" s="2"/>
      <c r="T207" s="1"/>
      <c r="U207" s="1"/>
      <c r="V207" s="1"/>
      <c r="W207" s="1"/>
      <c r="X207" s="1"/>
      <c r="Y207" s="1"/>
      <c r="Z207" s="1"/>
      <c r="AA207" s="1"/>
      <c r="AB207" s="1"/>
      <c r="AC207" s="1"/>
      <c r="AD207" s="1"/>
      <c r="AE207" s="1"/>
      <c r="AF207" s="1"/>
      <c r="AG207" s="1"/>
      <c r="AH207" s="1"/>
      <c r="AI207" s="1"/>
      <c r="AJ207" s="1"/>
      <c r="AK207" s="1"/>
      <c r="AL207" s="1"/>
      <c r="AM207" s="1"/>
      <c r="AN207" s="1"/>
    </row>
    <row r="208" spans="1:40" ht="15.75" customHeight="1" x14ac:dyDescent="0.2">
      <c r="A208" s="1"/>
      <c r="B208" s="1"/>
      <c r="C208" s="1"/>
      <c r="D208" s="1"/>
      <c r="E208" s="1"/>
      <c r="F208" s="1"/>
      <c r="G208" s="1"/>
      <c r="H208" s="1"/>
      <c r="I208" s="1"/>
      <c r="J208" s="1"/>
      <c r="K208" s="1"/>
      <c r="L208" s="1"/>
      <c r="M208" s="1"/>
      <c r="N208" s="2"/>
      <c r="O208" s="2"/>
      <c r="P208" s="2"/>
      <c r="Q208" s="2"/>
      <c r="R208" s="2"/>
      <c r="S208" s="2"/>
      <c r="T208" s="1"/>
      <c r="U208" s="1"/>
      <c r="V208" s="1"/>
      <c r="W208" s="1"/>
      <c r="X208" s="1"/>
      <c r="Y208" s="1"/>
      <c r="Z208" s="1"/>
      <c r="AA208" s="1"/>
      <c r="AB208" s="1"/>
      <c r="AC208" s="1"/>
      <c r="AD208" s="1"/>
      <c r="AE208" s="1"/>
      <c r="AF208" s="1"/>
      <c r="AG208" s="1"/>
      <c r="AH208" s="1"/>
      <c r="AI208" s="1"/>
      <c r="AJ208" s="1"/>
      <c r="AK208" s="1"/>
      <c r="AL208" s="1"/>
      <c r="AM208" s="1"/>
      <c r="AN208" s="1"/>
    </row>
    <row r="209" spans="1:40" ht="15.75" customHeight="1" x14ac:dyDescent="0.2">
      <c r="A209" s="1"/>
      <c r="B209" s="1"/>
      <c r="C209" s="1"/>
      <c r="D209" s="1"/>
      <c r="E209" s="1"/>
      <c r="F209" s="1"/>
      <c r="G209" s="1"/>
      <c r="H209" s="1"/>
      <c r="I209" s="1"/>
      <c r="J209" s="1"/>
      <c r="K209" s="1"/>
      <c r="L209" s="1"/>
      <c r="M209" s="1"/>
      <c r="N209" s="2"/>
      <c r="O209" s="2"/>
      <c r="P209" s="2"/>
      <c r="Q209" s="2"/>
      <c r="R209" s="2"/>
      <c r="S209" s="2"/>
      <c r="T209" s="1"/>
      <c r="U209" s="1"/>
      <c r="V209" s="1"/>
      <c r="W209" s="1"/>
      <c r="X209" s="1"/>
      <c r="Y209" s="1"/>
      <c r="Z209" s="1"/>
      <c r="AA209" s="1"/>
      <c r="AB209" s="1"/>
      <c r="AC209" s="1"/>
      <c r="AD209" s="1"/>
      <c r="AE209" s="1"/>
      <c r="AF209" s="1"/>
      <c r="AG209" s="1"/>
      <c r="AH209" s="1"/>
      <c r="AI209" s="1"/>
      <c r="AJ209" s="1"/>
      <c r="AK209" s="1"/>
      <c r="AL209" s="1"/>
      <c r="AM209" s="1"/>
      <c r="AN209" s="1"/>
    </row>
    <row r="210" spans="1:40" ht="15.75" customHeight="1" x14ac:dyDescent="0.2">
      <c r="A210" s="1"/>
      <c r="B210" s="1"/>
      <c r="C210" s="1"/>
      <c r="D210" s="1"/>
      <c r="E210" s="1"/>
      <c r="F210" s="1"/>
      <c r="G210" s="1"/>
      <c r="H210" s="1"/>
      <c r="I210" s="1"/>
      <c r="J210" s="1"/>
      <c r="K210" s="1"/>
      <c r="L210" s="1"/>
      <c r="M210" s="1"/>
      <c r="N210" s="2"/>
      <c r="O210" s="2"/>
      <c r="P210" s="2"/>
      <c r="Q210" s="2"/>
      <c r="R210" s="2"/>
      <c r="S210" s="2"/>
      <c r="T210" s="1"/>
      <c r="U210" s="1"/>
      <c r="V210" s="1"/>
      <c r="W210" s="1"/>
      <c r="X210" s="1"/>
      <c r="Y210" s="1"/>
      <c r="Z210" s="1"/>
      <c r="AA210" s="1"/>
      <c r="AB210" s="1"/>
      <c r="AC210" s="1"/>
      <c r="AD210" s="1"/>
      <c r="AE210" s="1"/>
      <c r="AF210" s="1"/>
      <c r="AG210" s="1"/>
      <c r="AH210" s="1"/>
      <c r="AI210" s="1"/>
      <c r="AJ210" s="1"/>
      <c r="AK210" s="1"/>
      <c r="AL210" s="1"/>
      <c r="AM210" s="1"/>
      <c r="AN210" s="1"/>
    </row>
    <row r="211" spans="1:40" ht="15.75" customHeight="1" x14ac:dyDescent="0.2">
      <c r="A211" s="1"/>
      <c r="B211" s="1"/>
      <c r="C211" s="1"/>
      <c r="D211" s="1"/>
      <c r="E211" s="1"/>
      <c r="F211" s="1"/>
      <c r="G211" s="1"/>
      <c r="H211" s="1"/>
      <c r="I211" s="1"/>
      <c r="J211" s="1"/>
      <c r="K211" s="1"/>
      <c r="L211" s="1"/>
      <c r="M211" s="1"/>
      <c r="N211" s="2"/>
      <c r="O211" s="2"/>
      <c r="P211" s="2"/>
      <c r="Q211" s="2"/>
      <c r="R211" s="2"/>
      <c r="S211" s="2"/>
      <c r="T211" s="1"/>
      <c r="U211" s="1"/>
      <c r="V211" s="1"/>
      <c r="W211" s="1"/>
      <c r="X211" s="1"/>
      <c r="Y211" s="1"/>
      <c r="Z211" s="1"/>
      <c r="AA211" s="1"/>
      <c r="AB211" s="1"/>
      <c r="AC211" s="1"/>
      <c r="AD211" s="1"/>
      <c r="AE211" s="1"/>
      <c r="AF211" s="1"/>
      <c r="AG211" s="1"/>
      <c r="AH211" s="1"/>
      <c r="AI211" s="1"/>
      <c r="AJ211" s="1"/>
      <c r="AK211" s="1"/>
      <c r="AL211" s="1"/>
      <c r="AM211" s="1"/>
      <c r="AN211" s="1"/>
    </row>
    <row r="212" spans="1:40" ht="15.75" customHeight="1" x14ac:dyDescent="0.2">
      <c r="A212" s="1"/>
      <c r="B212" s="1"/>
      <c r="C212" s="1"/>
      <c r="D212" s="1"/>
      <c r="E212" s="1"/>
      <c r="F212" s="1"/>
      <c r="G212" s="1"/>
      <c r="H212" s="1"/>
      <c r="I212" s="1"/>
      <c r="J212" s="1"/>
      <c r="K212" s="1"/>
      <c r="L212" s="1"/>
      <c r="M212" s="1"/>
      <c r="N212" s="2"/>
      <c r="O212" s="2"/>
      <c r="P212" s="2"/>
      <c r="Q212" s="2"/>
      <c r="R212" s="2"/>
      <c r="S212" s="2"/>
      <c r="T212" s="1"/>
      <c r="U212" s="1"/>
      <c r="V212" s="1"/>
      <c r="W212" s="1"/>
      <c r="X212" s="1"/>
      <c r="Y212" s="1"/>
      <c r="Z212" s="1"/>
      <c r="AA212" s="1"/>
      <c r="AB212" s="1"/>
      <c r="AC212" s="1"/>
      <c r="AD212" s="1"/>
      <c r="AE212" s="1"/>
      <c r="AF212" s="1"/>
      <c r="AG212" s="1"/>
      <c r="AH212" s="1"/>
      <c r="AI212" s="1"/>
      <c r="AJ212" s="1"/>
      <c r="AK212" s="1"/>
      <c r="AL212" s="1"/>
      <c r="AM212" s="1"/>
      <c r="AN212" s="1"/>
    </row>
    <row r="213" spans="1:40" ht="15.75" customHeight="1" x14ac:dyDescent="0.2">
      <c r="A213" s="1"/>
      <c r="B213" s="1"/>
      <c r="C213" s="1"/>
      <c r="D213" s="1"/>
      <c r="E213" s="1"/>
      <c r="F213" s="1"/>
      <c r="G213" s="1"/>
      <c r="H213" s="1"/>
      <c r="I213" s="1"/>
      <c r="J213" s="1"/>
      <c r="K213" s="1"/>
      <c r="L213" s="1"/>
      <c r="M213" s="1"/>
      <c r="N213" s="2"/>
      <c r="O213" s="2"/>
      <c r="P213" s="2"/>
      <c r="Q213" s="2"/>
      <c r="R213" s="2"/>
      <c r="S213" s="2"/>
      <c r="T213" s="1"/>
      <c r="U213" s="1"/>
      <c r="V213" s="1"/>
      <c r="W213" s="1"/>
      <c r="X213" s="1"/>
      <c r="Y213" s="1"/>
      <c r="Z213" s="1"/>
      <c r="AA213" s="1"/>
      <c r="AB213" s="1"/>
      <c r="AC213" s="1"/>
      <c r="AD213" s="1"/>
      <c r="AE213" s="1"/>
      <c r="AF213" s="1"/>
      <c r="AG213" s="1"/>
      <c r="AH213" s="1"/>
      <c r="AI213" s="1"/>
      <c r="AJ213" s="1"/>
      <c r="AK213" s="1"/>
      <c r="AL213" s="1"/>
      <c r="AM213" s="1"/>
      <c r="AN213" s="1"/>
    </row>
    <row r="214" spans="1:40" ht="15.75" customHeight="1" x14ac:dyDescent="0.2">
      <c r="A214" s="1"/>
      <c r="B214" s="1"/>
      <c r="C214" s="1"/>
      <c r="D214" s="1"/>
      <c r="E214" s="1"/>
      <c r="F214" s="1"/>
      <c r="G214" s="1"/>
      <c r="H214" s="1"/>
      <c r="I214" s="1"/>
      <c r="J214" s="1"/>
      <c r="K214" s="1"/>
      <c r="L214" s="1"/>
      <c r="M214" s="1"/>
      <c r="N214" s="2"/>
      <c r="O214" s="2"/>
      <c r="P214" s="2"/>
      <c r="Q214" s="2"/>
      <c r="R214" s="2"/>
      <c r="S214" s="2"/>
      <c r="T214" s="1"/>
      <c r="U214" s="1"/>
      <c r="V214" s="1"/>
      <c r="W214" s="1"/>
      <c r="X214" s="1"/>
      <c r="Y214" s="1"/>
      <c r="Z214" s="1"/>
      <c r="AA214" s="1"/>
      <c r="AB214" s="1"/>
      <c r="AC214" s="1"/>
      <c r="AD214" s="1"/>
      <c r="AE214" s="1"/>
      <c r="AF214" s="1"/>
      <c r="AG214" s="1"/>
      <c r="AH214" s="1"/>
      <c r="AI214" s="1"/>
      <c r="AJ214" s="1"/>
      <c r="AK214" s="1"/>
      <c r="AL214" s="1"/>
      <c r="AM214" s="1"/>
      <c r="AN214" s="1"/>
    </row>
    <row r="215" spans="1:40" ht="15.75" customHeight="1" x14ac:dyDescent="0.2">
      <c r="A215" s="1"/>
      <c r="B215" s="1"/>
      <c r="C215" s="1"/>
      <c r="D215" s="1"/>
      <c r="E215" s="1"/>
      <c r="F215" s="1"/>
      <c r="G215" s="1"/>
      <c r="H215" s="1"/>
      <c r="I215" s="1"/>
      <c r="J215" s="1"/>
      <c r="K215" s="1"/>
      <c r="L215" s="1"/>
      <c r="M215" s="1"/>
      <c r="N215" s="2"/>
      <c r="O215" s="2"/>
      <c r="P215" s="2"/>
      <c r="Q215" s="2"/>
      <c r="R215" s="2"/>
      <c r="S215" s="2"/>
      <c r="T215" s="1"/>
      <c r="U215" s="1"/>
      <c r="V215" s="1"/>
      <c r="W215" s="1"/>
      <c r="X215" s="1"/>
      <c r="Y215" s="1"/>
      <c r="Z215" s="1"/>
      <c r="AA215" s="1"/>
      <c r="AB215" s="1"/>
      <c r="AC215" s="1"/>
      <c r="AD215" s="1"/>
      <c r="AE215" s="1"/>
      <c r="AF215" s="1"/>
      <c r="AG215" s="1"/>
      <c r="AH215" s="1"/>
      <c r="AI215" s="1"/>
      <c r="AJ215" s="1"/>
      <c r="AK215" s="1"/>
      <c r="AL215" s="1"/>
      <c r="AM215" s="1"/>
      <c r="AN215" s="1"/>
    </row>
    <row r="216" spans="1:40" ht="15.75" customHeight="1" x14ac:dyDescent="0.2">
      <c r="A216" s="1"/>
      <c r="B216" s="1"/>
      <c r="C216" s="1"/>
      <c r="D216" s="1"/>
      <c r="E216" s="1"/>
      <c r="F216" s="1"/>
      <c r="G216" s="1"/>
      <c r="H216" s="1"/>
      <c r="I216" s="1"/>
      <c r="J216" s="1"/>
      <c r="K216" s="1"/>
      <c r="L216" s="1"/>
      <c r="M216" s="1"/>
      <c r="N216" s="2"/>
      <c r="O216" s="2"/>
      <c r="P216" s="2"/>
      <c r="Q216" s="2"/>
      <c r="R216" s="2"/>
      <c r="S216" s="2"/>
      <c r="T216" s="1"/>
      <c r="U216" s="1"/>
      <c r="V216" s="1"/>
      <c r="W216" s="1"/>
      <c r="X216" s="1"/>
      <c r="Y216" s="1"/>
      <c r="Z216" s="1"/>
      <c r="AA216" s="1"/>
      <c r="AB216" s="1"/>
      <c r="AC216" s="1"/>
      <c r="AD216" s="1"/>
      <c r="AE216" s="1"/>
      <c r="AF216" s="1"/>
      <c r="AG216" s="1"/>
      <c r="AH216" s="1"/>
      <c r="AI216" s="1"/>
      <c r="AJ216" s="1"/>
      <c r="AK216" s="1"/>
      <c r="AL216" s="1"/>
      <c r="AM216" s="1"/>
      <c r="AN216" s="1"/>
    </row>
    <row r="217" spans="1:40" ht="15.75" customHeight="1" x14ac:dyDescent="0.2">
      <c r="A217" s="1"/>
      <c r="B217" s="1"/>
      <c r="C217" s="1"/>
      <c r="D217" s="1"/>
      <c r="E217" s="1"/>
      <c r="F217" s="1"/>
      <c r="G217" s="1"/>
      <c r="H217" s="1"/>
      <c r="I217" s="1"/>
      <c r="J217" s="1"/>
      <c r="K217" s="1"/>
      <c r="L217" s="1"/>
      <c r="M217" s="1"/>
      <c r="N217" s="2"/>
      <c r="O217" s="2"/>
      <c r="P217" s="2"/>
      <c r="Q217" s="2"/>
      <c r="R217" s="2"/>
      <c r="S217" s="2"/>
      <c r="T217" s="1"/>
      <c r="U217" s="1"/>
      <c r="V217" s="1"/>
      <c r="W217" s="1"/>
      <c r="X217" s="1"/>
      <c r="Y217" s="1"/>
      <c r="Z217" s="1"/>
      <c r="AA217" s="1"/>
      <c r="AB217" s="1"/>
      <c r="AC217" s="1"/>
      <c r="AD217" s="1"/>
      <c r="AE217" s="1"/>
      <c r="AF217" s="1"/>
      <c r="AG217" s="1"/>
      <c r="AH217" s="1"/>
      <c r="AI217" s="1"/>
      <c r="AJ217" s="1"/>
      <c r="AK217" s="1"/>
      <c r="AL217" s="1"/>
      <c r="AM217" s="1"/>
      <c r="AN217" s="1"/>
    </row>
    <row r="218" spans="1:40" ht="15.75" customHeight="1" x14ac:dyDescent="0.2">
      <c r="A218" s="1"/>
      <c r="B218" s="1"/>
      <c r="C218" s="1"/>
      <c r="D218" s="1"/>
      <c r="E218" s="1"/>
      <c r="F218" s="1"/>
      <c r="G218" s="1"/>
      <c r="H218" s="1"/>
      <c r="I218" s="1"/>
      <c r="J218" s="1"/>
      <c r="K218" s="1"/>
      <c r="L218" s="1"/>
      <c r="M218" s="1"/>
      <c r="N218" s="2"/>
      <c r="O218" s="2"/>
      <c r="P218" s="2"/>
      <c r="Q218" s="2"/>
      <c r="R218" s="2"/>
      <c r="S218" s="2"/>
      <c r="T218" s="1"/>
      <c r="U218" s="1"/>
      <c r="V218" s="1"/>
      <c r="W218" s="1"/>
      <c r="X218" s="1"/>
      <c r="Y218" s="1"/>
      <c r="Z218" s="1"/>
      <c r="AA218" s="1"/>
      <c r="AB218" s="1"/>
      <c r="AC218" s="1"/>
      <c r="AD218" s="1"/>
      <c r="AE218" s="1"/>
      <c r="AF218" s="1"/>
      <c r="AG218" s="1"/>
      <c r="AH218" s="1"/>
      <c r="AI218" s="1"/>
      <c r="AJ218" s="1"/>
      <c r="AK218" s="1"/>
      <c r="AL218" s="1"/>
      <c r="AM218" s="1"/>
      <c r="AN218" s="1"/>
    </row>
    <row r="219" spans="1:40" ht="15.75" customHeight="1" x14ac:dyDescent="0.2">
      <c r="A219" s="1"/>
      <c r="B219" s="1"/>
      <c r="C219" s="1"/>
      <c r="D219" s="1"/>
      <c r="E219" s="1"/>
      <c r="F219" s="1"/>
      <c r="G219" s="1"/>
      <c r="H219" s="1"/>
      <c r="I219" s="1"/>
      <c r="J219" s="1"/>
      <c r="K219" s="1"/>
      <c r="L219" s="1"/>
      <c r="M219" s="1"/>
      <c r="N219" s="2"/>
      <c r="O219" s="2"/>
      <c r="P219" s="2"/>
      <c r="Q219" s="2"/>
      <c r="R219" s="2"/>
      <c r="S219" s="2"/>
      <c r="T219" s="1"/>
      <c r="U219" s="1"/>
      <c r="V219" s="1"/>
      <c r="W219" s="1"/>
      <c r="X219" s="1"/>
      <c r="Y219" s="1"/>
      <c r="Z219" s="1"/>
      <c r="AA219" s="1"/>
      <c r="AB219" s="1"/>
      <c r="AC219" s="1"/>
      <c r="AD219" s="1"/>
      <c r="AE219" s="1"/>
      <c r="AF219" s="1"/>
      <c r="AG219" s="1"/>
      <c r="AH219" s="1"/>
      <c r="AI219" s="1"/>
      <c r="AJ219" s="1"/>
      <c r="AK219" s="1"/>
      <c r="AL219" s="1"/>
      <c r="AM219" s="1"/>
      <c r="AN219" s="1"/>
    </row>
    <row r="220" spans="1:40" ht="15.75" customHeight="1" x14ac:dyDescent="0.2">
      <c r="A220" s="1"/>
      <c r="B220" s="1"/>
      <c r="C220" s="1"/>
      <c r="D220" s="1"/>
      <c r="E220" s="1"/>
      <c r="F220" s="1"/>
      <c r="G220" s="1"/>
      <c r="H220" s="1"/>
      <c r="I220" s="1"/>
      <c r="J220" s="1"/>
      <c r="K220" s="1"/>
      <c r="L220" s="1"/>
      <c r="M220" s="1"/>
      <c r="N220" s="2"/>
      <c r="O220" s="2"/>
      <c r="P220" s="2"/>
      <c r="Q220" s="2"/>
      <c r="R220" s="2"/>
      <c r="S220" s="2"/>
      <c r="T220" s="1"/>
      <c r="U220" s="1"/>
      <c r="V220" s="1"/>
      <c r="W220" s="1"/>
      <c r="X220" s="1"/>
      <c r="Y220" s="1"/>
      <c r="Z220" s="1"/>
      <c r="AA220" s="1"/>
      <c r="AB220" s="1"/>
      <c r="AC220" s="1"/>
      <c r="AD220" s="1"/>
      <c r="AE220" s="1"/>
      <c r="AF220" s="1"/>
      <c r="AG220" s="1"/>
      <c r="AH220" s="1"/>
      <c r="AI220" s="1"/>
      <c r="AJ220" s="1"/>
      <c r="AK220" s="1"/>
      <c r="AL220" s="1"/>
      <c r="AM220" s="1"/>
      <c r="AN220" s="1"/>
    </row>
    <row r="221" spans="1:40" ht="15.75" customHeight="1" x14ac:dyDescent="0.2">
      <c r="A221" s="1"/>
      <c r="B221" s="1"/>
      <c r="C221" s="1"/>
      <c r="D221" s="1"/>
      <c r="E221" s="1"/>
      <c r="F221" s="1"/>
      <c r="G221" s="1"/>
      <c r="H221" s="1"/>
      <c r="I221" s="1"/>
      <c r="J221" s="1"/>
      <c r="K221" s="1"/>
      <c r="L221" s="1"/>
      <c r="M221" s="1"/>
      <c r="N221" s="2"/>
      <c r="O221" s="2"/>
      <c r="P221" s="2"/>
      <c r="Q221" s="2"/>
      <c r="R221" s="2"/>
      <c r="S221" s="2"/>
      <c r="T221" s="1"/>
      <c r="U221" s="1"/>
      <c r="V221" s="1"/>
      <c r="W221" s="1"/>
      <c r="X221" s="1"/>
      <c r="Y221" s="1"/>
      <c r="Z221" s="1"/>
      <c r="AA221" s="1"/>
      <c r="AB221" s="1"/>
      <c r="AC221" s="1"/>
      <c r="AD221" s="1"/>
      <c r="AE221" s="1"/>
      <c r="AF221" s="1"/>
      <c r="AG221" s="1"/>
      <c r="AH221" s="1"/>
      <c r="AI221" s="1"/>
      <c r="AJ221" s="1"/>
      <c r="AK221" s="1"/>
      <c r="AL221" s="1"/>
      <c r="AM221" s="1"/>
      <c r="AN221" s="1"/>
    </row>
    <row r="222" spans="1:40" ht="15.75" customHeight="1" x14ac:dyDescent="0.2">
      <c r="A222" s="1"/>
      <c r="B222" s="1"/>
      <c r="C222" s="1"/>
      <c r="D222" s="1"/>
      <c r="E222" s="1"/>
      <c r="F222" s="1"/>
      <c r="G222" s="1"/>
      <c r="H222" s="1"/>
      <c r="I222" s="1"/>
      <c r="J222" s="1"/>
      <c r="K222" s="1"/>
      <c r="L222" s="1"/>
      <c r="M222" s="1"/>
      <c r="N222" s="2"/>
      <c r="O222" s="2"/>
      <c r="P222" s="2"/>
      <c r="Q222" s="2"/>
      <c r="R222" s="2"/>
      <c r="S222" s="2"/>
      <c r="T222" s="1"/>
      <c r="U222" s="1"/>
      <c r="V222" s="1"/>
      <c r="W222" s="1"/>
      <c r="X222" s="1"/>
      <c r="Y222" s="1"/>
      <c r="Z222" s="1"/>
      <c r="AA222" s="1"/>
      <c r="AB222" s="1"/>
      <c r="AC222" s="1"/>
      <c r="AD222" s="1"/>
      <c r="AE222" s="1"/>
      <c r="AF222" s="1"/>
      <c r="AG222" s="1"/>
      <c r="AH222" s="1"/>
      <c r="AI222" s="1"/>
      <c r="AJ222" s="1"/>
      <c r="AK222" s="1"/>
      <c r="AL222" s="1"/>
      <c r="AM222" s="1"/>
      <c r="AN222" s="1"/>
    </row>
    <row r="223" spans="1:40" ht="15.75" customHeight="1" x14ac:dyDescent="0.2">
      <c r="A223" s="1"/>
      <c r="B223" s="1"/>
      <c r="C223" s="1"/>
      <c r="D223" s="1"/>
      <c r="E223" s="1"/>
      <c r="F223" s="1"/>
      <c r="G223" s="1"/>
      <c r="H223" s="1"/>
      <c r="I223" s="1"/>
      <c r="J223" s="1"/>
      <c r="K223" s="1"/>
      <c r="L223" s="1"/>
      <c r="M223" s="1"/>
      <c r="N223" s="2"/>
      <c r="O223" s="2"/>
      <c r="P223" s="2"/>
      <c r="Q223" s="2"/>
      <c r="R223" s="2"/>
      <c r="S223" s="2"/>
      <c r="T223" s="1"/>
      <c r="U223" s="1"/>
      <c r="V223" s="1"/>
      <c r="W223" s="1"/>
      <c r="X223" s="1"/>
      <c r="Y223" s="1"/>
      <c r="Z223" s="1"/>
      <c r="AA223" s="1"/>
      <c r="AB223" s="1"/>
      <c r="AC223" s="1"/>
      <c r="AD223" s="1"/>
      <c r="AE223" s="1"/>
      <c r="AF223" s="1"/>
      <c r="AG223" s="1"/>
      <c r="AH223" s="1"/>
      <c r="AI223" s="1"/>
      <c r="AJ223" s="1"/>
      <c r="AK223" s="1"/>
      <c r="AL223" s="1"/>
      <c r="AM223" s="1"/>
      <c r="AN223" s="1"/>
    </row>
    <row r="224" spans="1:40" ht="15.75" customHeight="1" x14ac:dyDescent="0.2">
      <c r="A224" s="1"/>
      <c r="B224" s="1"/>
      <c r="C224" s="1"/>
      <c r="D224" s="1"/>
      <c r="E224" s="1"/>
      <c r="F224" s="1"/>
      <c r="G224" s="1"/>
      <c r="H224" s="1"/>
      <c r="I224" s="1"/>
      <c r="J224" s="1"/>
      <c r="K224" s="1"/>
      <c r="L224" s="1"/>
      <c r="M224" s="1"/>
      <c r="N224" s="2"/>
      <c r="O224" s="2"/>
      <c r="P224" s="2"/>
      <c r="Q224" s="2"/>
      <c r="R224" s="2"/>
      <c r="S224" s="2"/>
      <c r="T224" s="1"/>
      <c r="U224" s="1"/>
      <c r="V224" s="1"/>
      <c r="W224" s="1"/>
      <c r="X224" s="1"/>
      <c r="Y224" s="1"/>
      <c r="Z224" s="1"/>
      <c r="AA224" s="1"/>
      <c r="AB224" s="1"/>
      <c r="AC224" s="1"/>
      <c r="AD224" s="1"/>
      <c r="AE224" s="1"/>
      <c r="AF224" s="1"/>
      <c r="AG224" s="1"/>
      <c r="AH224" s="1"/>
      <c r="AI224" s="1"/>
      <c r="AJ224" s="1"/>
      <c r="AK224" s="1"/>
      <c r="AL224" s="1"/>
      <c r="AM224" s="1"/>
      <c r="AN224" s="1"/>
    </row>
    <row r="225" spans="1:40" ht="15.75" customHeight="1" x14ac:dyDescent="0.2">
      <c r="A225" s="1"/>
      <c r="B225" s="1"/>
      <c r="C225" s="1"/>
      <c r="D225" s="1"/>
      <c r="E225" s="1"/>
      <c r="F225" s="1"/>
      <c r="G225" s="1"/>
      <c r="H225" s="1"/>
      <c r="I225" s="1"/>
      <c r="J225" s="1"/>
      <c r="K225" s="1"/>
      <c r="L225" s="1"/>
      <c r="M225" s="1"/>
      <c r="N225" s="2"/>
      <c r="O225" s="2"/>
      <c r="P225" s="2"/>
      <c r="Q225" s="2"/>
      <c r="R225" s="2"/>
      <c r="S225" s="2"/>
      <c r="T225" s="1"/>
      <c r="U225" s="1"/>
      <c r="V225" s="1"/>
      <c r="W225" s="1"/>
      <c r="X225" s="1"/>
      <c r="Y225" s="1"/>
      <c r="Z225" s="1"/>
      <c r="AA225" s="1"/>
      <c r="AB225" s="1"/>
      <c r="AC225" s="1"/>
      <c r="AD225" s="1"/>
      <c r="AE225" s="1"/>
      <c r="AF225" s="1"/>
      <c r="AG225" s="1"/>
      <c r="AH225" s="1"/>
      <c r="AI225" s="1"/>
      <c r="AJ225" s="1"/>
      <c r="AK225" s="1"/>
      <c r="AL225" s="1"/>
      <c r="AM225" s="1"/>
      <c r="AN225" s="1"/>
    </row>
    <row r="226" spans="1:40" ht="15.75" customHeight="1" x14ac:dyDescent="0.2">
      <c r="A226" s="1"/>
      <c r="B226" s="1"/>
      <c r="C226" s="1"/>
      <c r="D226" s="1"/>
      <c r="E226" s="1"/>
      <c r="F226" s="1"/>
      <c r="G226" s="1"/>
      <c r="H226" s="1"/>
      <c r="I226" s="1"/>
      <c r="J226" s="1"/>
      <c r="K226" s="1"/>
      <c r="L226" s="1"/>
      <c r="M226" s="1"/>
      <c r="N226" s="2"/>
      <c r="O226" s="2"/>
      <c r="P226" s="2"/>
      <c r="Q226" s="2"/>
      <c r="R226" s="2"/>
      <c r="S226" s="2"/>
      <c r="T226" s="1"/>
      <c r="U226" s="1"/>
      <c r="V226" s="1"/>
      <c r="W226" s="1"/>
      <c r="X226" s="1"/>
      <c r="Y226" s="1"/>
      <c r="Z226" s="1"/>
      <c r="AA226" s="1"/>
      <c r="AB226" s="1"/>
      <c r="AC226" s="1"/>
      <c r="AD226" s="1"/>
      <c r="AE226" s="1"/>
      <c r="AF226" s="1"/>
      <c r="AG226" s="1"/>
      <c r="AH226" s="1"/>
      <c r="AI226" s="1"/>
      <c r="AJ226" s="1"/>
      <c r="AK226" s="1"/>
      <c r="AL226" s="1"/>
      <c r="AM226" s="1"/>
      <c r="AN226" s="1"/>
    </row>
    <row r="227" spans="1:40" ht="15.75" customHeight="1" x14ac:dyDescent="0.2">
      <c r="A227" s="1"/>
      <c r="B227" s="1"/>
      <c r="C227" s="1"/>
      <c r="D227" s="1"/>
      <c r="E227" s="1"/>
      <c r="F227" s="1"/>
      <c r="G227" s="1"/>
      <c r="H227" s="1"/>
      <c r="I227" s="1"/>
      <c r="J227" s="1"/>
      <c r="K227" s="1"/>
      <c r="L227" s="1"/>
      <c r="M227" s="1"/>
      <c r="N227" s="2"/>
      <c r="O227" s="2"/>
      <c r="P227" s="2"/>
      <c r="Q227" s="2"/>
      <c r="R227" s="2"/>
      <c r="S227" s="2"/>
      <c r="T227" s="1"/>
      <c r="U227" s="1"/>
      <c r="V227" s="1"/>
      <c r="W227" s="1"/>
      <c r="X227" s="1"/>
      <c r="Y227" s="1"/>
      <c r="Z227" s="1"/>
      <c r="AA227" s="1"/>
      <c r="AB227" s="1"/>
      <c r="AC227" s="1"/>
      <c r="AD227" s="1"/>
      <c r="AE227" s="1"/>
      <c r="AF227" s="1"/>
      <c r="AG227" s="1"/>
      <c r="AH227" s="1"/>
      <c r="AI227" s="1"/>
      <c r="AJ227" s="1"/>
      <c r="AK227" s="1"/>
      <c r="AL227" s="1"/>
      <c r="AM227" s="1"/>
      <c r="AN227" s="1"/>
    </row>
    <row r="228" spans="1:40" ht="15.75" customHeight="1" x14ac:dyDescent="0.2">
      <c r="A228" s="1"/>
      <c r="B228" s="1"/>
      <c r="C228" s="1"/>
      <c r="D228" s="1"/>
      <c r="E228" s="1"/>
      <c r="F228" s="1"/>
      <c r="G228" s="1"/>
      <c r="H228" s="1"/>
      <c r="I228" s="1"/>
      <c r="J228" s="1"/>
      <c r="K228" s="1"/>
      <c r="L228" s="1"/>
      <c r="M228" s="1"/>
      <c r="N228" s="2"/>
      <c r="O228" s="2"/>
      <c r="P228" s="2"/>
      <c r="Q228" s="2"/>
      <c r="R228" s="2"/>
      <c r="S228" s="2"/>
      <c r="T228" s="1"/>
      <c r="U228" s="1"/>
      <c r="V228" s="1"/>
      <c r="W228" s="1"/>
      <c r="X228" s="1"/>
      <c r="Y228" s="1"/>
      <c r="Z228" s="1"/>
      <c r="AA228" s="1"/>
      <c r="AB228" s="1"/>
      <c r="AC228" s="1"/>
      <c r="AD228" s="1"/>
      <c r="AE228" s="1"/>
      <c r="AF228" s="1"/>
      <c r="AG228" s="1"/>
      <c r="AH228" s="1"/>
      <c r="AI228" s="1"/>
      <c r="AJ228" s="1"/>
      <c r="AK228" s="1"/>
      <c r="AL228" s="1"/>
      <c r="AM228" s="1"/>
      <c r="AN228" s="1"/>
    </row>
    <row r="229" spans="1:40" ht="15.75" customHeight="1" x14ac:dyDescent="0.2">
      <c r="A229" s="1"/>
      <c r="B229" s="1"/>
      <c r="C229" s="1"/>
      <c r="D229" s="1"/>
      <c r="E229" s="1"/>
      <c r="F229" s="1"/>
      <c r="G229" s="1"/>
      <c r="H229" s="1"/>
      <c r="I229" s="1"/>
      <c r="J229" s="1"/>
      <c r="K229" s="1"/>
      <c r="L229" s="1"/>
      <c r="M229" s="1"/>
      <c r="N229" s="2"/>
      <c r="O229" s="2"/>
      <c r="P229" s="2"/>
      <c r="Q229" s="2"/>
      <c r="R229" s="2"/>
      <c r="S229" s="2"/>
      <c r="T229" s="1"/>
      <c r="U229" s="1"/>
      <c r="V229" s="1"/>
      <c r="W229" s="1"/>
      <c r="X229" s="1"/>
      <c r="Y229" s="1"/>
      <c r="Z229" s="1"/>
      <c r="AA229" s="1"/>
      <c r="AB229" s="1"/>
      <c r="AC229" s="1"/>
      <c r="AD229" s="1"/>
      <c r="AE229" s="1"/>
      <c r="AF229" s="1"/>
      <c r="AG229" s="1"/>
      <c r="AH229" s="1"/>
      <c r="AI229" s="1"/>
      <c r="AJ229" s="1"/>
      <c r="AK229" s="1"/>
      <c r="AL229" s="1"/>
      <c r="AM229" s="1"/>
      <c r="AN229" s="1"/>
    </row>
    <row r="230" spans="1:40" ht="15.75" customHeight="1" x14ac:dyDescent="0.2">
      <c r="A230" s="1"/>
      <c r="B230" s="1"/>
      <c r="C230" s="1"/>
      <c r="D230" s="1"/>
      <c r="E230" s="1"/>
      <c r="F230" s="1"/>
      <c r="G230" s="1"/>
      <c r="H230" s="1"/>
      <c r="I230" s="1"/>
      <c r="J230" s="1"/>
      <c r="K230" s="1"/>
      <c r="L230" s="1"/>
      <c r="M230" s="1"/>
      <c r="N230" s="2"/>
      <c r="O230" s="2"/>
      <c r="P230" s="2"/>
      <c r="Q230" s="2"/>
      <c r="R230" s="2"/>
      <c r="S230" s="2"/>
      <c r="T230" s="1"/>
      <c r="U230" s="1"/>
      <c r="V230" s="1"/>
      <c r="W230" s="1"/>
      <c r="X230" s="1"/>
      <c r="Y230" s="1"/>
      <c r="Z230" s="1"/>
      <c r="AA230" s="1"/>
      <c r="AB230" s="1"/>
      <c r="AC230" s="1"/>
      <c r="AD230" s="1"/>
      <c r="AE230" s="1"/>
      <c r="AF230" s="1"/>
      <c r="AG230" s="1"/>
      <c r="AH230" s="1"/>
      <c r="AI230" s="1"/>
      <c r="AJ230" s="1"/>
      <c r="AK230" s="1"/>
      <c r="AL230" s="1"/>
      <c r="AM230" s="1"/>
      <c r="AN230" s="1"/>
    </row>
    <row r="231" spans="1:40" ht="15.75" customHeight="1" x14ac:dyDescent="0.2">
      <c r="A231" s="1"/>
      <c r="B231" s="1"/>
      <c r="C231" s="1"/>
      <c r="D231" s="1"/>
      <c r="E231" s="1"/>
      <c r="F231" s="1"/>
      <c r="G231" s="1"/>
      <c r="H231" s="1"/>
      <c r="I231" s="1"/>
      <c r="J231" s="1"/>
      <c r="K231" s="1"/>
      <c r="L231" s="1"/>
      <c r="M231" s="1"/>
      <c r="N231" s="2"/>
      <c r="O231" s="2"/>
      <c r="P231" s="2"/>
      <c r="Q231" s="2"/>
      <c r="R231" s="2"/>
      <c r="S231" s="2"/>
      <c r="T231" s="1"/>
      <c r="U231" s="1"/>
      <c r="V231" s="1"/>
      <c r="W231" s="1"/>
      <c r="X231" s="1"/>
      <c r="Y231" s="1"/>
      <c r="Z231" s="1"/>
      <c r="AA231" s="1"/>
      <c r="AB231" s="1"/>
      <c r="AC231" s="1"/>
      <c r="AD231" s="1"/>
      <c r="AE231" s="1"/>
      <c r="AF231" s="1"/>
      <c r="AG231" s="1"/>
      <c r="AH231" s="1"/>
      <c r="AI231" s="1"/>
      <c r="AJ231" s="1"/>
      <c r="AK231" s="1"/>
      <c r="AL231" s="1"/>
      <c r="AM231" s="1"/>
      <c r="AN231" s="1"/>
    </row>
    <row r="232" spans="1:40" ht="15.75" customHeight="1" x14ac:dyDescent="0.2">
      <c r="A232" s="1"/>
      <c r="B232" s="1"/>
      <c r="C232" s="1"/>
      <c r="D232" s="1"/>
      <c r="E232" s="1"/>
      <c r="F232" s="1"/>
      <c r="G232" s="1"/>
      <c r="H232" s="1"/>
      <c r="I232" s="1"/>
      <c r="J232" s="1"/>
      <c r="K232" s="1"/>
      <c r="L232" s="1"/>
      <c r="M232" s="1"/>
      <c r="N232" s="2"/>
      <c r="O232" s="2"/>
      <c r="P232" s="2"/>
      <c r="Q232" s="2"/>
      <c r="R232" s="2"/>
      <c r="S232" s="2"/>
      <c r="T232" s="1"/>
      <c r="U232" s="1"/>
      <c r="V232" s="1"/>
      <c r="W232" s="1"/>
      <c r="X232" s="1"/>
      <c r="Y232" s="1"/>
      <c r="Z232" s="1"/>
      <c r="AA232" s="1"/>
      <c r="AB232" s="1"/>
      <c r="AC232" s="1"/>
      <c r="AD232" s="1"/>
      <c r="AE232" s="1"/>
      <c r="AF232" s="1"/>
      <c r="AG232" s="1"/>
      <c r="AH232" s="1"/>
      <c r="AI232" s="1"/>
      <c r="AJ232" s="1"/>
      <c r="AK232" s="1"/>
      <c r="AL232" s="1"/>
      <c r="AM232" s="1"/>
      <c r="AN232" s="1"/>
    </row>
    <row r="233" spans="1:40" ht="15.75" customHeight="1" x14ac:dyDescent="0.2">
      <c r="A233" s="1"/>
      <c r="B233" s="1"/>
      <c r="C233" s="1"/>
      <c r="D233" s="1"/>
      <c r="E233" s="1"/>
      <c r="F233" s="1"/>
      <c r="G233" s="1"/>
      <c r="H233" s="1"/>
      <c r="I233" s="1"/>
      <c r="J233" s="1"/>
      <c r="K233" s="1"/>
      <c r="L233" s="1"/>
      <c r="M233" s="1"/>
      <c r="N233" s="2"/>
      <c r="O233" s="2"/>
      <c r="P233" s="2"/>
      <c r="Q233" s="2"/>
      <c r="R233" s="2"/>
      <c r="S233" s="2"/>
      <c r="T233" s="1"/>
      <c r="U233" s="1"/>
      <c r="V233" s="1"/>
      <c r="W233" s="1"/>
      <c r="X233" s="1"/>
      <c r="Y233" s="1"/>
      <c r="Z233" s="1"/>
      <c r="AA233" s="1"/>
      <c r="AB233" s="1"/>
      <c r="AC233" s="1"/>
      <c r="AD233" s="1"/>
      <c r="AE233" s="1"/>
      <c r="AF233" s="1"/>
      <c r="AG233" s="1"/>
      <c r="AH233" s="1"/>
      <c r="AI233" s="1"/>
      <c r="AJ233" s="1"/>
      <c r="AK233" s="1"/>
      <c r="AL233" s="1"/>
      <c r="AM233" s="1"/>
      <c r="AN233" s="1"/>
    </row>
    <row r="234" spans="1:40" ht="15.75" customHeight="1" x14ac:dyDescent="0.2">
      <c r="A234" s="1"/>
      <c r="B234" s="1"/>
      <c r="C234" s="1"/>
      <c r="D234" s="1"/>
      <c r="E234" s="1"/>
      <c r="F234" s="1"/>
      <c r="G234" s="1"/>
      <c r="H234" s="1"/>
      <c r="I234" s="1"/>
      <c r="J234" s="1"/>
      <c r="K234" s="1"/>
      <c r="L234" s="1"/>
      <c r="M234" s="1"/>
      <c r="N234" s="2"/>
      <c r="O234" s="2"/>
      <c r="P234" s="2"/>
      <c r="Q234" s="2"/>
      <c r="R234" s="2"/>
      <c r="S234" s="2"/>
      <c r="T234" s="1"/>
      <c r="U234" s="1"/>
      <c r="V234" s="1"/>
      <c r="W234" s="1"/>
      <c r="X234" s="1"/>
      <c r="Y234" s="1"/>
      <c r="Z234" s="1"/>
      <c r="AA234" s="1"/>
      <c r="AB234" s="1"/>
      <c r="AC234" s="1"/>
      <c r="AD234" s="1"/>
      <c r="AE234" s="1"/>
      <c r="AF234" s="1"/>
      <c r="AG234" s="1"/>
      <c r="AH234" s="1"/>
      <c r="AI234" s="1"/>
      <c r="AJ234" s="1"/>
      <c r="AK234" s="1"/>
      <c r="AL234" s="1"/>
      <c r="AM234" s="1"/>
      <c r="AN234" s="1"/>
    </row>
    <row r="235" spans="1:40" ht="15.75" customHeight="1" x14ac:dyDescent="0.2">
      <c r="A235" s="1"/>
      <c r="B235" s="1"/>
      <c r="C235" s="1"/>
      <c r="D235" s="1"/>
      <c r="E235" s="1"/>
      <c r="F235" s="1"/>
      <c r="G235" s="1"/>
      <c r="H235" s="1"/>
      <c r="I235" s="1"/>
      <c r="J235" s="1"/>
      <c r="K235" s="1"/>
      <c r="L235" s="1"/>
      <c r="M235" s="1"/>
      <c r="N235" s="2"/>
      <c r="O235" s="2"/>
      <c r="P235" s="2"/>
      <c r="Q235" s="2"/>
      <c r="R235" s="2"/>
      <c r="S235" s="2"/>
      <c r="T235" s="1"/>
      <c r="U235" s="1"/>
      <c r="V235" s="1"/>
      <c r="W235" s="1"/>
      <c r="X235" s="1"/>
      <c r="Y235" s="1"/>
      <c r="Z235" s="1"/>
      <c r="AA235" s="1"/>
      <c r="AB235" s="1"/>
      <c r="AC235" s="1"/>
      <c r="AD235" s="1"/>
      <c r="AE235" s="1"/>
      <c r="AF235" s="1"/>
      <c r="AG235" s="1"/>
      <c r="AH235" s="1"/>
      <c r="AI235" s="1"/>
      <c r="AJ235" s="1"/>
      <c r="AK235" s="1"/>
      <c r="AL235" s="1"/>
      <c r="AM235" s="1"/>
      <c r="AN235" s="1"/>
    </row>
    <row r="236" spans="1:40" ht="15.75" customHeight="1" x14ac:dyDescent="0.2">
      <c r="A236" s="1"/>
      <c r="B236" s="1"/>
      <c r="C236" s="1"/>
      <c r="D236" s="1"/>
      <c r="E236" s="1"/>
      <c r="F236" s="1"/>
      <c r="G236" s="1"/>
      <c r="H236" s="1"/>
      <c r="I236" s="1"/>
      <c r="J236" s="1"/>
      <c r="K236" s="1"/>
      <c r="L236" s="1"/>
      <c r="M236" s="1"/>
      <c r="N236" s="2"/>
      <c r="O236" s="2"/>
      <c r="P236" s="2"/>
      <c r="Q236" s="2"/>
      <c r="R236" s="2"/>
      <c r="S236" s="2"/>
      <c r="T236" s="1"/>
      <c r="U236" s="1"/>
      <c r="V236" s="1"/>
      <c r="W236" s="1"/>
      <c r="X236" s="1"/>
      <c r="Y236" s="1"/>
      <c r="Z236" s="1"/>
      <c r="AA236" s="1"/>
      <c r="AB236" s="1"/>
      <c r="AC236" s="1"/>
      <c r="AD236" s="1"/>
      <c r="AE236" s="1"/>
      <c r="AF236" s="1"/>
      <c r="AG236" s="1"/>
      <c r="AH236" s="1"/>
      <c r="AI236" s="1"/>
      <c r="AJ236" s="1"/>
      <c r="AK236" s="1"/>
      <c r="AL236" s="1"/>
      <c r="AM236" s="1"/>
      <c r="AN236" s="1"/>
    </row>
    <row r="237" spans="1:40" ht="15.75" customHeight="1" x14ac:dyDescent="0.2">
      <c r="A237" s="1"/>
      <c r="B237" s="1"/>
      <c r="C237" s="1"/>
      <c r="D237" s="1"/>
      <c r="E237" s="1"/>
      <c r="F237" s="1"/>
      <c r="G237" s="1"/>
      <c r="H237" s="1"/>
      <c r="I237" s="1"/>
      <c r="J237" s="1"/>
      <c r="K237" s="1"/>
      <c r="L237" s="1"/>
      <c r="M237" s="1"/>
      <c r="N237" s="2"/>
      <c r="O237" s="2"/>
      <c r="P237" s="2"/>
      <c r="Q237" s="2"/>
      <c r="R237" s="2"/>
      <c r="S237" s="2"/>
      <c r="T237" s="1"/>
      <c r="U237" s="1"/>
      <c r="V237" s="1"/>
      <c r="W237" s="1"/>
      <c r="X237" s="1"/>
      <c r="Y237" s="1"/>
      <c r="Z237" s="1"/>
      <c r="AA237" s="1"/>
      <c r="AB237" s="1"/>
      <c r="AC237" s="1"/>
      <c r="AD237" s="1"/>
      <c r="AE237" s="1"/>
      <c r="AF237" s="1"/>
      <c r="AG237" s="1"/>
      <c r="AH237" s="1"/>
      <c r="AI237" s="1"/>
      <c r="AJ237" s="1"/>
      <c r="AK237" s="1"/>
      <c r="AL237" s="1"/>
      <c r="AM237" s="1"/>
      <c r="AN237" s="1"/>
    </row>
    <row r="238" spans="1:40" ht="15.75" customHeight="1" x14ac:dyDescent="0.2">
      <c r="A238" s="1"/>
      <c r="B238" s="1"/>
      <c r="C238" s="1"/>
      <c r="D238" s="1"/>
      <c r="E238" s="1"/>
      <c r="F238" s="1"/>
      <c r="G238" s="1"/>
      <c r="H238" s="1"/>
      <c r="I238" s="1"/>
      <c r="J238" s="1"/>
      <c r="K238" s="1"/>
      <c r="L238" s="1"/>
      <c r="M238" s="1"/>
      <c r="N238" s="2"/>
      <c r="O238" s="2"/>
      <c r="P238" s="2"/>
      <c r="Q238" s="2"/>
      <c r="R238" s="2"/>
      <c r="S238" s="2"/>
      <c r="T238" s="1"/>
      <c r="U238" s="1"/>
      <c r="V238" s="1"/>
      <c r="W238" s="1"/>
      <c r="X238" s="1"/>
      <c r="Y238" s="1"/>
      <c r="Z238" s="1"/>
      <c r="AA238" s="1"/>
      <c r="AB238" s="1"/>
      <c r="AC238" s="1"/>
      <c r="AD238" s="1"/>
      <c r="AE238" s="1"/>
      <c r="AF238" s="1"/>
      <c r="AG238" s="1"/>
      <c r="AH238" s="1"/>
      <c r="AI238" s="1"/>
      <c r="AJ238" s="1"/>
      <c r="AK238" s="1"/>
      <c r="AL238" s="1"/>
      <c r="AM238" s="1"/>
      <c r="AN238" s="1"/>
    </row>
    <row r="239" spans="1:40" ht="15.75" customHeight="1" x14ac:dyDescent="0.2">
      <c r="A239" s="1"/>
      <c r="B239" s="1"/>
      <c r="C239" s="1"/>
      <c r="D239" s="1"/>
      <c r="E239" s="1"/>
      <c r="F239" s="1"/>
      <c r="G239" s="1"/>
      <c r="H239" s="1"/>
      <c r="I239" s="1"/>
      <c r="J239" s="1"/>
      <c r="K239" s="1"/>
      <c r="L239" s="1"/>
      <c r="M239" s="1"/>
      <c r="N239" s="2"/>
      <c r="O239" s="2"/>
      <c r="P239" s="2"/>
      <c r="Q239" s="2"/>
      <c r="R239" s="2"/>
      <c r="S239" s="2"/>
      <c r="T239" s="1"/>
      <c r="U239" s="1"/>
      <c r="V239" s="1"/>
      <c r="W239" s="1"/>
      <c r="X239" s="1"/>
      <c r="Y239" s="1"/>
      <c r="Z239" s="1"/>
      <c r="AA239" s="1"/>
      <c r="AB239" s="1"/>
      <c r="AC239" s="1"/>
      <c r="AD239" s="1"/>
      <c r="AE239" s="1"/>
      <c r="AF239" s="1"/>
      <c r="AG239" s="1"/>
      <c r="AH239" s="1"/>
      <c r="AI239" s="1"/>
      <c r="AJ239" s="1"/>
      <c r="AK239" s="1"/>
      <c r="AL239" s="1"/>
      <c r="AM239" s="1"/>
      <c r="AN239" s="1"/>
    </row>
    <row r="240" spans="1:40" ht="15.75" customHeight="1" x14ac:dyDescent="0.2">
      <c r="A240" s="1"/>
      <c r="B240" s="1"/>
      <c r="C240" s="1"/>
      <c r="D240" s="1"/>
      <c r="E240" s="1"/>
      <c r="F240" s="1"/>
      <c r="G240" s="1"/>
      <c r="H240" s="1"/>
      <c r="I240" s="1"/>
      <c r="J240" s="1"/>
      <c r="K240" s="1"/>
      <c r="L240" s="1"/>
      <c r="M240" s="1"/>
      <c r="N240" s="2"/>
      <c r="O240" s="2"/>
      <c r="P240" s="2"/>
      <c r="Q240" s="2"/>
      <c r="R240" s="2"/>
      <c r="S240" s="2"/>
      <c r="T240" s="1"/>
      <c r="U240" s="1"/>
      <c r="V240" s="1"/>
      <c r="W240" s="1"/>
      <c r="X240" s="1"/>
      <c r="Y240" s="1"/>
      <c r="Z240" s="1"/>
      <c r="AA240" s="1"/>
      <c r="AB240" s="1"/>
      <c r="AC240" s="1"/>
      <c r="AD240" s="1"/>
      <c r="AE240" s="1"/>
      <c r="AF240" s="1"/>
      <c r="AG240" s="1"/>
      <c r="AH240" s="1"/>
      <c r="AI240" s="1"/>
      <c r="AJ240" s="1"/>
      <c r="AK240" s="1"/>
      <c r="AL240" s="1"/>
      <c r="AM240" s="1"/>
      <c r="AN240" s="1"/>
    </row>
    <row r="241" spans="1:40" ht="15.75" customHeight="1" x14ac:dyDescent="0.2">
      <c r="A241" s="1"/>
      <c r="B241" s="1"/>
      <c r="C241" s="1"/>
      <c r="D241" s="1"/>
      <c r="E241" s="1"/>
      <c r="F241" s="1"/>
      <c r="G241" s="1"/>
      <c r="H241" s="1"/>
      <c r="I241" s="1"/>
      <c r="J241" s="1"/>
      <c r="K241" s="1"/>
      <c r="L241" s="1"/>
      <c r="M241" s="1"/>
      <c r="N241" s="2"/>
      <c r="O241" s="2"/>
      <c r="P241" s="2"/>
      <c r="Q241" s="2"/>
      <c r="R241" s="2"/>
      <c r="S241" s="2"/>
      <c r="T241" s="1"/>
      <c r="U241" s="1"/>
      <c r="V241" s="1"/>
      <c r="W241" s="1"/>
      <c r="X241" s="1"/>
      <c r="Y241" s="1"/>
      <c r="Z241" s="1"/>
      <c r="AA241" s="1"/>
      <c r="AB241" s="1"/>
      <c r="AC241" s="1"/>
      <c r="AD241" s="1"/>
      <c r="AE241" s="1"/>
      <c r="AF241" s="1"/>
      <c r="AG241" s="1"/>
      <c r="AH241" s="1"/>
      <c r="AI241" s="1"/>
      <c r="AJ241" s="1"/>
      <c r="AK241" s="1"/>
      <c r="AL241" s="1"/>
      <c r="AM241" s="1"/>
      <c r="AN241" s="1"/>
    </row>
    <row r="242" spans="1:40" ht="15.75" customHeight="1" x14ac:dyDescent="0.2">
      <c r="A242" s="1"/>
      <c r="B242" s="1"/>
      <c r="C242" s="1"/>
      <c r="D242" s="1"/>
      <c r="E242" s="1"/>
      <c r="F242" s="1"/>
      <c r="G242" s="1"/>
      <c r="H242" s="1"/>
      <c r="I242" s="1"/>
      <c r="J242" s="1"/>
      <c r="K242" s="1"/>
      <c r="L242" s="1"/>
      <c r="M242" s="1"/>
      <c r="N242" s="2"/>
      <c r="O242" s="2"/>
      <c r="P242" s="2"/>
      <c r="Q242" s="2"/>
      <c r="R242" s="2"/>
      <c r="S242" s="2"/>
      <c r="T242" s="1"/>
      <c r="U242" s="1"/>
      <c r="V242" s="1"/>
      <c r="W242" s="1"/>
      <c r="X242" s="1"/>
      <c r="Y242" s="1"/>
      <c r="Z242" s="1"/>
      <c r="AA242" s="1"/>
      <c r="AB242" s="1"/>
      <c r="AC242" s="1"/>
      <c r="AD242" s="1"/>
      <c r="AE242" s="1"/>
      <c r="AF242" s="1"/>
      <c r="AG242" s="1"/>
      <c r="AH242" s="1"/>
      <c r="AI242" s="1"/>
      <c r="AJ242" s="1"/>
      <c r="AK242" s="1"/>
      <c r="AL242" s="1"/>
      <c r="AM242" s="1"/>
      <c r="AN242" s="1"/>
    </row>
    <row r="243" spans="1:40" ht="15.75" customHeight="1" x14ac:dyDescent="0.2">
      <c r="A243" s="1"/>
      <c r="B243" s="1"/>
      <c r="C243" s="1"/>
      <c r="D243" s="1"/>
      <c r="E243" s="1"/>
      <c r="F243" s="1"/>
      <c r="G243" s="1"/>
      <c r="H243" s="1"/>
      <c r="I243" s="1"/>
      <c r="J243" s="1"/>
      <c r="K243" s="1"/>
      <c r="L243" s="1"/>
      <c r="M243" s="1"/>
      <c r="N243" s="2"/>
      <c r="O243" s="2"/>
      <c r="P243" s="2"/>
      <c r="Q243" s="2"/>
      <c r="R243" s="2"/>
      <c r="S243" s="2"/>
      <c r="T243" s="1"/>
      <c r="U243" s="1"/>
      <c r="V243" s="1"/>
      <c r="W243" s="1"/>
      <c r="X243" s="1"/>
      <c r="Y243" s="1"/>
      <c r="Z243" s="1"/>
      <c r="AA243" s="1"/>
      <c r="AB243" s="1"/>
      <c r="AC243" s="1"/>
      <c r="AD243" s="1"/>
      <c r="AE243" s="1"/>
      <c r="AF243" s="1"/>
      <c r="AG243" s="1"/>
      <c r="AH243" s="1"/>
      <c r="AI243" s="1"/>
      <c r="AJ243" s="1"/>
      <c r="AK243" s="1"/>
      <c r="AL243" s="1"/>
      <c r="AM243" s="1"/>
      <c r="AN243" s="1"/>
    </row>
    <row r="244" spans="1:40" ht="15.75" customHeight="1" x14ac:dyDescent="0.2">
      <c r="A244" s="1"/>
      <c r="B244" s="1"/>
      <c r="C244" s="1"/>
      <c r="D244" s="1"/>
      <c r="E244" s="1"/>
      <c r="F244" s="1"/>
      <c r="G244" s="1"/>
      <c r="H244" s="1"/>
      <c r="I244" s="1"/>
      <c r="J244" s="1"/>
      <c r="K244" s="1"/>
      <c r="L244" s="1"/>
      <c r="M244" s="1"/>
      <c r="N244" s="2"/>
      <c r="O244" s="2"/>
      <c r="P244" s="2"/>
      <c r="Q244" s="2"/>
      <c r="R244" s="2"/>
      <c r="S244" s="2"/>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x14ac:dyDescent="0.2">
      <c r="A245" s="1"/>
      <c r="B245" s="1"/>
      <c r="C245" s="1"/>
      <c r="D245" s="1"/>
      <c r="E245" s="1"/>
      <c r="F245" s="1"/>
      <c r="G245" s="1"/>
      <c r="H245" s="1"/>
      <c r="I245" s="1"/>
      <c r="J245" s="1"/>
      <c r="K245" s="1"/>
      <c r="L245" s="1"/>
      <c r="M245" s="1"/>
      <c r="N245" s="2"/>
      <c r="O245" s="2"/>
      <c r="P245" s="2"/>
      <c r="Q245" s="2"/>
      <c r="R245" s="2"/>
      <c r="S245" s="2"/>
      <c r="T245" s="1"/>
      <c r="U245" s="1"/>
      <c r="V245" s="1"/>
      <c r="W245" s="1"/>
      <c r="X245" s="1"/>
      <c r="Y245" s="1"/>
      <c r="Z245" s="1"/>
      <c r="AA245" s="1"/>
      <c r="AB245" s="1"/>
      <c r="AC245" s="1"/>
      <c r="AD245" s="1"/>
      <c r="AE245" s="1"/>
      <c r="AF245" s="1"/>
      <c r="AG245" s="1"/>
      <c r="AH245" s="1"/>
      <c r="AI245" s="1"/>
      <c r="AJ245" s="1"/>
      <c r="AK245" s="1"/>
      <c r="AL245" s="1"/>
      <c r="AM245" s="1"/>
      <c r="AN245" s="1"/>
    </row>
    <row r="246" spans="1:40" ht="15.75" customHeight="1" x14ac:dyDescent="0.2">
      <c r="A246" s="1"/>
      <c r="B246" s="1"/>
      <c r="C246" s="1"/>
      <c r="D246" s="1"/>
      <c r="E246" s="1"/>
      <c r="F246" s="1"/>
      <c r="G246" s="1"/>
      <c r="H246" s="1"/>
      <c r="I246" s="1"/>
      <c r="J246" s="1"/>
      <c r="K246" s="1"/>
      <c r="L246" s="1"/>
      <c r="M246" s="1"/>
      <c r="N246" s="2"/>
      <c r="O246" s="2"/>
      <c r="P246" s="2"/>
      <c r="Q246" s="2"/>
      <c r="R246" s="2"/>
      <c r="S246" s="2"/>
      <c r="T246" s="1"/>
      <c r="U246" s="1"/>
      <c r="V246" s="1"/>
      <c r="W246" s="1"/>
      <c r="X246" s="1"/>
      <c r="Y246" s="1"/>
      <c r="Z246" s="1"/>
      <c r="AA246" s="1"/>
      <c r="AB246" s="1"/>
      <c r="AC246" s="1"/>
      <c r="AD246" s="1"/>
      <c r="AE246" s="1"/>
      <c r="AF246" s="1"/>
      <c r="AG246" s="1"/>
      <c r="AH246" s="1"/>
      <c r="AI246" s="1"/>
      <c r="AJ246" s="1"/>
      <c r="AK246" s="1"/>
      <c r="AL246" s="1"/>
      <c r="AM246" s="1"/>
      <c r="AN246" s="1"/>
    </row>
    <row r="247" spans="1:40" ht="15.75" customHeight="1" x14ac:dyDescent="0.2">
      <c r="A247" s="1"/>
      <c r="B247" s="1"/>
      <c r="C247" s="1"/>
      <c r="D247" s="1"/>
      <c r="E247" s="1"/>
      <c r="F247" s="1"/>
      <c r="G247" s="1"/>
      <c r="H247" s="1"/>
      <c r="I247" s="1"/>
      <c r="J247" s="1"/>
      <c r="K247" s="1"/>
      <c r="L247" s="1"/>
      <c r="M247" s="1"/>
      <c r="N247" s="2"/>
      <c r="O247" s="2"/>
      <c r="P247" s="2"/>
      <c r="Q247" s="2"/>
      <c r="R247" s="2"/>
      <c r="S247" s="2"/>
      <c r="T247" s="1"/>
      <c r="U247" s="1"/>
      <c r="V247" s="1"/>
      <c r="W247" s="1"/>
      <c r="X247" s="1"/>
      <c r="Y247" s="1"/>
      <c r="Z247" s="1"/>
      <c r="AA247" s="1"/>
      <c r="AB247" s="1"/>
      <c r="AC247" s="1"/>
      <c r="AD247" s="1"/>
      <c r="AE247" s="1"/>
      <c r="AF247" s="1"/>
      <c r="AG247" s="1"/>
      <c r="AH247" s="1"/>
      <c r="AI247" s="1"/>
      <c r="AJ247" s="1"/>
      <c r="AK247" s="1"/>
      <c r="AL247" s="1"/>
      <c r="AM247" s="1"/>
      <c r="AN247" s="1"/>
    </row>
    <row r="248" spans="1:40" ht="15.75" customHeight="1" x14ac:dyDescent="0.2">
      <c r="A248" s="1"/>
      <c r="B248" s="1"/>
      <c r="C248" s="1"/>
      <c r="D248" s="1"/>
      <c r="E248" s="1"/>
      <c r="F248" s="1"/>
      <c r="G248" s="1"/>
      <c r="H248" s="1"/>
      <c r="I248" s="1"/>
      <c r="J248" s="1"/>
      <c r="K248" s="1"/>
      <c r="L248" s="1"/>
      <c r="M248" s="1"/>
      <c r="N248" s="2"/>
      <c r="O248" s="2"/>
      <c r="P248" s="2"/>
      <c r="Q248" s="2"/>
      <c r="R248" s="2"/>
      <c r="S248" s="2"/>
      <c r="T248" s="1"/>
      <c r="U248" s="1"/>
      <c r="V248" s="1"/>
      <c r="W248" s="1"/>
      <c r="X248" s="1"/>
      <c r="Y248" s="1"/>
      <c r="Z248" s="1"/>
      <c r="AA248" s="1"/>
      <c r="AB248" s="1"/>
      <c r="AC248" s="1"/>
      <c r="AD248" s="1"/>
      <c r="AE248" s="1"/>
      <c r="AF248" s="1"/>
      <c r="AG248" s="1"/>
      <c r="AH248" s="1"/>
      <c r="AI248" s="1"/>
      <c r="AJ248" s="1"/>
      <c r="AK248" s="1"/>
      <c r="AL248" s="1"/>
      <c r="AM248" s="1"/>
      <c r="AN248" s="1"/>
    </row>
    <row r="249" spans="1:40" ht="15.75" customHeight="1" x14ac:dyDescent="0.2">
      <c r="A249" s="1"/>
      <c r="B249" s="1"/>
      <c r="C249" s="1"/>
      <c r="D249" s="1"/>
      <c r="E249" s="1"/>
      <c r="F249" s="1"/>
      <c r="G249" s="1"/>
      <c r="H249" s="1"/>
      <c r="I249" s="1"/>
      <c r="J249" s="1"/>
      <c r="K249" s="1"/>
      <c r="L249" s="1"/>
      <c r="M249" s="1"/>
      <c r="N249" s="2"/>
      <c r="O249" s="2"/>
      <c r="P249" s="2"/>
      <c r="Q249" s="2"/>
      <c r="R249" s="2"/>
      <c r="S249" s="2"/>
      <c r="T249" s="1"/>
      <c r="U249" s="1"/>
      <c r="V249" s="1"/>
      <c r="W249" s="1"/>
      <c r="X249" s="1"/>
      <c r="Y249" s="1"/>
      <c r="Z249" s="1"/>
      <c r="AA249" s="1"/>
      <c r="AB249" s="1"/>
      <c r="AC249" s="1"/>
      <c r="AD249" s="1"/>
      <c r="AE249" s="1"/>
      <c r="AF249" s="1"/>
      <c r="AG249" s="1"/>
      <c r="AH249" s="1"/>
      <c r="AI249" s="1"/>
      <c r="AJ249" s="1"/>
      <c r="AK249" s="1"/>
      <c r="AL249" s="1"/>
      <c r="AM249" s="1"/>
      <c r="AN249" s="1"/>
    </row>
    <row r="250" spans="1:40" ht="15.75" customHeight="1" x14ac:dyDescent="0.2">
      <c r="A250" s="1"/>
      <c r="B250" s="1"/>
      <c r="C250" s="1"/>
      <c r="D250" s="1"/>
      <c r="E250" s="1"/>
      <c r="F250" s="1"/>
      <c r="G250" s="1"/>
      <c r="H250" s="1"/>
      <c r="I250" s="1"/>
      <c r="J250" s="1"/>
      <c r="K250" s="1"/>
      <c r="L250" s="1"/>
      <c r="M250" s="1"/>
      <c r="N250" s="2"/>
      <c r="O250" s="2"/>
      <c r="P250" s="2"/>
      <c r="Q250" s="2"/>
      <c r="R250" s="2"/>
      <c r="S250" s="2"/>
      <c r="T250" s="1"/>
      <c r="U250" s="1"/>
      <c r="V250" s="1"/>
      <c r="W250" s="1"/>
      <c r="X250" s="1"/>
      <c r="Y250" s="1"/>
      <c r="Z250" s="1"/>
      <c r="AA250" s="1"/>
      <c r="AB250" s="1"/>
      <c r="AC250" s="1"/>
      <c r="AD250" s="1"/>
      <c r="AE250" s="1"/>
      <c r="AF250" s="1"/>
      <c r="AG250" s="1"/>
      <c r="AH250" s="1"/>
      <c r="AI250" s="1"/>
      <c r="AJ250" s="1"/>
      <c r="AK250" s="1"/>
      <c r="AL250" s="1"/>
      <c r="AM250" s="1"/>
      <c r="AN250" s="1"/>
    </row>
    <row r="251" spans="1:40" ht="15.75" customHeight="1" x14ac:dyDescent="0.2">
      <c r="A251" s="1"/>
      <c r="B251" s="1"/>
      <c r="C251" s="1"/>
      <c r="D251" s="1"/>
      <c r="E251" s="1"/>
      <c r="F251" s="1"/>
      <c r="G251" s="1"/>
      <c r="H251" s="1"/>
      <c r="I251" s="1"/>
      <c r="J251" s="1"/>
      <c r="K251" s="1"/>
      <c r="L251" s="1"/>
      <c r="M251" s="1"/>
      <c r="N251" s="2"/>
      <c r="O251" s="2"/>
      <c r="P251" s="2"/>
      <c r="Q251" s="2"/>
      <c r="R251" s="2"/>
      <c r="S251" s="2"/>
      <c r="T251" s="1"/>
      <c r="U251" s="1"/>
      <c r="V251" s="1"/>
      <c r="W251" s="1"/>
      <c r="X251" s="1"/>
      <c r="Y251" s="1"/>
      <c r="Z251" s="1"/>
      <c r="AA251" s="1"/>
      <c r="AB251" s="1"/>
      <c r="AC251" s="1"/>
      <c r="AD251" s="1"/>
      <c r="AE251" s="1"/>
      <c r="AF251" s="1"/>
      <c r="AG251" s="1"/>
      <c r="AH251" s="1"/>
      <c r="AI251" s="1"/>
      <c r="AJ251" s="1"/>
      <c r="AK251" s="1"/>
      <c r="AL251" s="1"/>
      <c r="AM251" s="1"/>
      <c r="AN251" s="1"/>
    </row>
    <row r="252" spans="1:40" ht="15.75" customHeight="1" x14ac:dyDescent="0.2">
      <c r="A252" s="1"/>
      <c r="B252" s="1"/>
      <c r="C252" s="1"/>
      <c r="D252" s="1"/>
      <c r="E252" s="1"/>
      <c r="F252" s="1"/>
      <c r="G252" s="1"/>
      <c r="H252" s="1"/>
      <c r="I252" s="1"/>
      <c r="J252" s="1"/>
      <c r="K252" s="1"/>
      <c r="L252" s="1"/>
      <c r="M252" s="1"/>
      <c r="N252" s="2"/>
      <c r="O252" s="2"/>
      <c r="P252" s="2"/>
      <c r="Q252" s="2"/>
      <c r="R252" s="2"/>
      <c r="S252" s="2"/>
      <c r="T252" s="1"/>
      <c r="U252" s="1"/>
      <c r="V252" s="1"/>
      <c r="W252" s="1"/>
      <c r="X252" s="1"/>
      <c r="Y252" s="1"/>
      <c r="Z252" s="1"/>
      <c r="AA252" s="1"/>
      <c r="AB252" s="1"/>
      <c r="AC252" s="1"/>
      <c r="AD252" s="1"/>
      <c r="AE252" s="1"/>
      <c r="AF252" s="1"/>
      <c r="AG252" s="1"/>
      <c r="AH252" s="1"/>
      <c r="AI252" s="1"/>
      <c r="AJ252" s="1"/>
      <c r="AK252" s="1"/>
      <c r="AL252" s="1"/>
      <c r="AM252" s="1"/>
      <c r="AN252" s="1"/>
    </row>
    <row r="253" spans="1:40" ht="15.75" customHeight="1" x14ac:dyDescent="0.2">
      <c r="A253" s="1"/>
      <c r="B253" s="1"/>
      <c r="C253" s="1"/>
      <c r="D253" s="1"/>
      <c r="E253" s="1"/>
      <c r="F253" s="1"/>
      <c r="G253" s="1"/>
      <c r="H253" s="1"/>
      <c r="I253" s="1"/>
      <c r="J253" s="1"/>
      <c r="K253" s="1"/>
      <c r="L253" s="1"/>
      <c r="M253" s="1"/>
      <c r="N253" s="2"/>
      <c r="O253" s="2"/>
      <c r="P253" s="2"/>
      <c r="Q253" s="2"/>
      <c r="R253" s="2"/>
      <c r="S253" s="2"/>
      <c r="T253" s="1"/>
      <c r="U253" s="1"/>
      <c r="V253" s="1"/>
      <c r="W253" s="1"/>
      <c r="X253" s="1"/>
      <c r="Y253" s="1"/>
      <c r="Z253" s="1"/>
      <c r="AA253" s="1"/>
      <c r="AB253" s="1"/>
      <c r="AC253" s="1"/>
      <c r="AD253" s="1"/>
      <c r="AE253" s="1"/>
      <c r="AF253" s="1"/>
      <c r="AG253" s="1"/>
      <c r="AH253" s="1"/>
      <c r="AI253" s="1"/>
      <c r="AJ253" s="1"/>
      <c r="AK253" s="1"/>
      <c r="AL253" s="1"/>
      <c r="AM253" s="1"/>
      <c r="AN253" s="1"/>
    </row>
    <row r="254" spans="1:40" ht="15.75" customHeight="1" x14ac:dyDescent="0.2">
      <c r="A254" s="1"/>
      <c r="B254" s="1"/>
      <c r="C254" s="1"/>
      <c r="D254" s="1"/>
      <c r="E254" s="1"/>
      <c r="F254" s="1"/>
      <c r="G254" s="1"/>
      <c r="H254" s="1"/>
      <c r="I254" s="1"/>
      <c r="J254" s="1"/>
      <c r="K254" s="1"/>
      <c r="L254" s="1"/>
      <c r="M254" s="1"/>
      <c r="N254" s="2"/>
      <c r="O254" s="2"/>
      <c r="P254" s="2"/>
      <c r="Q254" s="2"/>
      <c r="R254" s="2"/>
      <c r="S254" s="2"/>
      <c r="T254" s="1"/>
      <c r="U254" s="1"/>
      <c r="V254" s="1"/>
      <c r="W254" s="1"/>
      <c r="X254" s="1"/>
      <c r="Y254" s="1"/>
      <c r="Z254" s="1"/>
      <c r="AA254" s="1"/>
      <c r="AB254" s="1"/>
      <c r="AC254" s="1"/>
      <c r="AD254" s="1"/>
      <c r="AE254" s="1"/>
      <c r="AF254" s="1"/>
      <c r="AG254" s="1"/>
      <c r="AH254" s="1"/>
      <c r="AI254" s="1"/>
      <c r="AJ254" s="1"/>
      <c r="AK254" s="1"/>
      <c r="AL254" s="1"/>
      <c r="AM254" s="1"/>
      <c r="AN254" s="1"/>
    </row>
    <row r="255" spans="1:40" ht="15.75" customHeight="1" x14ac:dyDescent="0.2">
      <c r="A255" s="1"/>
      <c r="B255" s="1"/>
      <c r="C255" s="1"/>
      <c r="D255" s="1"/>
      <c r="E255" s="1"/>
      <c r="F255" s="1"/>
      <c r="G255" s="1"/>
      <c r="H255" s="1"/>
      <c r="I255" s="1"/>
      <c r="J255" s="1"/>
      <c r="K255" s="1"/>
      <c r="L255" s="1"/>
      <c r="M255" s="1"/>
      <c r="N255" s="2"/>
      <c r="O255" s="2"/>
      <c r="P255" s="2"/>
      <c r="Q255" s="2"/>
      <c r="R255" s="2"/>
      <c r="S255" s="2"/>
      <c r="T255" s="1"/>
      <c r="U255" s="1"/>
      <c r="V255" s="1"/>
      <c r="W255" s="1"/>
      <c r="X255" s="1"/>
      <c r="Y255" s="1"/>
      <c r="Z255" s="1"/>
      <c r="AA255" s="1"/>
      <c r="AB255" s="1"/>
      <c r="AC255" s="1"/>
      <c r="AD255" s="1"/>
      <c r="AE255" s="1"/>
      <c r="AF255" s="1"/>
      <c r="AG255" s="1"/>
      <c r="AH255" s="1"/>
      <c r="AI255" s="1"/>
      <c r="AJ255" s="1"/>
      <c r="AK255" s="1"/>
      <c r="AL255" s="1"/>
      <c r="AM255" s="1"/>
      <c r="AN255" s="1"/>
    </row>
    <row r="256" spans="1:40" ht="15.75" customHeight="1" x14ac:dyDescent="0.2">
      <c r="A256" s="1"/>
      <c r="B256" s="1"/>
      <c r="C256" s="1"/>
      <c r="D256" s="1"/>
      <c r="E256" s="1"/>
      <c r="F256" s="1"/>
      <c r="G256" s="1"/>
      <c r="H256" s="1"/>
      <c r="I256" s="1"/>
      <c r="J256" s="1"/>
      <c r="K256" s="1"/>
      <c r="L256" s="1"/>
      <c r="M256" s="1"/>
      <c r="N256" s="2"/>
      <c r="O256" s="2"/>
      <c r="P256" s="2"/>
      <c r="Q256" s="2"/>
      <c r="R256" s="2"/>
      <c r="S256" s="2"/>
      <c r="T256" s="1"/>
      <c r="U256" s="1"/>
      <c r="V256" s="1"/>
      <c r="W256" s="1"/>
      <c r="X256" s="1"/>
      <c r="Y256" s="1"/>
      <c r="Z256" s="1"/>
      <c r="AA256" s="1"/>
      <c r="AB256" s="1"/>
      <c r="AC256" s="1"/>
      <c r="AD256" s="1"/>
      <c r="AE256" s="1"/>
      <c r="AF256" s="1"/>
      <c r="AG256" s="1"/>
      <c r="AH256" s="1"/>
      <c r="AI256" s="1"/>
      <c r="AJ256" s="1"/>
      <c r="AK256" s="1"/>
      <c r="AL256" s="1"/>
      <c r="AM256" s="1"/>
      <c r="AN256" s="1"/>
    </row>
    <row r="257" spans="1:40" ht="15.75" customHeight="1" x14ac:dyDescent="0.2">
      <c r="A257" s="1"/>
      <c r="B257" s="1"/>
      <c r="C257" s="1"/>
      <c r="D257" s="1"/>
      <c r="E257" s="1"/>
      <c r="F257" s="1"/>
      <c r="G257" s="1"/>
      <c r="H257" s="1"/>
      <c r="I257" s="1"/>
      <c r="J257" s="1"/>
      <c r="K257" s="1"/>
      <c r="L257" s="1"/>
      <c r="M257" s="1"/>
      <c r="N257" s="2"/>
      <c r="O257" s="2"/>
      <c r="P257" s="2"/>
      <c r="Q257" s="2"/>
      <c r="R257" s="2"/>
      <c r="S257" s="2"/>
      <c r="T257" s="1"/>
      <c r="U257" s="1"/>
      <c r="V257" s="1"/>
      <c r="W257" s="1"/>
      <c r="X257" s="1"/>
      <c r="Y257" s="1"/>
      <c r="Z257" s="1"/>
      <c r="AA257" s="1"/>
      <c r="AB257" s="1"/>
      <c r="AC257" s="1"/>
      <c r="AD257" s="1"/>
      <c r="AE257" s="1"/>
      <c r="AF257" s="1"/>
      <c r="AG257" s="1"/>
      <c r="AH257" s="1"/>
      <c r="AI257" s="1"/>
      <c r="AJ257" s="1"/>
      <c r="AK257" s="1"/>
      <c r="AL257" s="1"/>
      <c r="AM257" s="1"/>
      <c r="AN257" s="1"/>
    </row>
    <row r="258" spans="1:40" ht="15.75" customHeight="1" x14ac:dyDescent="0.2">
      <c r="A258" s="1"/>
      <c r="B258" s="1"/>
      <c r="C258" s="1"/>
      <c r="D258" s="1"/>
      <c r="E258" s="1"/>
      <c r="F258" s="1"/>
      <c r="G258" s="1"/>
      <c r="H258" s="1"/>
      <c r="I258" s="1"/>
      <c r="J258" s="1"/>
      <c r="K258" s="1"/>
      <c r="L258" s="1"/>
      <c r="M258" s="1"/>
      <c r="N258" s="2"/>
      <c r="O258" s="2"/>
      <c r="P258" s="2"/>
      <c r="Q258" s="2"/>
      <c r="R258" s="2"/>
      <c r="S258" s="2"/>
      <c r="T258" s="1"/>
      <c r="U258" s="1"/>
      <c r="V258" s="1"/>
      <c r="W258" s="1"/>
      <c r="X258" s="1"/>
      <c r="Y258" s="1"/>
      <c r="Z258" s="1"/>
      <c r="AA258" s="1"/>
      <c r="AB258" s="1"/>
      <c r="AC258" s="1"/>
      <c r="AD258" s="1"/>
      <c r="AE258" s="1"/>
      <c r="AF258" s="1"/>
      <c r="AG258" s="1"/>
      <c r="AH258" s="1"/>
      <c r="AI258" s="1"/>
      <c r="AJ258" s="1"/>
      <c r="AK258" s="1"/>
      <c r="AL258" s="1"/>
      <c r="AM258" s="1"/>
      <c r="AN258" s="1"/>
    </row>
    <row r="259" spans="1:40" ht="15.75" customHeight="1" x14ac:dyDescent="0.2">
      <c r="A259" s="1"/>
      <c r="B259" s="1"/>
      <c r="C259" s="1"/>
      <c r="D259" s="1"/>
      <c r="E259" s="1"/>
      <c r="F259" s="1"/>
      <c r="G259" s="1"/>
      <c r="H259" s="1"/>
      <c r="I259" s="1"/>
      <c r="J259" s="1"/>
      <c r="K259" s="1"/>
      <c r="L259" s="1"/>
      <c r="M259" s="1"/>
      <c r="N259" s="2"/>
      <c r="O259" s="2"/>
      <c r="P259" s="2"/>
      <c r="Q259" s="2"/>
      <c r="R259" s="2"/>
      <c r="S259" s="2"/>
      <c r="T259" s="1"/>
      <c r="U259" s="1"/>
      <c r="V259" s="1"/>
      <c r="W259" s="1"/>
      <c r="X259" s="1"/>
      <c r="Y259" s="1"/>
      <c r="Z259" s="1"/>
      <c r="AA259" s="1"/>
      <c r="AB259" s="1"/>
      <c r="AC259" s="1"/>
      <c r="AD259" s="1"/>
      <c r="AE259" s="1"/>
      <c r="AF259" s="1"/>
      <c r="AG259" s="1"/>
      <c r="AH259" s="1"/>
      <c r="AI259" s="1"/>
      <c r="AJ259" s="1"/>
      <c r="AK259" s="1"/>
      <c r="AL259" s="1"/>
      <c r="AM259" s="1"/>
      <c r="AN259" s="1"/>
    </row>
    <row r="260" spans="1:40" ht="15.75" customHeight="1" x14ac:dyDescent="0.2">
      <c r="A260" s="1"/>
      <c r="B260" s="1"/>
      <c r="C260" s="1"/>
      <c r="D260" s="1"/>
      <c r="E260" s="1"/>
      <c r="F260" s="1"/>
      <c r="G260" s="1"/>
      <c r="H260" s="1"/>
      <c r="I260" s="1"/>
      <c r="J260" s="1"/>
      <c r="K260" s="1"/>
      <c r="L260" s="1"/>
      <c r="M260" s="1"/>
      <c r="N260" s="2"/>
      <c r="O260" s="2"/>
      <c r="P260" s="2"/>
      <c r="Q260" s="2"/>
      <c r="R260" s="2"/>
      <c r="S260" s="2"/>
      <c r="T260" s="1"/>
      <c r="U260" s="1"/>
      <c r="V260" s="1"/>
      <c r="W260" s="1"/>
      <c r="X260" s="1"/>
      <c r="Y260" s="1"/>
      <c r="Z260" s="1"/>
      <c r="AA260" s="1"/>
      <c r="AB260" s="1"/>
      <c r="AC260" s="1"/>
      <c r="AD260" s="1"/>
      <c r="AE260" s="1"/>
      <c r="AF260" s="1"/>
      <c r="AG260" s="1"/>
      <c r="AH260" s="1"/>
      <c r="AI260" s="1"/>
      <c r="AJ260" s="1"/>
      <c r="AK260" s="1"/>
      <c r="AL260" s="1"/>
      <c r="AM260" s="1"/>
      <c r="AN260" s="1"/>
    </row>
    <row r="261" spans="1:40" ht="15.75" customHeight="1" x14ac:dyDescent="0.2">
      <c r="A261" s="1"/>
      <c r="B261" s="1"/>
      <c r="C261" s="1"/>
      <c r="D261" s="1"/>
      <c r="E261" s="1"/>
      <c r="F261" s="1"/>
      <c r="G261" s="1"/>
      <c r="H261" s="1"/>
      <c r="I261" s="1"/>
      <c r="J261" s="1"/>
      <c r="K261" s="1"/>
      <c r="L261" s="1"/>
      <c r="M261" s="1"/>
      <c r="N261" s="2"/>
      <c r="O261" s="2"/>
      <c r="P261" s="2"/>
      <c r="Q261" s="2"/>
      <c r="R261" s="2"/>
      <c r="S261" s="2"/>
      <c r="T261" s="1"/>
      <c r="U261" s="1"/>
      <c r="V261" s="1"/>
      <c r="W261" s="1"/>
      <c r="X261" s="1"/>
      <c r="Y261" s="1"/>
      <c r="Z261" s="1"/>
      <c r="AA261" s="1"/>
      <c r="AB261" s="1"/>
      <c r="AC261" s="1"/>
      <c r="AD261" s="1"/>
      <c r="AE261" s="1"/>
      <c r="AF261" s="1"/>
      <c r="AG261" s="1"/>
      <c r="AH261" s="1"/>
      <c r="AI261" s="1"/>
      <c r="AJ261" s="1"/>
      <c r="AK261" s="1"/>
      <c r="AL261" s="1"/>
      <c r="AM261" s="1"/>
      <c r="AN261" s="1"/>
    </row>
    <row r="262" spans="1:40" ht="15.75" customHeight="1" x14ac:dyDescent="0.2">
      <c r="A262" s="1"/>
      <c r="B262" s="1"/>
      <c r="C262" s="1"/>
      <c r="D262" s="1"/>
      <c r="E262" s="1"/>
      <c r="F262" s="1"/>
      <c r="G262" s="1"/>
      <c r="H262" s="1"/>
      <c r="I262" s="1"/>
      <c r="J262" s="1"/>
      <c r="K262" s="1"/>
      <c r="L262" s="1"/>
      <c r="M262" s="1"/>
      <c r="N262" s="2"/>
      <c r="O262" s="2"/>
      <c r="P262" s="2"/>
      <c r="Q262" s="2"/>
      <c r="R262" s="2"/>
      <c r="S262" s="2"/>
      <c r="T262" s="1"/>
      <c r="U262" s="1"/>
      <c r="V262" s="1"/>
      <c r="W262" s="1"/>
      <c r="X262" s="1"/>
      <c r="Y262" s="1"/>
      <c r="Z262" s="1"/>
      <c r="AA262" s="1"/>
      <c r="AB262" s="1"/>
      <c r="AC262" s="1"/>
      <c r="AD262" s="1"/>
      <c r="AE262" s="1"/>
      <c r="AF262" s="1"/>
      <c r="AG262" s="1"/>
      <c r="AH262" s="1"/>
      <c r="AI262" s="1"/>
      <c r="AJ262" s="1"/>
      <c r="AK262" s="1"/>
      <c r="AL262" s="1"/>
      <c r="AM262" s="1"/>
      <c r="AN262" s="1"/>
    </row>
    <row r="263" spans="1:40" ht="15.75" customHeight="1" x14ac:dyDescent="0.2">
      <c r="A263" s="1"/>
      <c r="B263" s="1"/>
      <c r="C263" s="1"/>
      <c r="D263" s="1"/>
      <c r="E263" s="1"/>
      <c r="F263" s="1"/>
      <c r="G263" s="1"/>
      <c r="H263" s="1"/>
      <c r="I263" s="1"/>
      <c r="J263" s="1"/>
      <c r="K263" s="1"/>
      <c r="L263" s="1"/>
      <c r="M263" s="1"/>
      <c r="N263" s="2"/>
      <c r="O263" s="2"/>
      <c r="P263" s="2"/>
      <c r="Q263" s="2"/>
      <c r="R263" s="2"/>
      <c r="S263" s="2"/>
      <c r="T263" s="1"/>
      <c r="U263" s="1"/>
      <c r="V263" s="1"/>
      <c r="W263" s="1"/>
      <c r="X263" s="1"/>
      <c r="Y263" s="1"/>
      <c r="Z263" s="1"/>
      <c r="AA263" s="1"/>
      <c r="AB263" s="1"/>
      <c r="AC263" s="1"/>
      <c r="AD263" s="1"/>
      <c r="AE263" s="1"/>
      <c r="AF263" s="1"/>
      <c r="AG263" s="1"/>
      <c r="AH263" s="1"/>
      <c r="AI263" s="1"/>
      <c r="AJ263" s="1"/>
      <c r="AK263" s="1"/>
      <c r="AL263" s="1"/>
      <c r="AM263" s="1"/>
      <c r="AN263" s="1"/>
    </row>
    <row r="264" spans="1:40" ht="15.75" customHeight="1" x14ac:dyDescent="0.2">
      <c r="A264" s="1"/>
      <c r="B264" s="1"/>
      <c r="C264" s="1"/>
      <c r="D264" s="1"/>
      <c r="E264" s="1"/>
      <c r="F264" s="1"/>
      <c r="G264" s="1"/>
      <c r="H264" s="1"/>
      <c r="I264" s="1"/>
      <c r="J264" s="1"/>
      <c r="K264" s="1"/>
      <c r="L264" s="1"/>
      <c r="M264" s="1"/>
      <c r="N264" s="2"/>
      <c r="O264" s="2"/>
      <c r="P264" s="2"/>
      <c r="Q264" s="2"/>
      <c r="R264" s="2"/>
      <c r="S264" s="2"/>
      <c r="T264" s="1"/>
      <c r="U264" s="1"/>
      <c r="V264" s="1"/>
      <c r="W264" s="1"/>
      <c r="X264" s="1"/>
      <c r="Y264" s="1"/>
      <c r="Z264" s="1"/>
      <c r="AA264" s="1"/>
      <c r="AB264" s="1"/>
      <c r="AC264" s="1"/>
      <c r="AD264" s="1"/>
      <c r="AE264" s="1"/>
      <c r="AF264" s="1"/>
      <c r="AG264" s="1"/>
      <c r="AH264" s="1"/>
      <c r="AI264" s="1"/>
      <c r="AJ264" s="1"/>
      <c r="AK264" s="1"/>
      <c r="AL264" s="1"/>
      <c r="AM264" s="1"/>
      <c r="AN264" s="1"/>
    </row>
    <row r="265" spans="1:40" ht="15.75" customHeight="1" x14ac:dyDescent="0.2">
      <c r="A265" s="1"/>
      <c r="B265" s="1"/>
      <c r="C265" s="1"/>
      <c r="D265" s="1"/>
      <c r="E265" s="1"/>
      <c r="F265" s="1"/>
      <c r="G265" s="1"/>
      <c r="H265" s="1"/>
      <c r="I265" s="1"/>
      <c r="J265" s="1"/>
      <c r="K265" s="1"/>
      <c r="L265" s="1"/>
      <c r="M265" s="1"/>
      <c r="N265" s="2"/>
      <c r="O265" s="2"/>
      <c r="P265" s="2"/>
      <c r="Q265" s="2"/>
      <c r="R265" s="2"/>
      <c r="S265" s="2"/>
      <c r="T265" s="1"/>
      <c r="U265" s="1"/>
      <c r="V265" s="1"/>
      <c r="W265" s="1"/>
      <c r="X265" s="1"/>
      <c r="Y265" s="1"/>
      <c r="Z265" s="1"/>
      <c r="AA265" s="1"/>
      <c r="AB265" s="1"/>
      <c r="AC265" s="1"/>
      <c r="AD265" s="1"/>
      <c r="AE265" s="1"/>
      <c r="AF265" s="1"/>
      <c r="AG265" s="1"/>
      <c r="AH265" s="1"/>
      <c r="AI265" s="1"/>
      <c r="AJ265" s="1"/>
      <c r="AK265" s="1"/>
      <c r="AL265" s="1"/>
      <c r="AM265" s="1"/>
      <c r="AN265" s="1"/>
    </row>
    <row r="266" spans="1:40" ht="15.75" customHeight="1" x14ac:dyDescent="0.2">
      <c r="A266" s="1"/>
      <c r="B266" s="1"/>
      <c r="C266" s="1"/>
      <c r="D266" s="1"/>
      <c r="E266" s="1"/>
      <c r="F266" s="1"/>
      <c r="G266" s="1"/>
      <c r="H266" s="1"/>
      <c r="I266" s="1"/>
      <c r="J266" s="1"/>
      <c r="K266" s="1"/>
      <c r="L266" s="1"/>
      <c r="M266" s="1"/>
      <c r="N266" s="2"/>
      <c r="O266" s="2"/>
      <c r="P266" s="2"/>
      <c r="Q266" s="2"/>
      <c r="R266" s="2"/>
      <c r="S266" s="2"/>
      <c r="T266" s="1"/>
      <c r="U266" s="1"/>
      <c r="V266" s="1"/>
      <c r="W266" s="1"/>
      <c r="X266" s="1"/>
      <c r="Y266" s="1"/>
      <c r="Z266" s="1"/>
      <c r="AA266" s="1"/>
      <c r="AB266" s="1"/>
      <c r="AC266" s="1"/>
      <c r="AD266" s="1"/>
      <c r="AE266" s="1"/>
      <c r="AF266" s="1"/>
      <c r="AG266" s="1"/>
      <c r="AH266" s="1"/>
      <c r="AI266" s="1"/>
      <c r="AJ266" s="1"/>
      <c r="AK266" s="1"/>
      <c r="AL266" s="1"/>
      <c r="AM266" s="1"/>
      <c r="AN266" s="1"/>
    </row>
    <row r="267" spans="1:40" ht="15.75" customHeight="1" x14ac:dyDescent="0.2">
      <c r="A267" s="1"/>
      <c r="B267" s="1"/>
      <c r="C267" s="1"/>
      <c r="D267" s="1"/>
      <c r="E267" s="1"/>
      <c r="F267" s="1"/>
      <c r="G267" s="1"/>
      <c r="H267" s="1"/>
      <c r="I267" s="1"/>
      <c r="J267" s="1"/>
      <c r="K267" s="1"/>
      <c r="L267" s="1"/>
      <c r="M267" s="1"/>
      <c r="N267" s="2"/>
      <c r="O267" s="2"/>
      <c r="P267" s="2"/>
      <c r="Q267" s="2"/>
      <c r="R267" s="2"/>
      <c r="S267" s="2"/>
      <c r="T267" s="1"/>
      <c r="U267" s="1"/>
      <c r="V267" s="1"/>
      <c r="W267" s="1"/>
      <c r="X267" s="1"/>
      <c r="Y267" s="1"/>
      <c r="Z267" s="1"/>
      <c r="AA267" s="1"/>
      <c r="AB267" s="1"/>
      <c r="AC267" s="1"/>
      <c r="AD267" s="1"/>
      <c r="AE267" s="1"/>
      <c r="AF267" s="1"/>
      <c r="AG267" s="1"/>
      <c r="AH267" s="1"/>
      <c r="AI267" s="1"/>
      <c r="AJ267" s="1"/>
      <c r="AK267" s="1"/>
      <c r="AL267" s="1"/>
      <c r="AM267" s="1"/>
      <c r="AN267" s="1"/>
    </row>
    <row r="268" spans="1:40" ht="15.75" customHeight="1" x14ac:dyDescent="0.2">
      <c r="A268" s="1"/>
      <c r="B268" s="1"/>
      <c r="C268" s="1"/>
      <c r="D268" s="1"/>
      <c r="E268" s="1"/>
      <c r="F268" s="1"/>
      <c r="G268" s="1"/>
      <c r="H268" s="1"/>
      <c r="I268" s="1"/>
      <c r="J268" s="1"/>
      <c r="K268" s="1"/>
      <c r="L268" s="1"/>
      <c r="M268" s="1"/>
      <c r="N268" s="2"/>
      <c r="O268" s="2"/>
      <c r="P268" s="2"/>
      <c r="Q268" s="2"/>
      <c r="R268" s="2"/>
      <c r="S268" s="2"/>
      <c r="T268" s="1"/>
      <c r="U268" s="1"/>
      <c r="V268" s="1"/>
      <c r="W268" s="1"/>
      <c r="X268" s="1"/>
      <c r="Y268" s="1"/>
      <c r="Z268" s="1"/>
      <c r="AA268" s="1"/>
      <c r="AB268" s="1"/>
      <c r="AC268" s="1"/>
      <c r="AD268" s="1"/>
      <c r="AE268" s="1"/>
      <c r="AF268" s="1"/>
      <c r="AG268" s="1"/>
      <c r="AH268" s="1"/>
      <c r="AI268" s="1"/>
      <c r="AJ268" s="1"/>
      <c r="AK268" s="1"/>
      <c r="AL268" s="1"/>
      <c r="AM268" s="1"/>
      <c r="AN268" s="1"/>
    </row>
    <row r="269" spans="1:40" ht="15.75" customHeight="1" x14ac:dyDescent="0.2">
      <c r="A269" s="1"/>
      <c r="B269" s="1"/>
      <c r="C269" s="1"/>
      <c r="D269" s="1"/>
      <c r="E269" s="1"/>
      <c r="F269" s="1"/>
      <c r="G269" s="1"/>
      <c r="H269" s="1"/>
      <c r="I269" s="1"/>
      <c r="J269" s="1"/>
      <c r="K269" s="1"/>
      <c r="L269" s="1"/>
      <c r="M269" s="1"/>
      <c r="N269" s="2"/>
      <c r="O269" s="2"/>
      <c r="P269" s="2"/>
      <c r="Q269" s="2"/>
      <c r="R269" s="2"/>
      <c r="S269" s="2"/>
      <c r="T269" s="1"/>
      <c r="U269" s="1"/>
      <c r="V269" s="1"/>
      <c r="W269" s="1"/>
      <c r="X269" s="1"/>
      <c r="Y269" s="1"/>
      <c r="Z269" s="1"/>
      <c r="AA269" s="1"/>
      <c r="AB269" s="1"/>
      <c r="AC269" s="1"/>
      <c r="AD269" s="1"/>
      <c r="AE269" s="1"/>
      <c r="AF269" s="1"/>
      <c r="AG269" s="1"/>
      <c r="AH269" s="1"/>
      <c r="AI269" s="1"/>
      <c r="AJ269" s="1"/>
      <c r="AK269" s="1"/>
      <c r="AL269" s="1"/>
      <c r="AM269" s="1"/>
      <c r="AN269" s="1"/>
    </row>
    <row r="270" spans="1:40" ht="15.75" customHeight="1" x14ac:dyDescent="0.2">
      <c r="A270" s="1"/>
      <c r="B270" s="1"/>
      <c r="C270" s="1"/>
      <c r="D270" s="1"/>
      <c r="E270" s="1"/>
      <c r="F270" s="1"/>
      <c r="G270" s="1"/>
      <c r="H270" s="1"/>
      <c r="I270" s="1"/>
      <c r="J270" s="1"/>
      <c r="K270" s="1"/>
      <c r="L270" s="1"/>
      <c r="M270" s="1"/>
      <c r="N270" s="2"/>
      <c r="O270" s="2"/>
      <c r="P270" s="2"/>
      <c r="Q270" s="2"/>
      <c r="R270" s="2"/>
      <c r="S270" s="2"/>
      <c r="T270" s="1"/>
      <c r="U270" s="1"/>
      <c r="V270" s="1"/>
      <c r="W270" s="1"/>
      <c r="X270" s="1"/>
      <c r="Y270" s="1"/>
      <c r="Z270" s="1"/>
      <c r="AA270" s="1"/>
      <c r="AB270" s="1"/>
      <c r="AC270" s="1"/>
      <c r="AD270" s="1"/>
      <c r="AE270" s="1"/>
      <c r="AF270" s="1"/>
      <c r="AG270" s="1"/>
      <c r="AH270" s="1"/>
      <c r="AI270" s="1"/>
      <c r="AJ270" s="1"/>
      <c r="AK270" s="1"/>
      <c r="AL270" s="1"/>
      <c r="AM270" s="1"/>
      <c r="AN270" s="1"/>
    </row>
    <row r="271" spans="1:40" ht="15.75" customHeight="1" x14ac:dyDescent="0.2">
      <c r="A271" s="1"/>
      <c r="B271" s="1"/>
      <c r="C271" s="1"/>
      <c r="D271" s="1"/>
      <c r="E271" s="1"/>
      <c r="F271" s="1"/>
      <c r="G271" s="1"/>
      <c r="H271" s="1"/>
      <c r="I271" s="1"/>
      <c r="J271" s="1"/>
      <c r="K271" s="1"/>
      <c r="L271" s="1"/>
      <c r="M271" s="1"/>
      <c r="N271" s="2"/>
      <c r="O271" s="2"/>
      <c r="P271" s="2"/>
      <c r="Q271" s="2"/>
      <c r="R271" s="2"/>
      <c r="S271" s="2"/>
      <c r="T271" s="1"/>
      <c r="U271" s="1"/>
      <c r="V271" s="1"/>
      <c r="W271" s="1"/>
      <c r="X271" s="1"/>
      <c r="Y271" s="1"/>
      <c r="Z271" s="1"/>
      <c r="AA271" s="1"/>
      <c r="AB271" s="1"/>
      <c r="AC271" s="1"/>
      <c r="AD271" s="1"/>
      <c r="AE271" s="1"/>
      <c r="AF271" s="1"/>
      <c r="AG271" s="1"/>
      <c r="AH271" s="1"/>
      <c r="AI271" s="1"/>
      <c r="AJ271" s="1"/>
      <c r="AK271" s="1"/>
      <c r="AL271" s="1"/>
      <c r="AM271" s="1"/>
      <c r="AN271" s="1"/>
    </row>
    <row r="272" spans="1:40" ht="15.75" customHeight="1" x14ac:dyDescent="0.2">
      <c r="A272" s="1"/>
      <c r="B272" s="1"/>
      <c r="C272" s="1"/>
      <c r="D272" s="1"/>
      <c r="E272" s="1"/>
      <c r="F272" s="1"/>
      <c r="G272" s="1"/>
      <c r="H272" s="1"/>
      <c r="I272" s="1"/>
      <c r="J272" s="1"/>
      <c r="K272" s="1"/>
      <c r="L272" s="1"/>
      <c r="M272" s="1"/>
      <c r="N272" s="2"/>
      <c r="O272" s="2"/>
      <c r="P272" s="2"/>
      <c r="Q272" s="2"/>
      <c r="R272" s="2"/>
      <c r="S272" s="2"/>
      <c r="T272" s="1"/>
      <c r="U272" s="1"/>
      <c r="V272" s="1"/>
      <c r="W272" s="1"/>
      <c r="X272" s="1"/>
      <c r="Y272" s="1"/>
      <c r="Z272" s="1"/>
      <c r="AA272" s="1"/>
      <c r="AB272" s="1"/>
      <c r="AC272" s="1"/>
      <c r="AD272" s="1"/>
      <c r="AE272" s="1"/>
      <c r="AF272" s="1"/>
      <c r="AG272" s="1"/>
      <c r="AH272" s="1"/>
      <c r="AI272" s="1"/>
      <c r="AJ272" s="1"/>
      <c r="AK272" s="1"/>
      <c r="AL272" s="1"/>
      <c r="AM272" s="1"/>
      <c r="AN272" s="1"/>
    </row>
    <row r="273" spans="1:40" ht="15.75" customHeight="1" x14ac:dyDescent="0.2">
      <c r="A273" s="1"/>
      <c r="B273" s="1"/>
      <c r="C273" s="1"/>
      <c r="D273" s="1"/>
      <c r="E273" s="1"/>
      <c r="F273" s="1"/>
      <c r="G273" s="1"/>
      <c r="H273" s="1"/>
      <c r="I273" s="1"/>
      <c r="J273" s="1"/>
      <c r="K273" s="1"/>
      <c r="L273" s="1"/>
      <c r="M273" s="1"/>
      <c r="N273" s="2"/>
      <c r="O273" s="2"/>
      <c r="P273" s="2"/>
      <c r="Q273" s="2"/>
      <c r="R273" s="2"/>
      <c r="S273" s="2"/>
      <c r="T273" s="1"/>
      <c r="U273" s="1"/>
      <c r="V273" s="1"/>
      <c r="W273" s="1"/>
      <c r="X273" s="1"/>
      <c r="Y273" s="1"/>
      <c r="Z273" s="1"/>
      <c r="AA273" s="1"/>
      <c r="AB273" s="1"/>
      <c r="AC273" s="1"/>
      <c r="AD273" s="1"/>
      <c r="AE273" s="1"/>
      <c r="AF273" s="1"/>
      <c r="AG273" s="1"/>
      <c r="AH273" s="1"/>
      <c r="AI273" s="1"/>
      <c r="AJ273" s="1"/>
      <c r="AK273" s="1"/>
      <c r="AL273" s="1"/>
      <c r="AM273" s="1"/>
      <c r="AN273" s="1"/>
    </row>
    <row r="274" spans="1:40" ht="15.75" customHeight="1" x14ac:dyDescent="0.2">
      <c r="A274" s="1"/>
      <c r="B274" s="1"/>
      <c r="C274" s="1"/>
      <c r="D274" s="1"/>
      <c r="E274" s="1"/>
      <c r="F274" s="1"/>
      <c r="G274" s="1"/>
      <c r="H274" s="1"/>
      <c r="I274" s="1"/>
      <c r="J274" s="1"/>
      <c r="K274" s="1"/>
      <c r="L274" s="1"/>
      <c r="M274" s="1"/>
      <c r="N274" s="2"/>
      <c r="O274" s="2"/>
      <c r="P274" s="2"/>
      <c r="Q274" s="2"/>
      <c r="R274" s="2"/>
      <c r="S274" s="2"/>
      <c r="T274" s="1"/>
      <c r="U274" s="1"/>
      <c r="V274" s="1"/>
      <c r="W274" s="1"/>
      <c r="X274" s="1"/>
      <c r="Y274" s="1"/>
      <c r="Z274" s="1"/>
      <c r="AA274" s="1"/>
      <c r="AB274" s="1"/>
      <c r="AC274" s="1"/>
      <c r="AD274" s="1"/>
      <c r="AE274" s="1"/>
      <c r="AF274" s="1"/>
      <c r="AG274" s="1"/>
      <c r="AH274" s="1"/>
      <c r="AI274" s="1"/>
      <c r="AJ274" s="1"/>
      <c r="AK274" s="1"/>
      <c r="AL274" s="1"/>
      <c r="AM274" s="1"/>
      <c r="AN274" s="1"/>
    </row>
    <row r="275" spans="1:40" ht="15.75" customHeight="1" x14ac:dyDescent="0.2">
      <c r="A275" s="1"/>
      <c r="B275" s="1"/>
      <c r="C275" s="1"/>
      <c r="D275" s="1"/>
      <c r="E275" s="1"/>
      <c r="F275" s="1"/>
      <c r="G275" s="1"/>
      <c r="H275" s="1"/>
      <c r="I275" s="1"/>
      <c r="J275" s="1"/>
      <c r="K275" s="1"/>
      <c r="L275" s="1"/>
      <c r="M275" s="1"/>
      <c r="N275" s="2"/>
      <c r="O275" s="2"/>
      <c r="P275" s="2"/>
      <c r="Q275" s="2"/>
      <c r="R275" s="2"/>
      <c r="S275" s="2"/>
      <c r="T275" s="1"/>
      <c r="U275" s="1"/>
      <c r="V275" s="1"/>
      <c r="W275" s="1"/>
      <c r="X275" s="1"/>
      <c r="Y275" s="1"/>
      <c r="Z275" s="1"/>
      <c r="AA275" s="1"/>
      <c r="AB275" s="1"/>
      <c r="AC275" s="1"/>
      <c r="AD275" s="1"/>
      <c r="AE275" s="1"/>
      <c r="AF275" s="1"/>
      <c r="AG275" s="1"/>
      <c r="AH275" s="1"/>
      <c r="AI275" s="1"/>
      <c r="AJ275" s="1"/>
      <c r="AK275" s="1"/>
      <c r="AL275" s="1"/>
      <c r="AM275" s="1"/>
      <c r="AN275" s="1"/>
    </row>
    <row r="276" spans="1:40" ht="15.75" customHeight="1" x14ac:dyDescent="0.2">
      <c r="A276" s="1"/>
      <c r="B276" s="1"/>
      <c r="C276" s="1"/>
      <c r="D276" s="1"/>
      <c r="E276" s="1"/>
      <c r="F276" s="1"/>
      <c r="G276" s="1"/>
      <c r="H276" s="1"/>
      <c r="I276" s="1"/>
      <c r="J276" s="1"/>
      <c r="K276" s="1"/>
      <c r="L276" s="1"/>
      <c r="M276" s="1"/>
      <c r="N276" s="2"/>
      <c r="O276" s="2"/>
      <c r="P276" s="2"/>
      <c r="Q276" s="2"/>
      <c r="R276" s="2"/>
      <c r="S276" s="2"/>
      <c r="T276" s="1"/>
      <c r="U276" s="1"/>
      <c r="V276" s="1"/>
      <c r="W276" s="1"/>
      <c r="X276" s="1"/>
      <c r="Y276" s="1"/>
      <c r="Z276" s="1"/>
      <c r="AA276" s="1"/>
      <c r="AB276" s="1"/>
      <c r="AC276" s="1"/>
      <c r="AD276" s="1"/>
      <c r="AE276" s="1"/>
      <c r="AF276" s="1"/>
      <c r="AG276" s="1"/>
      <c r="AH276" s="1"/>
      <c r="AI276" s="1"/>
      <c r="AJ276" s="1"/>
      <c r="AK276" s="1"/>
      <c r="AL276" s="1"/>
      <c r="AM276" s="1"/>
      <c r="AN276" s="1"/>
    </row>
    <row r="277" spans="1:40" ht="15.75" customHeight="1" x14ac:dyDescent="0.2">
      <c r="A277" s="1"/>
      <c r="B277" s="1"/>
      <c r="C277" s="1"/>
      <c r="D277" s="1"/>
      <c r="E277" s="1"/>
      <c r="F277" s="1"/>
      <c r="G277" s="1"/>
      <c r="H277" s="1"/>
      <c r="I277" s="1"/>
      <c r="J277" s="1"/>
      <c r="K277" s="1"/>
      <c r="L277" s="1"/>
      <c r="M277" s="1"/>
      <c r="N277" s="2"/>
      <c r="O277" s="2"/>
      <c r="P277" s="2"/>
      <c r="Q277" s="2"/>
      <c r="R277" s="2"/>
      <c r="S277" s="2"/>
      <c r="T277" s="1"/>
      <c r="U277" s="1"/>
      <c r="V277" s="1"/>
      <c r="W277" s="1"/>
      <c r="X277" s="1"/>
      <c r="Y277" s="1"/>
      <c r="Z277" s="1"/>
      <c r="AA277" s="1"/>
      <c r="AB277" s="1"/>
      <c r="AC277" s="1"/>
      <c r="AD277" s="1"/>
      <c r="AE277" s="1"/>
      <c r="AF277" s="1"/>
      <c r="AG277" s="1"/>
      <c r="AH277" s="1"/>
      <c r="AI277" s="1"/>
      <c r="AJ277" s="1"/>
      <c r="AK277" s="1"/>
      <c r="AL277" s="1"/>
      <c r="AM277" s="1"/>
      <c r="AN277" s="1"/>
    </row>
    <row r="278" spans="1:40" ht="15.75" customHeight="1" x14ac:dyDescent="0.2">
      <c r="A278" s="1"/>
      <c r="B278" s="1"/>
      <c r="C278" s="1"/>
      <c r="D278" s="1"/>
      <c r="E278" s="1"/>
      <c r="F278" s="1"/>
      <c r="G278" s="1"/>
      <c r="H278" s="1"/>
      <c r="I278" s="1"/>
      <c r="J278" s="1"/>
      <c r="K278" s="1"/>
      <c r="L278" s="1"/>
      <c r="M278" s="1"/>
      <c r="N278" s="2"/>
      <c r="O278" s="2"/>
      <c r="P278" s="2"/>
      <c r="Q278" s="2"/>
      <c r="R278" s="2"/>
      <c r="S278" s="2"/>
      <c r="T278" s="1"/>
      <c r="U278" s="1"/>
      <c r="V278" s="1"/>
      <c r="W278" s="1"/>
      <c r="X278" s="1"/>
      <c r="Y278" s="1"/>
      <c r="Z278" s="1"/>
      <c r="AA278" s="1"/>
      <c r="AB278" s="1"/>
      <c r="AC278" s="1"/>
      <c r="AD278" s="1"/>
      <c r="AE278" s="1"/>
      <c r="AF278" s="1"/>
      <c r="AG278" s="1"/>
      <c r="AH278" s="1"/>
      <c r="AI278" s="1"/>
      <c r="AJ278" s="1"/>
      <c r="AK278" s="1"/>
      <c r="AL278" s="1"/>
      <c r="AM278" s="1"/>
      <c r="AN278" s="1"/>
    </row>
    <row r="279" spans="1:40" ht="15.75" customHeight="1" x14ac:dyDescent="0.2">
      <c r="A279" s="1"/>
      <c r="B279" s="1"/>
      <c r="C279" s="1"/>
      <c r="D279" s="1"/>
      <c r="E279" s="1"/>
      <c r="F279" s="1"/>
      <c r="G279" s="1"/>
      <c r="H279" s="1"/>
      <c r="I279" s="1"/>
      <c r="J279" s="1"/>
      <c r="K279" s="1"/>
      <c r="L279" s="1"/>
      <c r="M279" s="1"/>
      <c r="N279" s="2"/>
      <c r="O279" s="2"/>
      <c r="P279" s="2"/>
      <c r="Q279" s="2"/>
      <c r="R279" s="2"/>
      <c r="S279" s="2"/>
      <c r="T279" s="1"/>
      <c r="U279" s="1"/>
      <c r="V279" s="1"/>
      <c r="W279" s="1"/>
      <c r="X279" s="1"/>
      <c r="Y279" s="1"/>
      <c r="Z279" s="1"/>
      <c r="AA279" s="1"/>
      <c r="AB279" s="1"/>
      <c r="AC279" s="1"/>
      <c r="AD279" s="1"/>
      <c r="AE279" s="1"/>
      <c r="AF279" s="1"/>
      <c r="AG279" s="1"/>
      <c r="AH279" s="1"/>
      <c r="AI279" s="1"/>
      <c r="AJ279" s="1"/>
      <c r="AK279" s="1"/>
      <c r="AL279" s="1"/>
      <c r="AM279" s="1"/>
      <c r="AN279" s="1"/>
    </row>
    <row r="280" spans="1:40" ht="15.75" customHeight="1" x14ac:dyDescent="0.2">
      <c r="A280" s="1"/>
      <c r="B280" s="1"/>
      <c r="C280" s="1"/>
      <c r="D280" s="1"/>
      <c r="E280" s="1"/>
      <c r="F280" s="1"/>
      <c r="G280" s="1"/>
      <c r="H280" s="1"/>
      <c r="I280" s="1"/>
      <c r="J280" s="1"/>
      <c r="K280" s="1"/>
      <c r="L280" s="1"/>
      <c r="M280" s="1"/>
      <c r="N280" s="2"/>
      <c r="O280" s="2"/>
      <c r="P280" s="2"/>
      <c r="Q280" s="2"/>
      <c r="R280" s="2"/>
      <c r="S280" s="2"/>
      <c r="T280" s="1"/>
      <c r="U280" s="1"/>
      <c r="V280" s="1"/>
      <c r="W280" s="1"/>
      <c r="X280" s="1"/>
      <c r="Y280" s="1"/>
      <c r="Z280" s="1"/>
      <c r="AA280" s="1"/>
      <c r="AB280" s="1"/>
      <c r="AC280" s="1"/>
      <c r="AD280" s="1"/>
      <c r="AE280" s="1"/>
      <c r="AF280" s="1"/>
      <c r="AG280" s="1"/>
      <c r="AH280" s="1"/>
      <c r="AI280" s="1"/>
      <c r="AJ280" s="1"/>
      <c r="AK280" s="1"/>
      <c r="AL280" s="1"/>
      <c r="AM280" s="1"/>
      <c r="AN280" s="1"/>
    </row>
    <row r="281" spans="1:40" ht="15.75" customHeight="1" x14ac:dyDescent="0.2">
      <c r="A281" s="1"/>
      <c r="B281" s="1"/>
      <c r="C281" s="1"/>
      <c r="D281" s="1"/>
      <c r="E281" s="1"/>
      <c r="F281" s="1"/>
      <c r="G281" s="1"/>
      <c r="H281" s="1"/>
      <c r="I281" s="1"/>
      <c r="J281" s="1"/>
      <c r="K281" s="1"/>
      <c r="L281" s="1"/>
      <c r="M281" s="1"/>
      <c r="N281" s="2"/>
      <c r="O281" s="2"/>
      <c r="P281" s="2"/>
      <c r="Q281" s="2"/>
      <c r="R281" s="2"/>
      <c r="S281" s="2"/>
      <c r="T281" s="1"/>
      <c r="U281" s="1"/>
      <c r="V281" s="1"/>
      <c r="W281" s="1"/>
      <c r="X281" s="1"/>
      <c r="Y281" s="1"/>
      <c r="Z281" s="1"/>
      <c r="AA281" s="1"/>
      <c r="AB281" s="1"/>
      <c r="AC281" s="1"/>
      <c r="AD281" s="1"/>
      <c r="AE281" s="1"/>
      <c r="AF281" s="1"/>
      <c r="AG281" s="1"/>
      <c r="AH281" s="1"/>
      <c r="AI281" s="1"/>
      <c r="AJ281" s="1"/>
      <c r="AK281" s="1"/>
      <c r="AL281" s="1"/>
      <c r="AM281" s="1"/>
      <c r="AN281" s="1"/>
    </row>
    <row r="282" spans="1:40" ht="15.75" customHeight="1" x14ac:dyDescent="0.2">
      <c r="A282" s="1"/>
      <c r="B282" s="1"/>
      <c r="C282" s="1"/>
      <c r="D282" s="1"/>
      <c r="E282" s="1"/>
      <c r="F282" s="1"/>
      <c r="G282" s="1"/>
      <c r="H282" s="1"/>
      <c r="I282" s="1"/>
      <c r="J282" s="1"/>
      <c r="K282" s="1"/>
      <c r="L282" s="1"/>
      <c r="M282" s="1"/>
      <c r="N282" s="2"/>
      <c r="O282" s="2"/>
      <c r="P282" s="2"/>
      <c r="Q282" s="2"/>
      <c r="R282" s="2"/>
      <c r="S282" s="2"/>
      <c r="T282" s="1"/>
      <c r="U282" s="1"/>
      <c r="V282" s="1"/>
      <c r="W282" s="1"/>
      <c r="X282" s="1"/>
      <c r="Y282" s="1"/>
      <c r="Z282" s="1"/>
      <c r="AA282" s="1"/>
      <c r="AB282" s="1"/>
      <c r="AC282" s="1"/>
      <c r="AD282" s="1"/>
      <c r="AE282" s="1"/>
      <c r="AF282" s="1"/>
      <c r="AG282" s="1"/>
      <c r="AH282" s="1"/>
      <c r="AI282" s="1"/>
      <c r="AJ282" s="1"/>
      <c r="AK282" s="1"/>
      <c r="AL282" s="1"/>
      <c r="AM282" s="1"/>
      <c r="AN282" s="1"/>
    </row>
    <row r="283" spans="1:40" ht="15.75" customHeight="1" x14ac:dyDescent="0.2">
      <c r="A283" s="1"/>
      <c r="B283" s="1"/>
      <c r="C283" s="1"/>
      <c r="D283" s="1"/>
      <c r="E283" s="1"/>
      <c r="F283" s="1"/>
      <c r="G283" s="1"/>
      <c r="H283" s="1"/>
      <c r="I283" s="1"/>
      <c r="J283" s="1"/>
      <c r="K283" s="1"/>
      <c r="L283" s="1"/>
      <c r="M283" s="1"/>
      <c r="N283" s="2"/>
      <c r="O283" s="2"/>
      <c r="P283" s="2"/>
      <c r="Q283" s="2"/>
      <c r="R283" s="2"/>
      <c r="S283" s="2"/>
      <c r="T283" s="1"/>
      <c r="U283" s="1"/>
      <c r="V283" s="1"/>
      <c r="W283" s="1"/>
      <c r="X283" s="1"/>
      <c r="Y283" s="1"/>
      <c r="Z283" s="1"/>
      <c r="AA283" s="1"/>
      <c r="AB283" s="1"/>
      <c r="AC283" s="1"/>
      <c r="AD283" s="1"/>
      <c r="AE283" s="1"/>
      <c r="AF283" s="1"/>
      <c r="AG283" s="1"/>
      <c r="AH283" s="1"/>
      <c r="AI283" s="1"/>
      <c r="AJ283" s="1"/>
      <c r="AK283" s="1"/>
      <c r="AL283" s="1"/>
      <c r="AM283" s="1"/>
      <c r="AN283" s="1"/>
    </row>
    <row r="284" spans="1:40" ht="15.75" customHeight="1" x14ac:dyDescent="0.2">
      <c r="A284" s="1"/>
      <c r="B284" s="1"/>
      <c r="C284" s="1"/>
      <c r="D284" s="1"/>
      <c r="E284" s="1"/>
      <c r="F284" s="1"/>
      <c r="G284" s="1"/>
      <c r="H284" s="1"/>
      <c r="I284" s="1"/>
      <c r="J284" s="1"/>
      <c r="K284" s="1"/>
      <c r="L284" s="1"/>
      <c r="M284" s="1"/>
      <c r="N284" s="2"/>
      <c r="O284" s="2"/>
      <c r="P284" s="2"/>
      <c r="Q284" s="2"/>
      <c r="R284" s="2"/>
      <c r="S284" s="2"/>
      <c r="T284" s="1"/>
      <c r="U284" s="1"/>
      <c r="V284" s="1"/>
      <c r="W284" s="1"/>
      <c r="X284" s="1"/>
      <c r="Y284" s="1"/>
      <c r="Z284" s="1"/>
      <c r="AA284" s="1"/>
      <c r="AB284" s="1"/>
      <c r="AC284" s="1"/>
      <c r="AD284" s="1"/>
      <c r="AE284" s="1"/>
      <c r="AF284" s="1"/>
      <c r="AG284" s="1"/>
      <c r="AH284" s="1"/>
      <c r="AI284" s="1"/>
      <c r="AJ284" s="1"/>
      <c r="AK284" s="1"/>
      <c r="AL284" s="1"/>
      <c r="AM284" s="1"/>
      <c r="AN284" s="1"/>
    </row>
    <row r="285" spans="1:40" ht="15.75" customHeight="1" x14ac:dyDescent="0.2">
      <c r="A285" s="1"/>
      <c r="B285" s="1"/>
      <c r="C285" s="1"/>
      <c r="D285" s="1"/>
      <c r="E285" s="1"/>
      <c r="F285" s="1"/>
      <c r="G285" s="1"/>
      <c r="H285" s="1"/>
      <c r="I285" s="1"/>
      <c r="J285" s="1"/>
      <c r="K285" s="1"/>
      <c r="L285" s="1"/>
      <c r="M285" s="1"/>
      <c r="N285" s="2"/>
      <c r="O285" s="2"/>
      <c r="P285" s="2"/>
      <c r="Q285" s="2"/>
      <c r="R285" s="2"/>
      <c r="S285" s="2"/>
      <c r="T285" s="1"/>
      <c r="U285" s="1"/>
      <c r="V285" s="1"/>
      <c r="W285" s="1"/>
      <c r="X285" s="1"/>
      <c r="Y285" s="1"/>
      <c r="Z285" s="1"/>
      <c r="AA285" s="1"/>
      <c r="AB285" s="1"/>
      <c r="AC285" s="1"/>
      <c r="AD285" s="1"/>
      <c r="AE285" s="1"/>
      <c r="AF285" s="1"/>
      <c r="AG285" s="1"/>
      <c r="AH285" s="1"/>
      <c r="AI285" s="1"/>
      <c r="AJ285" s="1"/>
      <c r="AK285" s="1"/>
      <c r="AL285" s="1"/>
      <c r="AM285" s="1"/>
      <c r="AN285" s="1"/>
    </row>
    <row r="286" spans="1:40" ht="15.75" customHeight="1" x14ac:dyDescent="0.2">
      <c r="A286" s="1"/>
      <c r="B286" s="1"/>
      <c r="C286" s="1"/>
      <c r="D286" s="1"/>
      <c r="E286" s="1"/>
      <c r="F286" s="1"/>
      <c r="G286" s="1"/>
      <c r="H286" s="1"/>
      <c r="I286" s="1"/>
      <c r="J286" s="1"/>
      <c r="K286" s="1"/>
      <c r="L286" s="1"/>
      <c r="M286" s="1"/>
      <c r="N286" s="2"/>
      <c r="O286" s="2"/>
      <c r="P286" s="2"/>
      <c r="Q286" s="2"/>
      <c r="R286" s="2"/>
      <c r="S286" s="2"/>
      <c r="T286" s="1"/>
      <c r="U286" s="1"/>
      <c r="V286" s="1"/>
      <c r="W286" s="1"/>
      <c r="X286" s="1"/>
      <c r="Y286" s="1"/>
      <c r="Z286" s="1"/>
      <c r="AA286" s="1"/>
      <c r="AB286" s="1"/>
      <c r="AC286" s="1"/>
      <c r="AD286" s="1"/>
      <c r="AE286" s="1"/>
      <c r="AF286" s="1"/>
      <c r="AG286" s="1"/>
      <c r="AH286" s="1"/>
      <c r="AI286" s="1"/>
      <c r="AJ286" s="1"/>
      <c r="AK286" s="1"/>
      <c r="AL286" s="1"/>
      <c r="AM286" s="1"/>
      <c r="AN286" s="1"/>
    </row>
    <row r="287" spans="1:40" ht="15.75" customHeight="1" x14ac:dyDescent="0.2">
      <c r="A287" s="1"/>
      <c r="B287" s="1"/>
      <c r="C287" s="1"/>
      <c r="D287" s="1"/>
      <c r="E287" s="1"/>
      <c r="F287" s="1"/>
      <c r="G287" s="1"/>
      <c r="H287" s="1"/>
      <c r="I287" s="1"/>
      <c r="J287" s="1"/>
      <c r="K287" s="1"/>
      <c r="L287" s="1"/>
      <c r="M287" s="1"/>
      <c r="N287" s="2"/>
      <c r="O287" s="2"/>
      <c r="P287" s="2"/>
      <c r="Q287" s="2"/>
      <c r="R287" s="2"/>
      <c r="S287" s="2"/>
      <c r="T287" s="1"/>
      <c r="U287" s="1"/>
      <c r="V287" s="1"/>
      <c r="W287" s="1"/>
      <c r="X287" s="1"/>
      <c r="Y287" s="1"/>
      <c r="Z287" s="1"/>
      <c r="AA287" s="1"/>
      <c r="AB287" s="1"/>
      <c r="AC287" s="1"/>
      <c r="AD287" s="1"/>
      <c r="AE287" s="1"/>
      <c r="AF287" s="1"/>
      <c r="AG287" s="1"/>
      <c r="AH287" s="1"/>
      <c r="AI287" s="1"/>
      <c r="AJ287" s="1"/>
      <c r="AK287" s="1"/>
      <c r="AL287" s="1"/>
      <c r="AM287" s="1"/>
      <c r="AN287" s="1"/>
    </row>
    <row r="288" spans="1:40" ht="15.75" customHeight="1" x14ac:dyDescent="0.2">
      <c r="A288" s="1"/>
      <c r="B288" s="1"/>
      <c r="C288" s="1"/>
      <c r="D288" s="1"/>
      <c r="E288" s="1"/>
      <c r="F288" s="1"/>
      <c r="G288" s="1"/>
      <c r="H288" s="1"/>
      <c r="I288" s="1"/>
      <c r="J288" s="1"/>
      <c r="K288" s="1"/>
      <c r="L288" s="1"/>
      <c r="M288" s="1"/>
      <c r="N288" s="2"/>
      <c r="O288" s="2"/>
      <c r="P288" s="2"/>
      <c r="Q288" s="2"/>
      <c r="R288" s="2"/>
      <c r="S288" s="2"/>
      <c r="T288" s="1"/>
      <c r="U288" s="1"/>
      <c r="V288" s="1"/>
      <c r="W288" s="1"/>
      <c r="X288" s="1"/>
      <c r="Y288" s="1"/>
      <c r="Z288" s="1"/>
      <c r="AA288" s="1"/>
      <c r="AB288" s="1"/>
      <c r="AC288" s="1"/>
      <c r="AD288" s="1"/>
      <c r="AE288" s="1"/>
      <c r="AF288" s="1"/>
      <c r="AG288" s="1"/>
      <c r="AH288" s="1"/>
      <c r="AI288" s="1"/>
      <c r="AJ288" s="1"/>
      <c r="AK288" s="1"/>
      <c r="AL288" s="1"/>
      <c r="AM288" s="1"/>
      <c r="AN288" s="1"/>
    </row>
    <row r="289" spans="1:40" ht="15.75" customHeight="1" x14ac:dyDescent="0.2">
      <c r="A289" s="1"/>
      <c r="B289" s="1"/>
      <c r="C289" s="1"/>
      <c r="D289" s="1"/>
      <c r="E289" s="1"/>
      <c r="F289" s="1"/>
      <c r="G289" s="1"/>
      <c r="H289" s="1"/>
      <c r="I289" s="1"/>
      <c r="J289" s="1"/>
      <c r="K289" s="1"/>
      <c r="L289" s="1"/>
      <c r="M289" s="1"/>
      <c r="N289" s="2"/>
      <c r="O289" s="2"/>
      <c r="P289" s="2"/>
      <c r="Q289" s="2"/>
      <c r="R289" s="2"/>
      <c r="S289" s="2"/>
      <c r="T289" s="1"/>
      <c r="U289" s="1"/>
      <c r="V289" s="1"/>
      <c r="W289" s="1"/>
      <c r="X289" s="1"/>
      <c r="Y289" s="1"/>
      <c r="Z289" s="1"/>
      <c r="AA289" s="1"/>
      <c r="AB289" s="1"/>
      <c r="AC289" s="1"/>
      <c r="AD289" s="1"/>
      <c r="AE289" s="1"/>
      <c r="AF289" s="1"/>
      <c r="AG289" s="1"/>
      <c r="AH289" s="1"/>
      <c r="AI289" s="1"/>
      <c r="AJ289" s="1"/>
      <c r="AK289" s="1"/>
      <c r="AL289" s="1"/>
      <c r="AM289" s="1"/>
      <c r="AN289" s="1"/>
    </row>
    <row r="290" spans="1:40" ht="15.75" customHeight="1" x14ac:dyDescent="0.2">
      <c r="A290" s="1"/>
      <c r="B290" s="1"/>
      <c r="C290" s="1"/>
      <c r="D290" s="1"/>
      <c r="E290" s="1"/>
      <c r="F290" s="1"/>
      <c r="G290" s="1"/>
      <c r="H290" s="1"/>
      <c r="I290" s="1"/>
      <c r="J290" s="1"/>
      <c r="K290" s="1"/>
      <c r="L290" s="1"/>
      <c r="M290" s="1"/>
      <c r="N290" s="2"/>
      <c r="O290" s="2"/>
      <c r="P290" s="2"/>
      <c r="Q290" s="2"/>
      <c r="R290" s="2"/>
      <c r="S290" s="2"/>
      <c r="T290" s="1"/>
      <c r="U290" s="1"/>
      <c r="V290" s="1"/>
      <c r="W290" s="1"/>
      <c r="X290" s="1"/>
      <c r="Y290" s="1"/>
      <c r="Z290" s="1"/>
      <c r="AA290" s="1"/>
      <c r="AB290" s="1"/>
      <c r="AC290" s="1"/>
      <c r="AD290" s="1"/>
      <c r="AE290" s="1"/>
      <c r="AF290" s="1"/>
      <c r="AG290" s="1"/>
      <c r="AH290" s="1"/>
      <c r="AI290" s="1"/>
      <c r="AJ290" s="1"/>
      <c r="AK290" s="1"/>
      <c r="AL290" s="1"/>
      <c r="AM290" s="1"/>
      <c r="AN290" s="1"/>
    </row>
    <row r="291" spans="1:40" ht="15.75" customHeight="1" x14ac:dyDescent="0.2">
      <c r="A291" s="1"/>
      <c r="B291" s="1"/>
      <c r="C291" s="1"/>
      <c r="D291" s="1"/>
      <c r="E291" s="1"/>
      <c r="F291" s="1"/>
      <c r="G291" s="1"/>
      <c r="H291" s="1"/>
      <c r="I291" s="1"/>
      <c r="J291" s="1"/>
      <c r="K291" s="1"/>
      <c r="L291" s="1"/>
      <c r="M291" s="1"/>
      <c r="N291" s="2"/>
      <c r="O291" s="2"/>
      <c r="P291" s="2"/>
      <c r="Q291" s="2"/>
      <c r="R291" s="2"/>
      <c r="S291" s="2"/>
      <c r="T291" s="1"/>
      <c r="U291" s="1"/>
      <c r="V291" s="1"/>
      <c r="W291" s="1"/>
      <c r="X291" s="1"/>
      <c r="Y291" s="1"/>
      <c r="Z291" s="1"/>
      <c r="AA291" s="1"/>
      <c r="AB291" s="1"/>
      <c r="AC291" s="1"/>
      <c r="AD291" s="1"/>
      <c r="AE291" s="1"/>
      <c r="AF291" s="1"/>
      <c r="AG291" s="1"/>
      <c r="AH291" s="1"/>
      <c r="AI291" s="1"/>
      <c r="AJ291" s="1"/>
      <c r="AK291" s="1"/>
      <c r="AL291" s="1"/>
      <c r="AM291" s="1"/>
      <c r="AN291" s="1"/>
    </row>
    <row r="292" spans="1:40" ht="15.75" customHeight="1" x14ac:dyDescent="0.2">
      <c r="A292" s="1"/>
      <c r="B292" s="1"/>
      <c r="C292" s="1"/>
      <c r="D292" s="1"/>
      <c r="E292" s="1"/>
      <c r="F292" s="1"/>
      <c r="G292" s="1"/>
      <c r="H292" s="1"/>
      <c r="I292" s="1"/>
      <c r="J292" s="1"/>
      <c r="K292" s="1"/>
      <c r="L292" s="1"/>
      <c r="M292" s="1"/>
      <c r="N292" s="2"/>
      <c r="O292" s="2"/>
      <c r="P292" s="2"/>
      <c r="Q292" s="2"/>
      <c r="R292" s="2"/>
      <c r="S292" s="2"/>
      <c r="T292" s="1"/>
      <c r="U292" s="1"/>
      <c r="V292" s="1"/>
      <c r="W292" s="1"/>
      <c r="X292" s="1"/>
      <c r="Y292" s="1"/>
      <c r="Z292" s="1"/>
      <c r="AA292" s="1"/>
      <c r="AB292" s="1"/>
      <c r="AC292" s="1"/>
      <c r="AD292" s="1"/>
      <c r="AE292" s="1"/>
      <c r="AF292" s="1"/>
      <c r="AG292" s="1"/>
      <c r="AH292" s="1"/>
      <c r="AI292" s="1"/>
      <c r="AJ292" s="1"/>
      <c r="AK292" s="1"/>
      <c r="AL292" s="1"/>
      <c r="AM292" s="1"/>
      <c r="AN292" s="1"/>
    </row>
    <row r="293" spans="1:40" ht="15.75" customHeight="1" x14ac:dyDescent="0.2">
      <c r="A293" s="1"/>
      <c r="B293" s="1"/>
      <c r="C293" s="1"/>
      <c r="D293" s="1"/>
      <c r="E293" s="1"/>
      <c r="F293" s="1"/>
      <c r="G293" s="1"/>
      <c r="H293" s="1"/>
      <c r="I293" s="1"/>
      <c r="J293" s="1"/>
      <c r="K293" s="1"/>
      <c r="L293" s="1"/>
      <c r="M293" s="1"/>
      <c r="N293" s="2"/>
      <c r="O293" s="2"/>
      <c r="P293" s="2"/>
      <c r="Q293" s="2"/>
      <c r="R293" s="2"/>
      <c r="S293" s="2"/>
      <c r="T293" s="1"/>
      <c r="U293" s="1"/>
      <c r="V293" s="1"/>
      <c r="W293" s="1"/>
      <c r="X293" s="1"/>
      <c r="Y293" s="1"/>
      <c r="Z293" s="1"/>
      <c r="AA293" s="1"/>
      <c r="AB293" s="1"/>
      <c r="AC293" s="1"/>
      <c r="AD293" s="1"/>
      <c r="AE293" s="1"/>
      <c r="AF293" s="1"/>
      <c r="AG293" s="1"/>
      <c r="AH293" s="1"/>
      <c r="AI293" s="1"/>
      <c r="AJ293" s="1"/>
      <c r="AK293" s="1"/>
      <c r="AL293" s="1"/>
      <c r="AM293" s="1"/>
      <c r="AN293" s="1"/>
    </row>
    <row r="294" spans="1:40" ht="15.75" customHeight="1" x14ac:dyDescent="0.2">
      <c r="A294" s="1"/>
      <c r="B294" s="1"/>
      <c r="C294" s="1"/>
      <c r="D294" s="1"/>
      <c r="E294" s="1"/>
      <c r="F294" s="1"/>
      <c r="G294" s="1"/>
      <c r="H294" s="1"/>
      <c r="I294" s="1"/>
      <c r="J294" s="1"/>
      <c r="K294" s="1"/>
      <c r="L294" s="1"/>
      <c r="M294" s="1"/>
      <c r="N294" s="2"/>
      <c r="O294" s="2"/>
      <c r="P294" s="2"/>
      <c r="Q294" s="2"/>
      <c r="R294" s="2"/>
      <c r="S294" s="2"/>
      <c r="T294" s="1"/>
      <c r="U294" s="1"/>
      <c r="V294" s="1"/>
      <c r="W294" s="1"/>
      <c r="X294" s="1"/>
      <c r="Y294" s="1"/>
      <c r="Z294" s="1"/>
      <c r="AA294" s="1"/>
      <c r="AB294" s="1"/>
      <c r="AC294" s="1"/>
      <c r="AD294" s="1"/>
      <c r="AE294" s="1"/>
      <c r="AF294" s="1"/>
      <c r="AG294" s="1"/>
      <c r="AH294" s="1"/>
      <c r="AI294" s="1"/>
      <c r="AJ294" s="1"/>
      <c r="AK294" s="1"/>
      <c r="AL294" s="1"/>
      <c r="AM294" s="1"/>
      <c r="AN294" s="1"/>
    </row>
    <row r="295" spans="1:40" ht="15.75" customHeight="1" x14ac:dyDescent="0.2">
      <c r="A295" s="1"/>
      <c r="B295" s="1"/>
      <c r="C295" s="1"/>
      <c r="D295" s="1"/>
      <c r="E295" s="1"/>
      <c r="F295" s="1"/>
      <c r="G295" s="1"/>
      <c r="H295" s="1"/>
      <c r="I295" s="1"/>
      <c r="J295" s="1"/>
      <c r="K295" s="1"/>
      <c r="L295" s="1"/>
      <c r="M295" s="1"/>
      <c r="N295" s="2"/>
      <c r="O295" s="2"/>
      <c r="P295" s="2"/>
      <c r="Q295" s="2"/>
      <c r="R295" s="2"/>
      <c r="S295" s="2"/>
      <c r="T295" s="1"/>
      <c r="U295" s="1"/>
      <c r="V295" s="1"/>
      <c r="W295" s="1"/>
      <c r="X295" s="1"/>
      <c r="Y295" s="1"/>
      <c r="Z295" s="1"/>
      <c r="AA295" s="1"/>
      <c r="AB295" s="1"/>
      <c r="AC295" s="1"/>
      <c r="AD295" s="1"/>
      <c r="AE295" s="1"/>
      <c r="AF295" s="1"/>
      <c r="AG295" s="1"/>
      <c r="AH295" s="1"/>
      <c r="AI295" s="1"/>
      <c r="AJ295" s="1"/>
      <c r="AK295" s="1"/>
      <c r="AL295" s="1"/>
      <c r="AM295" s="1"/>
      <c r="AN295" s="1"/>
    </row>
    <row r="296" spans="1:40" ht="15.75" customHeight="1" x14ac:dyDescent="0.2">
      <c r="A296" s="1"/>
      <c r="B296" s="1"/>
      <c r="C296" s="1"/>
      <c r="D296" s="1"/>
      <c r="E296" s="1"/>
      <c r="F296" s="1"/>
      <c r="G296" s="1"/>
      <c r="H296" s="1"/>
      <c r="I296" s="1"/>
      <c r="J296" s="1"/>
      <c r="K296" s="1"/>
      <c r="L296" s="1"/>
      <c r="M296" s="1"/>
      <c r="N296" s="2"/>
      <c r="O296" s="2"/>
      <c r="P296" s="2"/>
      <c r="Q296" s="2"/>
      <c r="R296" s="2"/>
      <c r="S296" s="2"/>
      <c r="T296" s="1"/>
      <c r="U296" s="1"/>
      <c r="V296" s="1"/>
      <c r="W296" s="1"/>
      <c r="X296" s="1"/>
      <c r="Y296" s="1"/>
      <c r="Z296" s="1"/>
      <c r="AA296" s="1"/>
      <c r="AB296" s="1"/>
      <c r="AC296" s="1"/>
      <c r="AD296" s="1"/>
      <c r="AE296" s="1"/>
      <c r="AF296" s="1"/>
      <c r="AG296" s="1"/>
      <c r="AH296" s="1"/>
      <c r="AI296" s="1"/>
      <c r="AJ296" s="1"/>
      <c r="AK296" s="1"/>
      <c r="AL296" s="1"/>
      <c r="AM296" s="1"/>
      <c r="AN296" s="1"/>
    </row>
    <row r="297" spans="1:40" ht="15.75" customHeight="1" x14ac:dyDescent="0.2">
      <c r="A297" s="383"/>
      <c r="B297" s="383"/>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3"/>
      <c r="AH297" s="383"/>
      <c r="AI297" s="383"/>
      <c r="AJ297" s="383"/>
      <c r="AK297" s="383"/>
      <c r="AL297" s="383"/>
      <c r="AM297" s="383"/>
      <c r="AN297" s="383"/>
    </row>
    <row r="298" spans="1:40" ht="15.75" customHeight="1" x14ac:dyDescent="0.2">
      <c r="A298" s="383"/>
      <c r="B298" s="383"/>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3"/>
      <c r="AH298" s="383"/>
      <c r="AI298" s="383"/>
      <c r="AJ298" s="383"/>
      <c r="AK298" s="383"/>
      <c r="AL298" s="383"/>
      <c r="AM298" s="383"/>
      <c r="AN298" s="383"/>
    </row>
    <row r="299" spans="1:40" ht="15.75" customHeight="1" x14ac:dyDescent="0.2">
      <c r="A299" s="383"/>
      <c r="B299" s="383"/>
      <c r="C299" s="383"/>
      <c r="D299" s="383"/>
      <c r="E299" s="383"/>
      <c r="F299" s="383"/>
      <c r="G299" s="383"/>
      <c r="H299" s="383"/>
      <c r="I299" s="383"/>
      <c r="J299" s="383"/>
      <c r="K299" s="383"/>
      <c r="L299" s="383"/>
      <c r="M299" s="383"/>
      <c r="N299" s="383"/>
      <c r="O299" s="383"/>
      <c r="P299" s="383"/>
      <c r="Q299" s="383"/>
      <c r="R299" s="383"/>
      <c r="S299" s="383"/>
      <c r="T299" s="383"/>
      <c r="U299" s="383"/>
      <c r="V299" s="383"/>
      <c r="W299" s="383"/>
      <c r="X299" s="383"/>
      <c r="Y299" s="383"/>
      <c r="Z299" s="383"/>
      <c r="AA299" s="383"/>
      <c r="AB299" s="383"/>
      <c r="AC299" s="383"/>
      <c r="AD299" s="383"/>
      <c r="AE299" s="383"/>
      <c r="AF299" s="383"/>
      <c r="AG299" s="383"/>
      <c r="AH299" s="383"/>
      <c r="AI299" s="383"/>
      <c r="AJ299" s="383"/>
      <c r="AK299" s="383"/>
      <c r="AL299" s="383"/>
      <c r="AM299" s="383"/>
      <c r="AN299" s="383"/>
    </row>
    <row r="300" spans="1:40" ht="15.75" customHeight="1" x14ac:dyDescent="0.2">
      <c r="A300" s="383"/>
      <c r="B300" s="383"/>
      <c r="C300" s="383"/>
      <c r="D300" s="383"/>
      <c r="E300" s="383"/>
      <c r="F300" s="383"/>
      <c r="G300" s="383"/>
      <c r="H300" s="383"/>
      <c r="I300" s="383"/>
      <c r="J300" s="383"/>
      <c r="K300" s="383"/>
      <c r="L300" s="383"/>
      <c r="M300" s="383"/>
      <c r="N300" s="383"/>
      <c r="O300" s="383"/>
      <c r="P300" s="383"/>
      <c r="Q300" s="383"/>
      <c r="R300" s="383"/>
      <c r="S300" s="383"/>
      <c r="T300" s="383"/>
      <c r="U300" s="383"/>
      <c r="V300" s="383"/>
      <c r="W300" s="383"/>
      <c r="X300" s="383"/>
      <c r="Y300" s="383"/>
      <c r="Z300" s="383"/>
      <c r="AA300" s="383"/>
      <c r="AB300" s="383"/>
      <c r="AC300" s="383"/>
      <c r="AD300" s="383"/>
      <c r="AE300" s="383"/>
      <c r="AF300" s="383"/>
      <c r="AG300" s="383"/>
      <c r="AH300" s="383"/>
      <c r="AI300" s="383"/>
      <c r="AJ300" s="383"/>
      <c r="AK300" s="383"/>
      <c r="AL300" s="383"/>
      <c r="AM300" s="383"/>
      <c r="AN300" s="383"/>
    </row>
    <row r="301" spans="1:40" ht="15.75" customHeight="1" x14ac:dyDescent="0.2">
      <c r="A301" s="383"/>
      <c r="B301" s="383"/>
      <c r="C301" s="383"/>
      <c r="D301" s="383"/>
      <c r="E301" s="383"/>
      <c r="F301" s="383"/>
      <c r="G301" s="383"/>
      <c r="H301" s="383"/>
      <c r="I301" s="383"/>
      <c r="J301" s="383"/>
      <c r="K301" s="383"/>
      <c r="L301" s="383"/>
      <c r="M301" s="383"/>
      <c r="N301" s="383"/>
      <c r="O301" s="383"/>
      <c r="P301" s="383"/>
      <c r="Q301" s="383"/>
      <c r="R301" s="383"/>
      <c r="S301" s="383"/>
      <c r="T301" s="383"/>
      <c r="U301" s="383"/>
      <c r="V301" s="383"/>
      <c r="W301" s="383"/>
      <c r="X301" s="383"/>
      <c r="Y301" s="383"/>
      <c r="Z301" s="383"/>
      <c r="AA301" s="383"/>
      <c r="AB301" s="383"/>
      <c r="AC301" s="383"/>
      <c r="AD301" s="383"/>
      <c r="AE301" s="383"/>
      <c r="AF301" s="383"/>
      <c r="AG301" s="383"/>
      <c r="AH301" s="383"/>
      <c r="AI301" s="383"/>
      <c r="AJ301" s="383"/>
      <c r="AK301" s="383"/>
      <c r="AL301" s="383"/>
      <c r="AM301" s="383"/>
      <c r="AN301" s="383"/>
    </row>
    <row r="302" spans="1:40" ht="15.75" customHeight="1" x14ac:dyDescent="0.2">
      <c r="A302" s="383"/>
      <c r="B302" s="383"/>
      <c r="C302" s="383"/>
      <c r="D302" s="383"/>
      <c r="E302" s="383"/>
      <c r="F302" s="383"/>
      <c r="G302" s="383"/>
      <c r="H302" s="383"/>
      <c r="I302" s="383"/>
      <c r="J302" s="383"/>
      <c r="K302" s="383"/>
      <c r="L302" s="383"/>
      <c r="M302" s="383"/>
      <c r="N302" s="383"/>
      <c r="O302" s="383"/>
      <c r="P302" s="383"/>
      <c r="Q302" s="383"/>
      <c r="R302" s="383"/>
      <c r="S302" s="383"/>
      <c r="T302" s="383"/>
      <c r="U302" s="383"/>
      <c r="V302" s="383"/>
      <c r="W302" s="383"/>
      <c r="X302" s="383"/>
      <c r="Y302" s="383"/>
      <c r="Z302" s="383"/>
      <c r="AA302" s="383"/>
      <c r="AB302" s="383"/>
      <c r="AC302" s="383"/>
      <c r="AD302" s="383"/>
      <c r="AE302" s="383"/>
      <c r="AF302" s="383"/>
      <c r="AG302" s="383"/>
      <c r="AH302" s="383"/>
      <c r="AI302" s="383"/>
      <c r="AJ302" s="383"/>
      <c r="AK302" s="383"/>
      <c r="AL302" s="383"/>
      <c r="AM302" s="383"/>
      <c r="AN302" s="383"/>
    </row>
    <row r="303" spans="1:40" ht="15.75" customHeight="1" x14ac:dyDescent="0.2">
      <c r="A303" s="383"/>
      <c r="B303" s="383"/>
      <c r="C303" s="383"/>
      <c r="D303" s="383"/>
      <c r="E303" s="383"/>
      <c r="F303" s="383"/>
      <c r="G303" s="383"/>
      <c r="H303" s="383"/>
      <c r="I303" s="383"/>
      <c r="J303" s="383"/>
      <c r="K303" s="383"/>
      <c r="L303" s="383"/>
      <c r="M303" s="383"/>
      <c r="N303" s="383"/>
      <c r="O303" s="383"/>
      <c r="P303" s="383"/>
      <c r="Q303" s="383"/>
      <c r="R303" s="383"/>
      <c r="S303" s="383"/>
      <c r="T303" s="383"/>
      <c r="U303" s="383"/>
      <c r="V303" s="383"/>
      <c r="W303" s="383"/>
      <c r="X303" s="383"/>
      <c r="Y303" s="383"/>
      <c r="Z303" s="383"/>
      <c r="AA303" s="383"/>
      <c r="AB303" s="383"/>
      <c r="AC303" s="383"/>
      <c r="AD303" s="383"/>
      <c r="AE303" s="383"/>
      <c r="AF303" s="383"/>
      <c r="AG303" s="383"/>
      <c r="AH303" s="383"/>
      <c r="AI303" s="383"/>
      <c r="AJ303" s="383"/>
      <c r="AK303" s="383"/>
      <c r="AL303" s="383"/>
      <c r="AM303" s="383"/>
      <c r="AN303" s="383"/>
    </row>
    <row r="304" spans="1:40" ht="15.75" customHeight="1" x14ac:dyDescent="0.2">
      <c r="A304" s="383"/>
      <c r="B304" s="383"/>
      <c r="C304" s="383"/>
      <c r="D304" s="383"/>
      <c r="E304" s="383"/>
      <c r="F304" s="383"/>
      <c r="G304" s="383"/>
      <c r="H304" s="383"/>
      <c r="I304" s="383"/>
      <c r="J304" s="383"/>
      <c r="K304" s="383"/>
      <c r="L304" s="383"/>
      <c r="M304" s="383"/>
      <c r="N304" s="383"/>
      <c r="O304" s="383"/>
      <c r="P304" s="383"/>
      <c r="Q304" s="383"/>
      <c r="R304" s="383"/>
      <c r="S304" s="383"/>
      <c r="T304" s="383"/>
      <c r="U304" s="383"/>
      <c r="V304" s="383"/>
      <c r="W304" s="383"/>
      <c r="X304" s="383"/>
      <c r="Y304" s="383"/>
      <c r="Z304" s="383"/>
      <c r="AA304" s="383"/>
      <c r="AB304" s="383"/>
      <c r="AC304" s="383"/>
      <c r="AD304" s="383"/>
      <c r="AE304" s="383"/>
      <c r="AF304" s="383"/>
      <c r="AG304" s="383"/>
      <c r="AH304" s="383"/>
      <c r="AI304" s="383"/>
      <c r="AJ304" s="383"/>
      <c r="AK304" s="383"/>
      <c r="AL304" s="383"/>
      <c r="AM304" s="383"/>
      <c r="AN304" s="383"/>
    </row>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axRZIkJ1zVc1RtKdw5+RY9TLxbSp6amqRgdqCSX3WKnfv9baRsV6CsLpg88m1FegGEhy6wU/ebklfXQrV7XmEA==" saltValue="vUJIk6v+rSEhvT3MvAoWOA==" spinCount="100000" sheet="1" objects="1" scenarios="1"/>
  <mergeCells count="66">
    <mergeCell ref="J91:J92"/>
    <mergeCell ref="K91:L91"/>
    <mergeCell ref="M91:M92"/>
    <mergeCell ref="E87:E88"/>
    <mergeCell ref="F87:G87"/>
    <mergeCell ref="H87:H88"/>
    <mergeCell ref="I87:I88"/>
    <mergeCell ref="J87:J88"/>
    <mergeCell ref="K87:L87"/>
    <mergeCell ref="M87:M88"/>
    <mergeCell ref="F9:G9"/>
    <mergeCell ref="H9:H10"/>
    <mergeCell ref="F91:G91"/>
    <mergeCell ref="H91:H92"/>
    <mergeCell ref="I91:I92"/>
    <mergeCell ref="A9:A10"/>
    <mergeCell ref="B9:B10"/>
    <mergeCell ref="C9:C10"/>
    <mergeCell ref="D9:D10"/>
    <mergeCell ref="E9:E10"/>
    <mergeCell ref="AG9:AG10"/>
    <mergeCell ref="AH9:AH10"/>
    <mergeCell ref="AI9:AI10"/>
    <mergeCell ref="X9:X10"/>
    <mergeCell ref="Y9:Y10"/>
    <mergeCell ref="Z9:Z10"/>
    <mergeCell ref="AA9:AA10"/>
    <mergeCell ref="AB9:AB10"/>
    <mergeCell ref="AC9:AC10"/>
    <mergeCell ref="AD9:AD10"/>
    <mergeCell ref="U9:U10"/>
    <mergeCell ref="V9:V10"/>
    <mergeCell ref="W9:W10"/>
    <mergeCell ref="AE9:AE10"/>
    <mergeCell ref="AF9:AF10"/>
    <mergeCell ref="P9:P10"/>
    <mergeCell ref="Q9:Q10"/>
    <mergeCell ref="R9:R10"/>
    <mergeCell ref="S9:S10"/>
    <mergeCell ref="T9:T10"/>
    <mergeCell ref="B87:B88"/>
    <mergeCell ref="C87:C88"/>
    <mergeCell ref="D87:D88"/>
    <mergeCell ref="A1:AI1"/>
    <mergeCell ref="A2:AI2"/>
    <mergeCell ref="B4:G4"/>
    <mergeCell ref="B6:C6"/>
    <mergeCell ref="A8:M8"/>
    <mergeCell ref="N8:X8"/>
    <mergeCell ref="Y8:AI8"/>
    <mergeCell ref="I9:I10"/>
    <mergeCell ref="J9:J10"/>
    <mergeCell ref="K9:L9"/>
    <mergeCell ref="M9:M10"/>
    <mergeCell ref="N9:N10"/>
    <mergeCell ref="O9:O10"/>
    <mergeCell ref="A11:A44"/>
    <mergeCell ref="A45:A50"/>
    <mergeCell ref="A51:A79"/>
    <mergeCell ref="A87:A88"/>
    <mergeCell ref="A91:A92"/>
    <mergeCell ref="B91:B92"/>
    <mergeCell ref="C91:C92"/>
    <mergeCell ref="D91:D92"/>
    <mergeCell ref="E91:E92"/>
    <mergeCell ref="A93:A96"/>
  </mergeCells>
  <conditionalFormatting sqref="AN6:AN7">
    <cfRule type="cellIs" dxfId="219" priority="1" stopIfTrue="1" operator="equal">
      <formula>$AN$6</formula>
    </cfRule>
  </conditionalFormatting>
  <conditionalFormatting sqref="N11:N79">
    <cfRule type="cellIs" dxfId="218" priority="2" stopIfTrue="1" operator="equal">
      <formula>"x"</formula>
    </cfRule>
  </conditionalFormatting>
  <conditionalFormatting sqref="O11:O79">
    <cfRule type="cellIs" dxfId="217" priority="3" operator="equal">
      <formula>"x"</formula>
    </cfRule>
  </conditionalFormatting>
  <conditionalFormatting sqref="P11:P79">
    <cfRule type="cellIs" dxfId="216" priority="4" operator="equal">
      <formula>"x"</formula>
    </cfRule>
  </conditionalFormatting>
  <conditionalFormatting sqref="Q11:Q79">
    <cfRule type="cellIs" dxfId="215" priority="5" stopIfTrue="1" operator="equal">
      <formula>"x"</formula>
    </cfRule>
  </conditionalFormatting>
  <conditionalFormatting sqref="R11:R79">
    <cfRule type="cellIs" dxfId="214" priority="6" operator="equal">
      <formula>"x"</formula>
    </cfRule>
  </conditionalFormatting>
  <conditionalFormatting sqref="S11">
    <cfRule type="cellIs" dxfId="213" priority="7" stopIfTrue="1" operator="equal">
      <formula>$AN$7</formula>
    </cfRule>
  </conditionalFormatting>
  <conditionalFormatting sqref="S11">
    <cfRule type="cellIs" dxfId="212" priority="8" stopIfTrue="1" operator="equal">
      <formula>$AN$6</formula>
    </cfRule>
  </conditionalFormatting>
  <conditionalFormatting sqref="S12">
    <cfRule type="cellIs" dxfId="211" priority="9" stopIfTrue="1" operator="equal">
      <formula>$AN$7</formula>
    </cfRule>
  </conditionalFormatting>
  <conditionalFormatting sqref="S12">
    <cfRule type="cellIs" dxfId="210" priority="10" stopIfTrue="1" operator="equal">
      <formula>$AN$6</formula>
    </cfRule>
  </conditionalFormatting>
  <conditionalFormatting sqref="S13">
    <cfRule type="cellIs" dxfId="209" priority="11" stopIfTrue="1" operator="equal">
      <formula>$AN$7</formula>
    </cfRule>
  </conditionalFormatting>
  <conditionalFormatting sqref="S13">
    <cfRule type="cellIs" dxfId="208" priority="12" stopIfTrue="1" operator="equal">
      <formula>$AN$6</formula>
    </cfRule>
  </conditionalFormatting>
  <conditionalFormatting sqref="S14">
    <cfRule type="cellIs" dxfId="207" priority="13" stopIfTrue="1" operator="equal">
      <formula>$AN$7</formula>
    </cfRule>
  </conditionalFormatting>
  <conditionalFormatting sqref="S14">
    <cfRule type="cellIs" dxfId="206" priority="14" stopIfTrue="1" operator="equal">
      <formula>$AN$6</formula>
    </cfRule>
  </conditionalFormatting>
  <conditionalFormatting sqref="S15">
    <cfRule type="cellIs" dxfId="205" priority="15" stopIfTrue="1" operator="equal">
      <formula>$AN$7</formula>
    </cfRule>
  </conditionalFormatting>
  <conditionalFormatting sqref="S15">
    <cfRule type="cellIs" dxfId="204" priority="16" stopIfTrue="1" operator="equal">
      <formula>$AN$6</formula>
    </cfRule>
  </conditionalFormatting>
  <conditionalFormatting sqref="S16">
    <cfRule type="cellIs" dxfId="203" priority="17" stopIfTrue="1" operator="equal">
      <formula>$AN$7</formula>
    </cfRule>
  </conditionalFormatting>
  <conditionalFormatting sqref="S16">
    <cfRule type="cellIs" dxfId="202" priority="18" stopIfTrue="1" operator="equal">
      <formula>$AN$6</formula>
    </cfRule>
  </conditionalFormatting>
  <conditionalFormatting sqref="S17">
    <cfRule type="cellIs" dxfId="201" priority="19" stopIfTrue="1" operator="equal">
      <formula>$AN$7</formula>
    </cfRule>
  </conditionalFormatting>
  <conditionalFormatting sqref="S17">
    <cfRule type="cellIs" dxfId="200" priority="20" stopIfTrue="1" operator="equal">
      <formula>$AN$6</formula>
    </cfRule>
  </conditionalFormatting>
  <conditionalFormatting sqref="S18">
    <cfRule type="cellIs" dxfId="199" priority="21" stopIfTrue="1" operator="equal">
      <formula>$AN$7</formula>
    </cfRule>
  </conditionalFormatting>
  <conditionalFormatting sqref="S18">
    <cfRule type="cellIs" dxfId="198" priority="22" stopIfTrue="1" operator="equal">
      <formula>$AN$6</formula>
    </cfRule>
  </conditionalFormatting>
  <conditionalFormatting sqref="S19">
    <cfRule type="cellIs" dxfId="197" priority="23" stopIfTrue="1" operator="equal">
      <formula>$AN$7</formula>
    </cfRule>
  </conditionalFormatting>
  <conditionalFormatting sqref="S19">
    <cfRule type="cellIs" dxfId="196" priority="24" stopIfTrue="1" operator="equal">
      <formula>$AN$6</formula>
    </cfRule>
  </conditionalFormatting>
  <conditionalFormatting sqref="S20:S79">
    <cfRule type="cellIs" dxfId="195" priority="25" stopIfTrue="1" operator="equal">
      <formula>$AN$7</formula>
    </cfRule>
  </conditionalFormatting>
  <conditionalFormatting sqref="S20:S79">
    <cfRule type="cellIs" dxfId="194" priority="26" stopIfTrue="1" operator="equal">
      <formula>$AN$6</formula>
    </cfRule>
  </conditionalFormatting>
  <conditionalFormatting sqref="U11:U12">
    <cfRule type="cellIs" dxfId="193" priority="27" stopIfTrue="1" operator="equal">
      <formula>"x"</formula>
    </cfRule>
  </conditionalFormatting>
  <dataValidations count="1">
    <dataValidation type="list" allowBlank="1" showErrorMessage="1" sqref="S11:S79" xr:uid="{00000000-0002-0000-0000-000000000000}">
      <formula1>$AN$6:$AN$7</formula1>
    </dataValidation>
  </dataValidations>
  <pageMargins left="0.511811024" right="0.511811024" top="0.78740157499999996" bottom="0.78740157499999996"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showGridLines="0" workbookViewId="0"/>
  </sheetViews>
  <sheetFormatPr defaultColWidth="12.625" defaultRowHeight="15" customHeight="1" x14ac:dyDescent="0.2"/>
  <cols>
    <col min="1" max="1" width="2.5" customWidth="1"/>
    <col min="2" max="2" width="3.375" customWidth="1"/>
    <col min="3" max="3" width="43.375" customWidth="1"/>
    <col min="4" max="4" width="12.5" customWidth="1"/>
    <col min="5" max="5" width="8.375" customWidth="1"/>
    <col min="6" max="6" width="8.125" customWidth="1"/>
    <col min="7" max="7" width="8.375" customWidth="1"/>
    <col min="8" max="17" width="7.625" customWidth="1"/>
    <col min="18" max="18" width="2.5" customWidth="1"/>
    <col min="19" max="26" width="7.625" customWidth="1"/>
  </cols>
  <sheetData>
    <row r="1" spans="1:26" x14ac:dyDescent="0.25">
      <c r="A1" s="297"/>
      <c r="B1" s="297"/>
      <c r="C1" s="297"/>
      <c r="D1" s="297"/>
      <c r="E1" s="297"/>
      <c r="F1" s="297"/>
      <c r="G1" s="297"/>
      <c r="H1" s="297"/>
      <c r="I1" s="297"/>
      <c r="J1" s="297"/>
      <c r="K1" s="297"/>
      <c r="L1" s="297"/>
      <c r="M1" s="297"/>
      <c r="N1" s="297"/>
      <c r="O1" s="297"/>
      <c r="P1" s="297"/>
      <c r="Q1" s="297"/>
      <c r="R1" s="297"/>
      <c r="S1" s="383"/>
      <c r="T1" s="383"/>
      <c r="U1" s="383"/>
      <c r="V1" s="383"/>
      <c r="W1" s="383"/>
      <c r="X1" s="383"/>
      <c r="Y1" s="383"/>
      <c r="Z1" s="383"/>
    </row>
    <row r="2" spans="1:26" ht="33.75" customHeight="1" x14ac:dyDescent="0.25">
      <c r="A2" s="298"/>
      <c r="B2" s="435" t="s">
        <v>0</v>
      </c>
      <c r="C2" s="396"/>
      <c r="D2" s="396"/>
      <c r="E2" s="396"/>
      <c r="F2" s="396"/>
      <c r="G2" s="396"/>
      <c r="H2" s="396"/>
      <c r="I2" s="396"/>
      <c r="J2" s="396"/>
      <c r="K2" s="396"/>
      <c r="L2" s="396"/>
      <c r="M2" s="396"/>
      <c r="N2" s="396"/>
      <c r="O2" s="396"/>
      <c r="P2" s="396"/>
      <c r="Q2" s="396"/>
      <c r="R2" s="298"/>
      <c r="S2" s="49"/>
      <c r="T2" s="49"/>
      <c r="U2" s="49"/>
      <c r="V2" s="49"/>
      <c r="W2" s="49"/>
      <c r="X2" s="49"/>
      <c r="Y2" s="49"/>
      <c r="Z2" s="49"/>
    </row>
    <row r="3" spans="1:26" ht="33.75" customHeight="1" x14ac:dyDescent="0.35">
      <c r="A3" s="297"/>
      <c r="B3" s="436" t="str">
        <f>'Monitoria Anual - 1'!A2</f>
        <v>Plano de Ação Nacional para a Conservação dos Papagaios - PAN Papagaios (2o Ciclo de Gestão)</v>
      </c>
      <c r="C3" s="400"/>
      <c r="D3" s="400"/>
      <c r="E3" s="400"/>
      <c r="F3" s="400"/>
      <c r="G3" s="400"/>
      <c r="H3" s="400"/>
      <c r="I3" s="400"/>
      <c r="J3" s="400"/>
      <c r="K3" s="400"/>
      <c r="L3" s="400"/>
      <c r="M3" s="400"/>
      <c r="N3" s="400"/>
      <c r="O3" s="400"/>
      <c r="P3" s="400"/>
      <c r="Q3" s="400"/>
      <c r="R3" s="297"/>
      <c r="S3" s="48"/>
      <c r="T3" s="48"/>
      <c r="U3" s="48"/>
      <c r="V3" s="48"/>
      <c r="W3" s="48"/>
      <c r="X3" s="48"/>
      <c r="Y3" s="48"/>
      <c r="Z3" s="48"/>
    </row>
    <row r="4" spans="1:26" x14ac:dyDescent="0.25">
      <c r="A4" s="297"/>
      <c r="B4" s="48"/>
      <c r="C4" s="48"/>
      <c r="D4" s="48"/>
      <c r="E4" s="48"/>
      <c r="F4" s="48"/>
      <c r="G4" s="48"/>
      <c r="H4" s="50"/>
      <c r="I4" s="50"/>
      <c r="J4" s="50"/>
      <c r="K4" s="50"/>
      <c r="L4" s="48"/>
      <c r="M4" s="48"/>
      <c r="N4" s="48"/>
      <c r="O4" s="48"/>
      <c r="P4" s="48"/>
      <c r="Q4" s="48"/>
      <c r="R4" s="297"/>
      <c r="S4" s="48"/>
      <c r="T4" s="48"/>
      <c r="U4" s="48"/>
      <c r="V4" s="48"/>
      <c r="W4" s="48"/>
      <c r="X4" s="48"/>
      <c r="Y4" s="48"/>
      <c r="Z4" s="48"/>
    </row>
    <row r="5" spans="1:26" ht="45" customHeight="1" x14ac:dyDescent="0.2">
      <c r="A5" s="284"/>
      <c r="B5" s="437" t="s">
        <v>592</v>
      </c>
      <c r="C5" s="396"/>
      <c r="D5" s="438" t="str">
        <f>'Monitoria Anual - 1'!B4</f>
        <v>Contribuir para a integridade ecológica, genética e sanitária das populações naturais das espécies alvo deste PAN.</v>
      </c>
      <c r="E5" s="400"/>
      <c r="F5" s="400"/>
      <c r="G5" s="400"/>
      <c r="H5" s="400"/>
      <c r="I5" s="401"/>
      <c r="J5" s="3"/>
      <c r="K5" s="3"/>
      <c r="L5" s="3"/>
      <c r="M5" s="3"/>
      <c r="N5" s="3"/>
      <c r="O5" s="1"/>
      <c r="P5" s="1"/>
      <c r="Q5" s="1"/>
      <c r="R5" s="284"/>
      <c r="S5" s="1"/>
      <c r="T5" s="1"/>
      <c r="U5" s="1"/>
      <c r="V5" s="1"/>
      <c r="W5" s="1"/>
      <c r="X5" s="1"/>
      <c r="Y5" s="1"/>
      <c r="Z5" s="1"/>
    </row>
    <row r="6" spans="1:26" x14ac:dyDescent="0.25">
      <c r="A6" s="297"/>
      <c r="B6" s="48"/>
      <c r="C6" s="48"/>
      <c r="D6" s="48"/>
      <c r="E6" s="48"/>
      <c r="F6" s="48"/>
      <c r="G6" s="48"/>
      <c r="H6" s="50"/>
      <c r="I6" s="50"/>
      <c r="J6" s="50"/>
      <c r="K6" s="50"/>
      <c r="L6" s="48"/>
      <c r="M6" s="48"/>
      <c r="N6" s="48"/>
      <c r="O6" s="48"/>
      <c r="P6" s="48"/>
      <c r="Q6" s="48"/>
      <c r="R6" s="297"/>
      <c r="S6" s="48"/>
      <c r="T6" s="48"/>
      <c r="U6" s="48"/>
      <c r="V6" s="48"/>
      <c r="W6" s="48"/>
      <c r="X6" s="48"/>
      <c r="Y6" s="48"/>
      <c r="Z6" s="48"/>
    </row>
    <row r="7" spans="1:26" ht="26.25" customHeight="1" x14ac:dyDescent="0.25">
      <c r="A7" s="297"/>
      <c r="B7" s="437" t="s">
        <v>4</v>
      </c>
      <c r="C7" s="396"/>
      <c r="D7" s="495" t="str">
        <f>'Monitoria Anual - 1'!B6</f>
        <v xml:space="preserve">05 a 07 de dezembro de 2017 </v>
      </c>
      <c r="E7" s="400"/>
      <c r="F7" s="400"/>
      <c r="G7" s="400"/>
      <c r="H7" s="400"/>
      <c r="I7" s="401"/>
      <c r="J7" s="53"/>
      <c r="K7" s="53"/>
      <c r="L7" s="53"/>
      <c r="M7" s="53"/>
      <c r="N7" s="53"/>
      <c r="O7" s="53"/>
      <c r="P7" s="53"/>
      <c r="Q7" s="53"/>
      <c r="R7" s="297"/>
      <c r="S7" s="48"/>
      <c r="T7" s="48"/>
      <c r="U7" s="48"/>
      <c r="V7" s="48"/>
      <c r="W7" s="48"/>
      <c r="X7" s="48"/>
      <c r="Y7" s="48"/>
      <c r="Z7" s="48"/>
    </row>
    <row r="8" spans="1:26" x14ac:dyDescent="0.25">
      <c r="A8" s="297"/>
      <c r="B8" s="383"/>
      <c r="C8" s="383"/>
      <c r="D8" s="383"/>
      <c r="E8" s="383"/>
      <c r="F8" s="383"/>
      <c r="G8" s="383"/>
      <c r="H8" s="383"/>
      <c r="I8" s="383"/>
      <c r="J8" s="383"/>
      <c r="K8" s="383"/>
      <c r="L8" s="383"/>
      <c r="M8" s="383"/>
      <c r="N8" s="383"/>
      <c r="O8" s="383"/>
      <c r="P8" s="383"/>
      <c r="Q8" s="383"/>
      <c r="R8" s="297"/>
      <c r="S8" s="383"/>
      <c r="T8" s="383"/>
      <c r="U8" s="383"/>
      <c r="V8" s="383"/>
      <c r="W8" s="383"/>
      <c r="X8" s="383"/>
      <c r="Y8" s="383"/>
      <c r="Z8" s="383"/>
    </row>
    <row r="9" spans="1:26" ht="31.5" customHeight="1" x14ac:dyDescent="0.25">
      <c r="A9" s="297"/>
      <c r="B9" s="435" t="s">
        <v>593</v>
      </c>
      <c r="C9" s="396"/>
      <c r="D9" s="396"/>
      <c r="E9" s="396"/>
      <c r="F9" s="396"/>
      <c r="G9" s="396"/>
      <c r="H9" s="396"/>
      <c r="I9" s="396"/>
      <c r="J9" s="396"/>
      <c r="K9" s="396"/>
      <c r="L9" s="396"/>
      <c r="M9" s="396"/>
      <c r="N9" s="396"/>
      <c r="O9" s="396"/>
      <c r="P9" s="396"/>
      <c r="Q9" s="396"/>
      <c r="R9" s="297"/>
      <c r="S9" s="383"/>
      <c r="T9" s="383"/>
      <c r="U9" s="383"/>
      <c r="V9" s="383"/>
      <c r="W9" s="383"/>
      <c r="X9" s="383"/>
      <c r="Y9" s="383"/>
      <c r="Z9" s="383"/>
    </row>
    <row r="10" spans="1:26" x14ac:dyDescent="0.25">
      <c r="A10" s="297"/>
      <c r="B10" s="383"/>
      <c r="C10" s="383"/>
      <c r="D10" s="383"/>
      <c r="E10" s="383"/>
      <c r="F10" s="52"/>
      <c r="G10" s="52"/>
      <c r="H10" s="383"/>
      <c r="I10" s="383"/>
      <c r="J10" s="383"/>
      <c r="K10" s="383"/>
      <c r="L10" s="383"/>
      <c r="M10" s="383"/>
      <c r="N10" s="383"/>
      <c r="O10" s="383"/>
      <c r="P10" s="383"/>
      <c r="Q10" s="383"/>
      <c r="R10" s="297"/>
      <c r="S10" s="383"/>
      <c r="T10" s="383"/>
      <c r="U10" s="383"/>
      <c r="V10" s="383"/>
      <c r="W10" s="383"/>
      <c r="X10" s="383"/>
      <c r="Y10" s="383"/>
      <c r="Z10" s="383"/>
    </row>
    <row r="11" spans="1:26" ht="18" customHeight="1" x14ac:dyDescent="0.25">
      <c r="A11" s="297"/>
      <c r="B11" s="434" t="s">
        <v>594</v>
      </c>
      <c r="C11" s="401"/>
      <c r="D11" s="53"/>
      <c r="E11" s="53"/>
      <c r="F11" s="53"/>
      <c r="G11" s="53"/>
      <c r="H11" s="53"/>
      <c r="I11" s="53"/>
      <c r="J11" s="53"/>
      <c r="K11" s="53"/>
      <c r="L11" s="53"/>
      <c r="M11" s="53"/>
      <c r="N11" s="53"/>
      <c r="O11" s="53"/>
      <c r="P11" s="53"/>
      <c r="Q11" s="53"/>
      <c r="R11" s="297"/>
      <c r="S11" s="383"/>
      <c r="T11" s="383"/>
      <c r="U11" s="383"/>
      <c r="V11" s="383"/>
      <c r="W11" s="383"/>
      <c r="X11" s="383"/>
      <c r="Y11" s="383"/>
      <c r="Z11" s="383"/>
    </row>
    <row r="12" spans="1:26" x14ac:dyDescent="0.25">
      <c r="A12" s="297"/>
      <c r="B12" s="383"/>
      <c r="C12" s="383"/>
      <c r="D12" s="383"/>
      <c r="E12" s="48"/>
      <c r="F12" s="382"/>
      <c r="G12" s="383"/>
      <c r="H12" s="383"/>
      <c r="I12" s="383"/>
      <c r="J12" s="383"/>
      <c r="K12" s="383"/>
      <c r="L12" s="383"/>
      <c r="M12" s="383"/>
      <c r="N12" s="383"/>
      <c r="O12" s="383"/>
      <c r="P12" s="383"/>
      <c r="Q12" s="383"/>
      <c r="R12" s="297"/>
      <c r="S12" s="383"/>
      <c r="T12" s="383"/>
      <c r="U12" s="383"/>
      <c r="V12" s="383"/>
      <c r="W12" s="383"/>
      <c r="X12" s="383"/>
      <c r="Y12" s="383"/>
      <c r="Z12" s="383"/>
    </row>
    <row r="13" spans="1:26" ht="60.75" customHeight="1" x14ac:dyDescent="0.25">
      <c r="A13" s="297"/>
      <c r="B13" s="383"/>
      <c r="C13" s="441" t="s">
        <v>1754</v>
      </c>
      <c r="D13" s="403"/>
      <c r="E13" s="404"/>
      <c r="F13" s="54"/>
      <c r="G13" s="383"/>
      <c r="H13" s="383"/>
      <c r="I13" s="383"/>
      <c r="J13" s="383"/>
      <c r="K13" s="383"/>
      <c r="L13" s="383"/>
      <c r="M13" s="383"/>
      <c r="N13" s="383"/>
      <c r="O13" s="383"/>
      <c r="P13" s="383"/>
      <c r="Q13" s="383"/>
      <c r="R13" s="297"/>
      <c r="S13" s="383"/>
      <c r="T13" s="383"/>
      <c r="U13" s="383"/>
      <c r="V13" s="383"/>
      <c r="W13" s="383"/>
      <c r="X13" s="383"/>
      <c r="Y13" s="383"/>
      <c r="Z13" s="383"/>
    </row>
    <row r="14" spans="1:26" ht="31.5" customHeight="1" x14ac:dyDescent="0.2">
      <c r="A14" s="284"/>
      <c r="B14" s="1"/>
      <c r="C14" s="55" t="s">
        <v>596</v>
      </c>
      <c r="D14" s="56" t="s">
        <v>597</v>
      </c>
      <c r="E14" s="58" t="s">
        <v>598</v>
      </c>
      <c r="F14" s="59"/>
      <c r="G14" s="1"/>
      <c r="H14" s="1"/>
      <c r="I14" s="1"/>
      <c r="J14" s="1"/>
      <c r="K14" s="1"/>
      <c r="L14" s="1"/>
      <c r="M14" s="1"/>
      <c r="N14" s="1"/>
      <c r="O14" s="1"/>
      <c r="P14" s="1"/>
      <c r="Q14" s="1"/>
      <c r="R14" s="284"/>
      <c r="S14" s="1"/>
      <c r="T14" s="1"/>
      <c r="U14" s="1"/>
      <c r="V14" s="1"/>
      <c r="W14" s="1"/>
      <c r="X14" s="1"/>
      <c r="Y14" s="1"/>
      <c r="Z14" s="1"/>
    </row>
    <row r="15" spans="1:26" ht="15.75" x14ac:dyDescent="0.25">
      <c r="A15" s="297"/>
      <c r="B15" s="383"/>
      <c r="C15" s="156" t="s">
        <v>1755</v>
      </c>
      <c r="D15" s="115">
        <f>COUNTA('Monitoria Final'!N11:N160)</f>
        <v>45</v>
      </c>
      <c r="E15" s="66">
        <f t="shared" ref="E15:E17" si="0">D15/$D$18</f>
        <v>0.29605263157894735</v>
      </c>
      <c r="F15" s="63"/>
      <c r="G15" s="383"/>
      <c r="H15" s="383"/>
      <c r="I15" s="383"/>
      <c r="J15" s="383"/>
      <c r="K15" s="383"/>
      <c r="L15" s="383"/>
      <c r="M15" s="383"/>
      <c r="N15" s="383"/>
      <c r="O15" s="383"/>
      <c r="P15" s="383"/>
      <c r="Q15" s="383"/>
      <c r="R15" s="297"/>
      <c r="S15" s="383"/>
      <c r="T15" s="383"/>
      <c r="U15" s="383"/>
      <c r="V15" s="383"/>
      <c r="W15" s="383"/>
      <c r="X15" s="383"/>
      <c r="Y15" s="383"/>
      <c r="Z15" s="383"/>
    </row>
    <row r="16" spans="1:26" ht="15.75" x14ac:dyDescent="0.25">
      <c r="A16" s="297"/>
      <c r="B16" s="383"/>
      <c r="C16" s="157" t="s">
        <v>1756</v>
      </c>
      <c r="D16" s="115">
        <f>COUNTA('Monitoria Final'!O11:O160)</f>
        <v>54</v>
      </c>
      <c r="E16" s="66">
        <f t="shared" si="0"/>
        <v>0.35526315789473684</v>
      </c>
      <c r="F16" s="63"/>
      <c r="G16" s="383"/>
      <c r="H16" s="383"/>
      <c r="I16" s="383"/>
      <c r="J16" s="383"/>
      <c r="K16" s="383"/>
      <c r="L16" s="383"/>
      <c r="M16" s="383"/>
      <c r="N16" s="383"/>
      <c r="O16" s="383"/>
      <c r="P16" s="383"/>
      <c r="Q16" s="383"/>
      <c r="R16" s="297"/>
      <c r="S16" s="383"/>
      <c r="T16" s="383"/>
      <c r="U16" s="383"/>
      <c r="V16" s="383"/>
      <c r="W16" s="383"/>
      <c r="X16" s="383"/>
      <c r="Y16" s="383"/>
      <c r="Z16" s="383"/>
    </row>
    <row r="17" spans="1:26" ht="15.75" x14ac:dyDescent="0.25">
      <c r="A17" s="297"/>
      <c r="B17" s="383"/>
      <c r="C17" s="158" t="s">
        <v>1757</v>
      </c>
      <c r="D17" s="115">
        <f>COUNTA('Monitoria Final'!P11:P160)</f>
        <v>53</v>
      </c>
      <c r="E17" s="66">
        <f t="shared" si="0"/>
        <v>0.34868421052631576</v>
      </c>
      <c r="F17" s="63"/>
      <c r="G17" s="383"/>
      <c r="H17" s="383"/>
      <c r="I17" s="383"/>
      <c r="J17" s="383"/>
      <c r="K17" s="383"/>
      <c r="L17" s="383"/>
      <c r="M17" s="383"/>
      <c r="N17" s="383"/>
      <c r="O17" s="383"/>
      <c r="P17" s="383"/>
      <c r="Q17" s="383"/>
      <c r="R17" s="297"/>
      <c r="S17" s="383"/>
      <c r="T17" s="383"/>
      <c r="U17" s="383"/>
      <c r="V17" s="383"/>
      <c r="W17" s="383"/>
      <c r="X17" s="383"/>
      <c r="Y17" s="383"/>
      <c r="Z17" s="383"/>
    </row>
    <row r="18" spans="1:26" x14ac:dyDescent="0.25">
      <c r="A18" s="297"/>
      <c r="B18" s="383"/>
      <c r="C18" s="159" t="s">
        <v>1758</v>
      </c>
      <c r="D18" s="160">
        <f t="shared" ref="D18:E18" si="1">SUM(D15:D17)</f>
        <v>152</v>
      </c>
      <c r="E18" s="78">
        <f t="shared" si="1"/>
        <v>1</v>
      </c>
      <c r="F18" s="81"/>
      <c r="G18" s="383"/>
      <c r="H18" s="383"/>
      <c r="I18" s="383"/>
      <c r="J18" s="383"/>
      <c r="K18" s="383"/>
      <c r="L18" s="383"/>
      <c r="M18" s="383"/>
      <c r="N18" s="383"/>
      <c r="O18" s="383"/>
      <c r="P18" s="383"/>
      <c r="Q18" s="383"/>
      <c r="R18" s="297"/>
      <c r="S18" s="383"/>
      <c r="T18" s="383"/>
      <c r="U18" s="383"/>
      <c r="V18" s="383"/>
      <c r="W18" s="383"/>
      <c r="X18" s="383"/>
      <c r="Y18" s="383"/>
      <c r="Z18" s="383"/>
    </row>
    <row r="19" spans="1:26" x14ac:dyDescent="0.25">
      <c r="A19" s="297"/>
      <c r="B19" s="383"/>
      <c r="C19" s="383"/>
      <c r="D19" s="383"/>
      <c r="E19" s="383"/>
      <c r="F19" s="383"/>
      <c r="G19" s="383"/>
      <c r="H19" s="383"/>
      <c r="I19" s="383"/>
      <c r="J19" s="383"/>
      <c r="K19" s="383"/>
      <c r="L19" s="383"/>
      <c r="M19" s="383"/>
      <c r="N19" s="383"/>
      <c r="O19" s="383"/>
      <c r="P19" s="383"/>
      <c r="Q19" s="383"/>
      <c r="R19" s="297"/>
      <c r="S19" s="383"/>
      <c r="T19" s="383"/>
      <c r="U19" s="383"/>
      <c r="V19" s="383"/>
      <c r="W19" s="383"/>
      <c r="X19" s="383"/>
      <c r="Y19" s="383"/>
      <c r="Z19" s="383"/>
    </row>
    <row r="20" spans="1:26" ht="15.75" x14ac:dyDescent="0.25">
      <c r="A20" s="297"/>
      <c r="B20" s="378" t="s">
        <v>610</v>
      </c>
      <c r="C20" s="379"/>
      <c r="D20" s="53"/>
      <c r="E20" s="53"/>
      <c r="F20" s="53"/>
      <c r="G20" s="53"/>
      <c r="H20" s="53"/>
      <c r="I20" s="53"/>
      <c r="J20" s="53"/>
      <c r="K20" s="53"/>
      <c r="L20" s="53"/>
      <c r="M20" s="53"/>
      <c r="N20" s="53"/>
      <c r="O20" s="53"/>
      <c r="P20" s="53"/>
      <c r="Q20" s="53"/>
      <c r="R20" s="297"/>
      <c r="S20" s="383"/>
      <c r="T20" s="383"/>
      <c r="U20" s="383"/>
      <c r="V20" s="383"/>
      <c r="W20" s="383"/>
      <c r="X20" s="383"/>
      <c r="Y20" s="383"/>
      <c r="Z20" s="383"/>
    </row>
    <row r="21" spans="1:26" ht="15.75" customHeight="1" x14ac:dyDescent="0.25">
      <c r="A21" s="297"/>
      <c r="B21" s="83"/>
      <c r="C21" s="83"/>
      <c r="D21" s="83"/>
      <c r="E21" s="83"/>
      <c r="F21" s="83"/>
      <c r="G21" s="83"/>
      <c r="H21" s="83"/>
      <c r="I21" s="83"/>
      <c r="J21" s="83"/>
      <c r="K21" s="83"/>
      <c r="L21" s="83"/>
      <c r="M21" s="83"/>
      <c r="N21" s="83"/>
      <c r="O21" s="83"/>
      <c r="P21" s="83"/>
      <c r="Q21" s="83"/>
      <c r="R21" s="297"/>
      <c r="S21" s="48"/>
      <c r="T21" s="48"/>
      <c r="U21" s="48"/>
      <c r="V21" s="48"/>
      <c r="W21" s="48"/>
      <c r="X21" s="48"/>
      <c r="Y21" s="48"/>
      <c r="Z21" s="48"/>
    </row>
    <row r="22" spans="1:26" ht="36" customHeight="1" x14ac:dyDescent="0.25">
      <c r="A22" s="297"/>
      <c r="B22" s="383"/>
      <c r="C22" s="84" t="s">
        <v>611</v>
      </c>
      <c r="D22" s="85">
        <f>COUNTA('Monitoria Final'!A11:A160)</f>
        <v>10</v>
      </c>
      <c r="E22" s="383"/>
      <c r="F22" s="383"/>
      <c r="G22" s="383"/>
      <c r="H22" s="383"/>
      <c r="I22" s="383"/>
      <c r="J22" s="383"/>
      <c r="K22" s="383"/>
      <c r="L22" s="383"/>
      <c r="M22" s="383"/>
      <c r="N22" s="383"/>
      <c r="O22" s="383"/>
      <c r="P22" s="383"/>
      <c r="Q22" s="383"/>
      <c r="R22" s="297"/>
      <c r="S22" s="383"/>
      <c r="T22" s="383"/>
      <c r="U22" s="383"/>
      <c r="V22" s="383"/>
      <c r="W22" s="383"/>
      <c r="X22" s="383"/>
      <c r="Y22" s="383"/>
      <c r="Z22" s="383"/>
    </row>
    <row r="23" spans="1:26" ht="15.75" customHeight="1" x14ac:dyDescent="0.25">
      <c r="A23" s="297"/>
      <c r="B23" s="383"/>
      <c r="C23" s="383"/>
      <c r="D23" s="383"/>
      <c r="E23" s="383"/>
      <c r="F23" s="383"/>
      <c r="G23" s="383"/>
      <c r="H23" s="383"/>
      <c r="I23" s="383"/>
      <c r="J23" s="383"/>
      <c r="K23" s="383"/>
      <c r="L23" s="383"/>
      <c r="M23" s="383"/>
      <c r="N23" s="383"/>
      <c r="O23" s="383"/>
      <c r="P23" s="383"/>
      <c r="Q23" s="383"/>
      <c r="R23" s="297"/>
      <c r="S23" s="383"/>
      <c r="T23" s="383"/>
      <c r="U23" s="383"/>
      <c r="V23" s="383"/>
      <c r="W23" s="383"/>
      <c r="X23" s="383"/>
      <c r="Y23" s="383"/>
      <c r="Z23" s="383"/>
    </row>
    <row r="24" spans="1:26" ht="15.75" customHeight="1" x14ac:dyDescent="0.25">
      <c r="A24" s="297"/>
      <c r="B24" s="383"/>
      <c r="C24" s="86" t="s">
        <v>612</v>
      </c>
      <c r="D24" s="86" t="s">
        <v>613</v>
      </c>
      <c r="E24" s="89"/>
      <c r="F24" s="161"/>
      <c r="G24" s="92"/>
      <c r="H24" s="383"/>
      <c r="I24" s="383"/>
      <c r="J24" s="383"/>
      <c r="K24" s="383"/>
      <c r="L24" s="383"/>
      <c r="M24" s="383"/>
      <c r="N24" s="383"/>
      <c r="O24" s="383"/>
      <c r="P24" s="383"/>
      <c r="Q24" s="383"/>
      <c r="R24" s="297"/>
      <c r="S24" s="383"/>
      <c r="T24" s="383"/>
      <c r="U24" s="383"/>
      <c r="V24" s="383"/>
      <c r="W24" s="383"/>
      <c r="X24" s="383"/>
      <c r="Y24" s="383"/>
      <c r="Z24" s="383"/>
    </row>
    <row r="25" spans="1:26" ht="15.75" customHeight="1" x14ac:dyDescent="0.25">
      <c r="A25" s="297"/>
      <c r="B25" s="383"/>
      <c r="C25" s="93" t="s">
        <v>614</v>
      </c>
      <c r="D25" s="94">
        <f t="shared" ref="D25:D27" si="2">SUM(E25:G25)</f>
        <v>15</v>
      </c>
      <c r="E25" s="95">
        <f>COUNTA('Monitoria Final'!N11:N25)</f>
        <v>5</v>
      </c>
      <c r="F25" s="96">
        <f>COUNTA('Monitoria Final'!O11:O25)</f>
        <v>5</v>
      </c>
      <c r="G25" s="97">
        <f>COUNTA('Monitoria Final'!P11:P25)</f>
        <v>5</v>
      </c>
      <c r="H25" s="383"/>
      <c r="I25" s="383"/>
      <c r="J25" s="383"/>
      <c r="K25" s="383"/>
      <c r="L25" s="383"/>
      <c r="M25" s="383"/>
      <c r="N25" s="383"/>
      <c r="O25" s="383"/>
      <c r="P25" s="383"/>
      <c r="Q25" s="383"/>
      <c r="R25" s="297"/>
      <c r="S25" s="383"/>
      <c r="T25" s="383"/>
      <c r="U25" s="383"/>
      <c r="V25" s="383"/>
      <c r="W25" s="383"/>
      <c r="X25" s="383"/>
      <c r="Y25" s="383"/>
      <c r="Z25" s="383"/>
    </row>
    <row r="26" spans="1:26" ht="15.75" customHeight="1" x14ac:dyDescent="0.25">
      <c r="A26" s="297"/>
      <c r="B26" s="383"/>
      <c r="C26" s="98" t="s">
        <v>615</v>
      </c>
      <c r="D26" s="93">
        <f t="shared" si="2"/>
        <v>17</v>
      </c>
      <c r="E26" s="99">
        <f>COUNTA('Monitoria Final'!N26:N40)</f>
        <v>8</v>
      </c>
      <c r="F26" s="100">
        <f>COUNTA('Monitoria Final'!O26:O40)</f>
        <v>4</v>
      </c>
      <c r="G26" s="101">
        <f>COUNTA('Monitoria Final'!P26:P40)</f>
        <v>5</v>
      </c>
      <c r="H26" s="383"/>
      <c r="I26" s="383"/>
      <c r="J26" s="383"/>
      <c r="K26" s="383"/>
      <c r="L26" s="383"/>
      <c r="M26" s="383"/>
      <c r="N26" s="383"/>
      <c r="O26" s="383"/>
      <c r="P26" s="383"/>
      <c r="Q26" s="383"/>
      <c r="R26" s="297"/>
      <c r="S26" s="383"/>
      <c r="T26" s="383"/>
      <c r="U26" s="383"/>
      <c r="V26" s="383"/>
      <c r="W26" s="383"/>
      <c r="X26" s="383"/>
      <c r="Y26" s="383"/>
      <c r="Z26" s="383"/>
    </row>
    <row r="27" spans="1:26" ht="15.75" customHeight="1" x14ac:dyDescent="0.25">
      <c r="A27" s="297"/>
      <c r="B27" s="383"/>
      <c r="C27" s="98" t="s">
        <v>616</v>
      </c>
      <c r="D27" s="93">
        <f t="shared" si="2"/>
        <v>15</v>
      </c>
      <c r="E27" s="99">
        <f>COUNTA('Monitoria Final'!N41:N55)</f>
        <v>8</v>
      </c>
      <c r="F27" s="100">
        <f>COUNTA('Monitoria Final'!O41:O55)</f>
        <v>4</v>
      </c>
      <c r="G27" s="101">
        <f>COUNTA('Monitoria Final'!P41:P55)</f>
        <v>3</v>
      </c>
      <c r="H27" s="383"/>
      <c r="I27" s="383"/>
      <c r="J27" s="383"/>
      <c r="K27" s="383"/>
      <c r="L27" s="383"/>
      <c r="M27" s="383"/>
      <c r="N27" s="383"/>
      <c r="O27" s="383"/>
      <c r="P27" s="383"/>
      <c r="Q27" s="383"/>
      <c r="R27" s="297"/>
      <c r="S27" s="383"/>
      <c r="T27" s="383"/>
      <c r="U27" s="383"/>
      <c r="V27" s="383"/>
      <c r="W27" s="383"/>
      <c r="X27" s="383"/>
      <c r="Y27" s="383"/>
      <c r="Z27" s="383"/>
    </row>
    <row r="28" spans="1:26" ht="15.75" customHeight="1" x14ac:dyDescent="0.25">
      <c r="A28" s="297"/>
      <c r="B28" s="383"/>
      <c r="C28" s="383"/>
      <c r="D28" s="383"/>
      <c r="E28" s="383"/>
      <c r="F28" s="383"/>
      <c r="G28" s="383"/>
      <c r="H28" s="383"/>
      <c r="I28" s="383"/>
      <c r="J28" s="383"/>
      <c r="K28" s="383"/>
      <c r="L28" s="383"/>
      <c r="M28" s="383"/>
      <c r="N28" s="383"/>
      <c r="O28" s="383"/>
      <c r="P28" s="383"/>
      <c r="Q28" s="383"/>
      <c r="R28" s="297"/>
      <c r="S28" s="383"/>
      <c r="T28" s="383"/>
      <c r="U28" s="383"/>
      <c r="V28" s="383"/>
      <c r="W28" s="383"/>
      <c r="X28" s="383"/>
      <c r="Y28" s="383"/>
      <c r="Z28" s="383"/>
    </row>
    <row r="29" spans="1:26" ht="15.75" customHeight="1" x14ac:dyDescent="0.25">
      <c r="A29" s="297"/>
      <c r="B29" s="297"/>
      <c r="C29" s="297"/>
      <c r="D29" s="297"/>
      <c r="E29" s="297"/>
      <c r="F29" s="297"/>
      <c r="G29" s="297"/>
      <c r="H29" s="297"/>
      <c r="I29" s="297"/>
      <c r="J29" s="297"/>
      <c r="K29" s="297"/>
      <c r="L29" s="297"/>
      <c r="M29" s="297"/>
      <c r="N29" s="297"/>
      <c r="O29" s="297"/>
      <c r="P29" s="297"/>
      <c r="Q29" s="297"/>
      <c r="R29" s="297"/>
      <c r="S29" s="383"/>
      <c r="T29" s="383"/>
      <c r="U29" s="383"/>
      <c r="V29" s="383"/>
      <c r="W29" s="383"/>
      <c r="X29" s="383"/>
      <c r="Y29" s="383"/>
      <c r="Z29" s="383"/>
    </row>
    <row r="30" spans="1:26" ht="15.75" customHeight="1" x14ac:dyDescent="0.2">
      <c r="A30" s="383"/>
      <c r="B30" s="383"/>
      <c r="C30" s="383"/>
      <c r="D30" s="383"/>
      <c r="E30" s="383"/>
      <c r="F30" s="383"/>
      <c r="G30" s="383"/>
      <c r="H30" s="383"/>
      <c r="I30" s="383"/>
      <c r="J30" s="383"/>
      <c r="K30" s="383"/>
      <c r="L30" s="383"/>
      <c r="M30" s="383"/>
      <c r="N30" s="383"/>
      <c r="O30" s="383"/>
      <c r="P30" s="383"/>
      <c r="Q30" s="383"/>
      <c r="R30" s="383"/>
      <c r="S30" s="383"/>
      <c r="T30" s="383"/>
      <c r="U30" s="383"/>
      <c r="V30" s="383"/>
      <c r="W30" s="383"/>
      <c r="X30" s="383"/>
      <c r="Y30" s="383"/>
      <c r="Z30" s="383"/>
    </row>
    <row r="31" spans="1:26" ht="15.75" customHeight="1" x14ac:dyDescent="0.2">
      <c r="A31" s="383"/>
      <c r="B31" s="383"/>
      <c r="C31" s="383"/>
      <c r="D31" s="383"/>
      <c r="E31" s="383"/>
      <c r="F31" s="383"/>
      <c r="G31" s="383"/>
      <c r="H31" s="383"/>
      <c r="I31" s="383"/>
      <c r="J31" s="383"/>
      <c r="K31" s="383"/>
      <c r="L31" s="383"/>
      <c r="M31" s="383"/>
      <c r="N31" s="383"/>
      <c r="O31" s="383"/>
      <c r="P31" s="383"/>
      <c r="Q31" s="383"/>
      <c r="R31" s="383"/>
      <c r="S31" s="383"/>
      <c r="T31" s="383"/>
      <c r="U31" s="383"/>
      <c r="V31" s="383"/>
      <c r="W31" s="383"/>
      <c r="X31" s="383"/>
      <c r="Y31" s="383"/>
      <c r="Z31" s="383"/>
    </row>
    <row r="32" spans="1:26" ht="15.75" customHeight="1" x14ac:dyDescent="0.2">
      <c r="A32" s="383"/>
      <c r="B32" s="383"/>
      <c r="C32" s="383"/>
      <c r="D32" s="383"/>
      <c r="E32" s="383"/>
      <c r="F32" s="383"/>
      <c r="G32" s="383"/>
      <c r="H32" s="383"/>
      <c r="I32" s="383"/>
      <c r="J32" s="383"/>
      <c r="K32" s="383"/>
      <c r="L32" s="383"/>
      <c r="M32" s="383"/>
      <c r="N32" s="383"/>
      <c r="O32" s="383"/>
      <c r="P32" s="383"/>
      <c r="Q32" s="383"/>
      <c r="R32" s="383"/>
      <c r="S32" s="383"/>
      <c r="T32" s="383"/>
      <c r="U32" s="383"/>
      <c r="V32" s="383"/>
      <c r="W32" s="383"/>
      <c r="X32" s="383"/>
      <c r="Y32" s="383"/>
      <c r="Z32" s="383"/>
    </row>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9">
    <mergeCell ref="B11:C11"/>
    <mergeCell ref="C13:E13"/>
    <mergeCell ref="B2:Q2"/>
    <mergeCell ref="B3:Q3"/>
    <mergeCell ref="B5:C5"/>
    <mergeCell ref="D5:I5"/>
    <mergeCell ref="B7:C7"/>
    <mergeCell ref="D7:I7"/>
    <mergeCell ref="B9:Q9"/>
  </mergeCells>
  <conditionalFormatting sqref="F25:G27 E25:G25">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E1000"/>
  <sheetViews>
    <sheetView showGridLines="0" zoomScale="80" zoomScaleNormal="80" workbookViewId="0">
      <selection activeCell="AD22" sqref="AD22"/>
    </sheetView>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 min="29" max="29" width="3.625" customWidth="1"/>
    <col min="30" max="31" width="7.625" customWidth="1"/>
  </cols>
  <sheetData>
    <row r="1" spans="1:31" x14ac:dyDescent="0.25">
      <c r="A1" s="297"/>
      <c r="B1" s="435" t="s">
        <v>0</v>
      </c>
      <c r="C1" s="396"/>
      <c r="D1" s="396"/>
      <c r="E1" s="396"/>
      <c r="F1" s="396"/>
      <c r="G1" s="396"/>
      <c r="H1" s="396"/>
      <c r="I1" s="396"/>
      <c r="J1" s="396"/>
      <c r="K1" s="396"/>
      <c r="L1" s="396"/>
      <c r="M1" s="396"/>
      <c r="N1" s="396"/>
      <c r="O1" s="396"/>
      <c r="P1" s="396"/>
      <c r="Q1" s="396"/>
      <c r="R1" s="396"/>
      <c r="S1" s="396"/>
      <c r="T1" s="396"/>
      <c r="U1" s="396"/>
      <c r="V1" s="396"/>
      <c r="W1" s="396"/>
      <c r="X1" s="297"/>
      <c r="Y1" s="48"/>
      <c r="Z1" s="48"/>
      <c r="AA1" s="48"/>
      <c r="AB1" s="48"/>
      <c r="AC1" s="48"/>
      <c r="AD1" s="48"/>
      <c r="AE1" s="48"/>
    </row>
    <row r="2" spans="1:31" ht="21" customHeight="1" x14ac:dyDescent="0.25">
      <c r="A2" s="298"/>
      <c r="B2" s="396"/>
      <c r="C2" s="396"/>
      <c r="D2" s="396"/>
      <c r="E2" s="396"/>
      <c r="F2" s="396"/>
      <c r="G2" s="396"/>
      <c r="H2" s="396"/>
      <c r="I2" s="396"/>
      <c r="J2" s="396"/>
      <c r="K2" s="396"/>
      <c r="L2" s="396"/>
      <c r="M2" s="396"/>
      <c r="N2" s="396"/>
      <c r="O2" s="396"/>
      <c r="P2" s="396"/>
      <c r="Q2" s="396"/>
      <c r="R2" s="396"/>
      <c r="S2" s="396"/>
      <c r="T2" s="396"/>
      <c r="U2" s="396"/>
      <c r="V2" s="396"/>
      <c r="W2" s="396"/>
      <c r="X2" s="298"/>
      <c r="Y2" s="49"/>
      <c r="Z2" s="49"/>
      <c r="AA2" s="49"/>
      <c r="AB2" s="49"/>
      <c r="AC2" s="49"/>
      <c r="AD2" s="49"/>
      <c r="AE2" s="49"/>
    </row>
    <row r="3" spans="1:31" ht="33.75" customHeight="1" x14ac:dyDescent="0.35">
      <c r="A3" s="297"/>
      <c r="B3" s="436" t="str">
        <f>'Monitoria Anual - 1'!A2</f>
        <v>Plano de Ação Nacional para a Conservação dos Papagaios - PAN Papagaios (2o Ciclo de Gestão)</v>
      </c>
      <c r="C3" s="400"/>
      <c r="D3" s="400"/>
      <c r="E3" s="400"/>
      <c r="F3" s="400"/>
      <c r="G3" s="400"/>
      <c r="H3" s="400"/>
      <c r="I3" s="400"/>
      <c r="J3" s="400"/>
      <c r="K3" s="400"/>
      <c r="L3" s="400"/>
      <c r="M3" s="400"/>
      <c r="N3" s="400"/>
      <c r="O3" s="400"/>
      <c r="P3" s="400"/>
      <c r="Q3" s="400"/>
      <c r="R3" s="400"/>
      <c r="S3" s="400"/>
      <c r="T3" s="400"/>
      <c r="U3" s="400"/>
      <c r="V3" s="400"/>
      <c r="W3" s="400"/>
      <c r="X3" s="297"/>
      <c r="Y3" s="48"/>
      <c r="Z3" s="48"/>
      <c r="AA3" s="48"/>
      <c r="AB3" s="48"/>
      <c r="AC3" s="48"/>
      <c r="AD3" s="48"/>
      <c r="AE3" s="48"/>
    </row>
    <row r="4" spans="1:31" x14ac:dyDescent="0.25">
      <c r="A4" s="297"/>
      <c r="B4" s="48"/>
      <c r="C4" s="48"/>
      <c r="D4" s="48"/>
      <c r="E4" s="48"/>
      <c r="F4" s="48"/>
      <c r="G4" s="48"/>
      <c r="H4" s="48"/>
      <c r="I4" s="48"/>
      <c r="J4" s="50"/>
      <c r="K4" s="50"/>
      <c r="L4" s="50"/>
      <c r="M4" s="50"/>
      <c r="N4" s="50"/>
      <c r="O4" s="50"/>
      <c r="P4" s="48"/>
      <c r="Q4" s="48"/>
      <c r="R4" s="48"/>
      <c r="S4" s="48"/>
      <c r="T4" s="48"/>
      <c r="U4" s="48"/>
      <c r="V4" s="48"/>
      <c r="W4" s="48"/>
      <c r="X4" s="297"/>
      <c r="Y4" s="48"/>
      <c r="Z4" s="48"/>
      <c r="AA4" s="48"/>
      <c r="AB4" s="48"/>
      <c r="AC4" s="48"/>
      <c r="AD4" s="48"/>
      <c r="AE4" s="48"/>
    </row>
    <row r="5" spans="1:31" ht="45" customHeight="1" x14ac:dyDescent="0.2">
      <c r="A5" s="284"/>
      <c r="B5" s="437" t="s">
        <v>592</v>
      </c>
      <c r="C5" s="396"/>
      <c r="D5" s="438" t="str">
        <f>'Monitoria Anual - 1'!B4</f>
        <v>Contribuir para a integridade ecológica, genética e sanitária das populações naturais das espécies alvo deste PAN.</v>
      </c>
      <c r="E5" s="400"/>
      <c r="F5" s="400"/>
      <c r="G5" s="400"/>
      <c r="H5" s="400"/>
      <c r="I5" s="400"/>
      <c r="J5" s="400"/>
      <c r="K5" s="400"/>
      <c r="L5" s="400"/>
      <c r="M5" s="401"/>
      <c r="N5" s="3"/>
      <c r="O5" s="3"/>
      <c r="P5" s="3"/>
      <c r="Q5" s="3"/>
      <c r="R5" s="3"/>
      <c r="S5" s="1"/>
      <c r="T5" s="1"/>
      <c r="U5" s="1"/>
      <c r="V5" s="1"/>
      <c r="W5" s="1"/>
      <c r="X5" s="284"/>
      <c r="Y5" s="1"/>
      <c r="Z5" s="1"/>
      <c r="AA5" s="1"/>
      <c r="AB5" s="1"/>
      <c r="AC5" s="1"/>
      <c r="AD5" s="1"/>
      <c r="AE5" s="1"/>
    </row>
    <row r="6" spans="1:31" x14ac:dyDescent="0.25">
      <c r="A6" s="297"/>
      <c r="B6" s="48"/>
      <c r="C6" s="48"/>
      <c r="D6" s="48"/>
      <c r="E6" s="48"/>
      <c r="F6" s="48"/>
      <c r="G6" s="48"/>
      <c r="H6" s="48"/>
      <c r="I6" s="48"/>
      <c r="J6" s="50"/>
      <c r="K6" s="50"/>
      <c r="L6" s="50"/>
      <c r="M6" s="50"/>
      <c r="N6" s="50"/>
      <c r="O6" s="50"/>
      <c r="P6" s="48"/>
      <c r="Q6" s="48"/>
      <c r="R6" s="48"/>
      <c r="S6" s="48"/>
      <c r="T6" s="48"/>
      <c r="U6" s="48"/>
      <c r="V6" s="48"/>
      <c r="W6" s="48"/>
      <c r="X6" s="297"/>
      <c r="Y6" s="48"/>
      <c r="Z6" s="48"/>
      <c r="AA6" s="48"/>
      <c r="AB6" s="48"/>
      <c r="AC6" s="48"/>
      <c r="AD6" s="48"/>
      <c r="AE6" s="48"/>
    </row>
    <row r="7" spans="1:31" ht="26.25" customHeight="1" x14ac:dyDescent="0.25">
      <c r="A7" s="297"/>
      <c r="B7" s="437" t="s">
        <v>4</v>
      </c>
      <c r="C7" s="396"/>
      <c r="D7" s="434" t="str">
        <f>'Monitoria Anual - 1'!B6</f>
        <v xml:space="preserve">05 a 07 de dezembro de 2017 </v>
      </c>
      <c r="E7" s="400"/>
      <c r="F7" s="400"/>
      <c r="G7" s="401"/>
      <c r="H7" s="1"/>
      <c r="I7" s="51"/>
      <c r="J7" s="50"/>
      <c r="K7" s="50"/>
      <c r="L7" s="50"/>
      <c r="M7" s="50"/>
      <c r="N7" s="50"/>
      <c r="O7" s="50"/>
      <c r="P7" s="48"/>
      <c r="Q7" s="48"/>
      <c r="R7" s="48"/>
      <c r="S7" s="48"/>
      <c r="T7" s="48"/>
      <c r="U7" s="48"/>
      <c r="V7" s="48"/>
      <c r="W7" s="48"/>
      <c r="X7" s="297"/>
      <c r="Y7" s="48"/>
      <c r="Z7" s="48"/>
      <c r="AA7" s="48"/>
      <c r="AB7" s="48"/>
      <c r="AC7" s="48"/>
      <c r="AD7" s="48"/>
      <c r="AE7" s="48"/>
    </row>
    <row r="8" spans="1:31" x14ac:dyDescent="0.25">
      <c r="A8" s="297"/>
      <c r="B8" s="48"/>
      <c r="C8" s="48"/>
      <c r="D8" s="48"/>
      <c r="E8" s="48"/>
      <c r="F8" s="48"/>
      <c r="G8" s="48"/>
      <c r="H8" s="48"/>
      <c r="I8" s="48"/>
      <c r="J8" s="48"/>
      <c r="K8" s="48"/>
      <c r="L8" s="48"/>
      <c r="M8" s="48"/>
      <c r="N8" s="48"/>
      <c r="O8" s="48"/>
      <c r="P8" s="48"/>
      <c r="Q8" s="48"/>
      <c r="R8" s="48"/>
      <c r="S8" s="48"/>
      <c r="T8" s="48"/>
      <c r="U8" s="48"/>
      <c r="V8" s="48"/>
      <c r="W8" s="48"/>
      <c r="X8" s="297"/>
      <c r="Y8" s="48"/>
      <c r="Z8" s="48"/>
      <c r="AA8" s="48"/>
      <c r="AB8" s="48"/>
      <c r="AC8" s="48"/>
      <c r="AD8" s="48"/>
      <c r="AE8" s="48"/>
    </row>
    <row r="9" spans="1:31" ht="31.5" customHeight="1" x14ac:dyDescent="0.25">
      <c r="A9" s="297"/>
      <c r="B9" s="435" t="s">
        <v>593</v>
      </c>
      <c r="C9" s="396"/>
      <c r="D9" s="396"/>
      <c r="E9" s="396"/>
      <c r="F9" s="396"/>
      <c r="G9" s="396"/>
      <c r="H9" s="396"/>
      <c r="I9" s="396"/>
      <c r="J9" s="396"/>
      <c r="K9" s="396"/>
      <c r="L9" s="396"/>
      <c r="M9" s="396"/>
      <c r="N9" s="396"/>
      <c r="O9" s="396"/>
      <c r="P9" s="396"/>
      <c r="Q9" s="396"/>
      <c r="R9" s="396"/>
      <c r="S9" s="396"/>
      <c r="T9" s="396"/>
      <c r="U9" s="396"/>
      <c r="V9" s="396"/>
      <c r="W9" s="396"/>
      <c r="X9" s="297"/>
      <c r="Y9" s="48"/>
      <c r="Z9" s="48"/>
      <c r="AA9" s="48"/>
      <c r="AB9" s="48"/>
      <c r="AC9" s="48"/>
      <c r="AD9" s="48"/>
      <c r="AE9" s="48"/>
    </row>
    <row r="10" spans="1:31" x14ac:dyDescent="0.25">
      <c r="A10" s="297"/>
      <c r="B10" s="48"/>
      <c r="C10" s="48"/>
      <c r="D10" s="48"/>
      <c r="E10" s="48"/>
      <c r="F10" s="48"/>
      <c r="G10" s="52"/>
      <c r="H10" s="52"/>
      <c r="I10" s="52"/>
      <c r="J10" s="48"/>
      <c r="K10" s="48"/>
      <c r="L10" s="48"/>
      <c r="M10" s="48"/>
      <c r="N10" s="48"/>
      <c r="O10" s="48"/>
      <c r="P10" s="48"/>
      <c r="Q10" s="48"/>
      <c r="R10" s="48"/>
      <c r="S10" s="48"/>
      <c r="T10" s="48"/>
      <c r="U10" s="48"/>
      <c r="V10" s="48"/>
      <c r="W10" s="48"/>
      <c r="X10" s="297"/>
      <c r="Y10" s="48"/>
      <c r="Z10" s="48"/>
      <c r="AA10" s="48"/>
      <c r="AB10" s="48"/>
      <c r="AC10" s="48"/>
      <c r="AD10" s="48"/>
      <c r="AE10" s="48"/>
    </row>
    <row r="11" spans="1:31" ht="15.75" x14ac:dyDescent="0.25">
      <c r="A11" s="297"/>
      <c r="B11" s="434" t="s">
        <v>594</v>
      </c>
      <c r="C11" s="401"/>
      <c r="D11" s="53"/>
      <c r="E11" s="53"/>
      <c r="F11" s="53"/>
      <c r="G11" s="53"/>
      <c r="H11" s="53"/>
      <c r="I11" s="53"/>
      <c r="J11" s="53"/>
      <c r="K11" s="53"/>
      <c r="L11" s="53"/>
      <c r="M11" s="53"/>
      <c r="N11" s="53"/>
      <c r="O11" s="53"/>
      <c r="P11" s="53"/>
      <c r="Q11" s="53"/>
      <c r="R11" s="53"/>
      <c r="S11" s="53"/>
      <c r="T11" s="53"/>
      <c r="U11" s="53"/>
      <c r="V11" s="53"/>
      <c r="W11" s="53"/>
      <c r="X11" s="297"/>
      <c r="Y11" s="48"/>
      <c r="Z11" s="48"/>
      <c r="AA11" s="48"/>
      <c r="AB11" s="48"/>
      <c r="AC11" s="48"/>
      <c r="AD11" s="48"/>
      <c r="AE11" s="48"/>
    </row>
    <row r="12" spans="1:31" x14ac:dyDescent="0.25">
      <c r="A12" s="297"/>
      <c r="B12" s="48"/>
      <c r="C12" s="48"/>
      <c r="D12" s="48"/>
      <c r="E12" s="48"/>
      <c r="F12" s="439"/>
      <c r="G12" s="440"/>
      <c r="H12" s="382"/>
      <c r="I12" s="48"/>
      <c r="J12" s="48"/>
      <c r="K12" s="48"/>
      <c r="L12" s="48"/>
      <c r="M12" s="48"/>
      <c r="N12" s="48"/>
      <c r="O12" s="48"/>
      <c r="P12" s="48"/>
      <c r="Q12" s="48"/>
      <c r="R12" s="48"/>
      <c r="S12" s="48"/>
      <c r="T12" s="48"/>
      <c r="U12" s="48"/>
      <c r="V12" s="48"/>
      <c r="W12" s="48"/>
      <c r="X12" s="297"/>
      <c r="Y12" s="48"/>
      <c r="Z12" s="48"/>
      <c r="AA12" s="48"/>
      <c r="AB12" s="48"/>
      <c r="AC12" s="48"/>
      <c r="AD12" s="48"/>
      <c r="AE12" s="48"/>
    </row>
    <row r="13" spans="1:31" ht="33.75" customHeight="1" x14ac:dyDescent="0.25">
      <c r="A13" s="297"/>
      <c r="B13" s="48"/>
      <c r="C13" s="441" t="s">
        <v>595</v>
      </c>
      <c r="D13" s="403"/>
      <c r="E13" s="403"/>
      <c r="F13" s="403"/>
      <c r="G13" s="404"/>
      <c r="H13" s="54"/>
      <c r="I13" s="48"/>
      <c r="J13" s="48"/>
      <c r="K13" s="48"/>
      <c r="L13" s="48"/>
      <c r="M13" s="48"/>
      <c r="N13" s="48"/>
      <c r="O13" s="48"/>
      <c r="P13" s="48"/>
      <c r="Q13" s="48"/>
      <c r="R13" s="48"/>
      <c r="S13" s="48"/>
      <c r="T13" s="48"/>
      <c r="U13" s="48"/>
      <c r="V13" s="48"/>
      <c r="W13" s="48"/>
      <c r="X13" s="297"/>
      <c r="Y13" s="48"/>
      <c r="Z13" s="48"/>
      <c r="AA13" s="48"/>
      <c r="AB13" s="48"/>
      <c r="AC13" s="48"/>
      <c r="AD13" s="48"/>
      <c r="AE13" s="48"/>
    </row>
    <row r="14" spans="1:31" ht="34.5" customHeight="1" x14ac:dyDescent="0.2">
      <c r="A14" s="284"/>
      <c r="B14" s="1"/>
      <c r="C14" s="55" t="s">
        <v>596</v>
      </c>
      <c r="D14" s="56" t="s">
        <v>597</v>
      </c>
      <c r="E14" s="57" t="s">
        <v>598</v>
      </c>
      <c r="F14" s="56" t="s">
        <v>599</v>
      </c>
      <c r="G14" s="58" t="s">
        <v>598</v>
      </c>
      <c r="H14" s="59"/>
      <c r="I14" s="1"/>
      <c r="J14" s="1"/>
      <c r="K14" s="1"/>
      <c r="L14" s="1"/>
      <c r="M14" s="1"/>
      <c r="N14" s="1"/>
      <c r="O14" s="1"/>
      <c r="P14" s="1"/>
      <c r="Q14" s="1"/>
      <c r="R14" s="1"/>
      <c r="S14" s="1"/>
      <c r="T14" s="1"/>
      <c r="U14" s="1"/>
      <c r="V14" s="1"/>
      <c r="W14" s="1"/>
      <c r="X14" s="284"/>
      <c r="Y14" s="1"/>
      <c r="Z14" s="1"/>
      <c r="AA14" s="1"/>
      <c r="AB14" s="1"/>
      <c r="AC14" s="1"/>
      <c r="AD14" s="1"/>
      <c r="AE14" s="1"/>
    </row>
    <row r="15" spans="1:31" ht="15.75" x14ac:dyDescent="0.25">
      <c r="A15" s="297"/>
      <c r="B15" s="48"/>
      <c r="C15" s="60" t="s">
        <v>600</v>
      </c>
      <c r="D15" s="61"/>
      <c r="E15" s="62"/>
      <c r="F15" s="299">
        <f>COUNTA('Monitoria Anual - 1'!S11:S882)</f>
        <v>3</v>
      </c>
      <c r="G15" s="300">
        <f t="shared" ref="G15:G21" si="0">F15/$F$22</f>
        <v>4.2253521126760563E-2</v>
      </c>
      <c r="H15" s="63"/>
      <c r="I15" s="48"/>
      <c r="J15" s="48"/>
      <c r="K15" s="48"/>
      <c r="L15" s="48"/>
      <c r="M15" s="48"/>
      <c r="N15" s="48"/>
      <c r="O15" s="48"/>
      <c r="P15" s="48"/>
      <c r="Q15" s="48"/>
      <c r="R15" s="48"/>
      <c r="S15" s="48"/>
      <c r="T15" s="48"/>
      <c r="U15" s="48"/>
      <c r="V15" s="48"/>
      <c r="W15" s="48"/>
      <c r="X15" s="297"/>
      <c r="Y15" s="48"/>
      <c r="Z15" s="48"/>
      <c r="AA15" s="48"/>
      <c r="AB15" s="48"/>
      <c r="AC15" s="48"/>
      <c r="AD15" s="48"/>
      <c r="AE15" s="48"/>
    </row>
    <row r="16" spans="1:31" ht="15.75" x14ac:dyDescent="0.25">
      <c r="A16" s="297"/>
      <c r="B16" s="48"/>
      <c r="C16" s="64" t="s">
        <v>601</v>
      </c>
      <c r="D16" s="65">
        <f>COUNTA('Monitoria Anual - 1'!N11:N882)</f>
        <v>0</v>
      </c>
      <c r="E16" s="66">
        <f t="shared" ref="E16:E20" si="1">D16/$D$22</f>
        <v>0</v>
      </c>
      <c r="F16" s="301">
        <f t="shared" ref="F16:F20" si="2">D16-AB16</f>
        <v>0</v>
      </c>
      <c r="G16" s="66">
        <f t="shared" si="0"/>
        <v>0</v>
      </c>
      <c r="H16" s="63"/>
      <c r="I16" s="48"/>
      <c r="J16" s="48"/>
      <c r="K16" s="48"/>
      <c r="L16" s="48"/>
      <c r="M16" s="48"/>
      <c r="N16" s="48"/>
      <c r="O16" s="48"/>
      <c r="P16" s="48"/>
      <c r="Q16" s="48"/>
      <c r="R16" s="48"/>
      <c r="S16" s="48"/>
      <c r="T16" s="48"/>
      <c r="U16" s="48"/>
      <c r="V16" s="48"/>
      <c r="W16" s="48"/>
      <c r="X16" s="297"/>
      <c r="Y16" s="48"/>
      <c r="Z16" s="48">
        <f>COUNTIFS('Monitoria Anual - 1'!N:N,"x",'Monitoria Anual - 1'!S:S,"Excluída")</f>
        <v>0</v>
      </c>
      <c r="AA16" s="48">
        <f>COUNTIFS('Monitoria Anual - 1'!N:N,"x",'Monitoria Anual - 1'!S:S,"Agrupada")</f>
        <v>0</v>
      </c>
      <c r="AB16" s="48">
        <f t="shared" ref="AB16:AB20" si="3">Z16+AA16</f>
        <v>0</v>
      </c>
      <c r="AC16" s="48"/>
      <c r="AD16" s="48"/>
      <c r="AE16" s="48"/>
    </row>
    <row r="17" spans="1:31" ht="15.75" x14ac:dyDescent="0.25">
      <c r="A17" s="297"/>
      <c r="B17" s="48"/>
      <c r="C17" s="67" t="s">
        <v>602</v>
      </c>
      <c r="D17" s="65">
        <f>COUNTA('Monitoria Anual - 1'!O11:O882)</f>
        <v>12</v>
      </c>
      <c r="E17" s="66">
        <f t="shared" si="1"/>
        <v>0.17910447761194029</v>
      </c>
      <c r="F17" s="301">
        <f t="shared" si="2"/>
        <v>11</v>
      </c>
      <c r="G17" s="66">
        <f t="shared" si="0"/>
        <v>0.15492957746478872</v>
      </c>
      <c r="H17" s="63"/>
      <c r="I17" s="48"/>
      <c r="J17" s="48"/>
      <c r="K17" s="48"/>
      <c r="L17" s="48"/>
      <c r="M17" s="48"/>
      <c r="N17" s="48"/>
      <c r="O17" s="48"/>
      <c r="P17" s="48"/>
      <c r="Q17" s="48"/>
      <c r="R17" s="48"/>
      <c r="S17" s="48"/>
      <c r="T17" s="48"/>
      <c r="U17" s="48"/>
      <c r="V17" s="48"/>
      <c r="W17" s="48"/>
      <c r="X17" s="297"/>
      <c r="Y17" s="48"/>
      <c r="Z17" s="48">
        <f t="array" ref="Z17">COUNTIFS('Monitoria Anual - 1'!O:O,"x",'Monitoria Anual - 1'!S:S,"Excluída")</f>
        <v>1</v>
      </c>
      <c r="AA17" s="48">
        <f t="array" ref="AA17">COUNTIFS('Monitoria Anual - 1'!O:O,"x",'Monitoria Anual - 1'!S:S,"Agrupada")</f>
        <v>0</v>
      </c>
      <c r="AB17" s="48">
        <f t="shared" si="3"/>
        <v>1</v>
      </c>
      <c r="AC17" s="48"/>
      <c r="AD17" s="48"/>
      <c r="AE17" s="48"/>
    </row>
    <row r="18" spans="1:31" ht="15.75" x14ac:dyDescent="0.25">
      <c r="A18" s="297"/>
      <c r="B18" s="48"/>
      <c r="C18" s="68" t="s">
        <v>603</v>
      </c>
      <c r="D18" s="65">
        <f>COUNTA('Monitoria Anual - 1'!P11:P882)</f>
        <v>7</v>
      </c>
      <c r="E18" s="66">
        <f t="shared" si="1"/>
        <v>0.1044776119402985</v>
      </c>
      <c r="F18" s="301">
        <f t="shared" si="2"/>
        <v>7</v>
      </c>
      <c r="G18" s="66">
        <f t="shared" si="0"/>
        <v>9.8591549295774641E-2</v>
      </c>
      <c r="H18" s="63"/>
      <c r="I18" s="48"/>
      <c r="J18" s="48"/>
      <c r="K18" s="48"/>
      <c r="L18" s="48"/>
      <c r="M18" s="48"/>
      <c r="N18" s="48"/>
      <c r="O18" s="48"/>
      <c r="P18" s="48"/>
      <c r="Q18" s="48"/>
      <c r="R18" s="48"/>
      <c r="S18" s="48"/>
      <c r="T18" s="48"/>
      <c r="U18" s="48"/>
      <c r="V18" s="48"/>
      <c r="W18" s="48"/>
      <c r="X18" s="297"/>
      <c r="Y18" s="48"/>
      <c r="Z18" s="48">
        <f t="array" ref="Z18">COUNTIFS('Monitoria Anual - 1'!P:P,"x",'Monitoria Anual - 1'!S:S,"Excluída")</f>
        <v>0</v>
      </c>
      <c r="AA18" s="48">
        <f t="array" ref="AA18">COUNTIFS('Monitoria Anual - 1'!P:P,"x",'Monitoria Anual - 1'!S:S,"Agrupada")</f>
        <v>0</v>
      </c>
      <c r="AB18" s="48">
        <f t="shared" si="3"/>
        <v>0</v>
      </c>
      <c r="AC18" s="48"/>
      <c r="AD18" s="48"/>
      <c r="AE18" s="48"/>
    </row>
    <row r="19" spans="1:31" ht="15.75" x14ac:dyDescent="0.25">
      <c r="A19" s="297"/>
      <c r="B19" s="48"/>
      <c r="C19" s="69" t="s">
        <v>604</v>
      </c>
      <c r="D19" s="65">
        <f>COUNTA('Monitoria Anual - 1'!Q11:Q882)</f>
        <v>43</v>
      </c>
      <c r="E19" s="66">
        <f t="shared" si="1"/>
        <v>0.64179104477611937</v>
      </c>
      <c r="F19" s="301">
        <f t="shared" si="2"/>
        <v>43</v>
      </c>
      <c r="G19" s="66">
        <f t="shared" si="0"/>
        <v>0.60563380281690138</v>
      </c>
      <c r="H19" s="63"/>
      <c r="I19" s="48"/>
      <c r="J19" s="48"/>
      <c r="K19" s="48"/>
      <c r="L19" s="48"/>
      <c r="M19" s="48"/>
      <c r="N19" s="48"/>
      <c r="O19" s="48"/>
      <c r="P19" s="48"/>
      <c r="Q19" s="48"/>
      <c r="R19" s="48"/>
      <c r="S19" s="48"/>
      <c r="T19" s="48"/>
      <c r="U19" s="48"/>
      <c r="V19" s="48"/>
      <c r="W19" s="48"/>
      <c r="X19" s="297"/>
      <c r="Y19" s="48"/>
      <c r="Z19" s="48">
        <f t="array" ref="Z19">COUNTIFS('Monitoria Anual - 1'!Q:Q,"x",'Monitoria Anual - 1'!S:S,"Excluída")</f>
        <v>0</v>
      </c>
      <c r="AA19" s="48">
        <f t="array" ref="AA19">COUNTIFS('Monitoria Anual - 1'!Q:Q,"x",'Monitoria Anual - 1'!S:S,"Agrupada")</f>
        <v>0</v>
      </c>
      <c r="AB19" s="48">
        <f t="shared" si="3"/>
        <v>0</v>
      </c>
      <c r="AC19" s="48"/>
      <c r="AD19" s="48"/>
      <c r="AE19" s="48"/>
    </row>
    <row r="20" spans="1:31" ht="15.75" x14ac:dyDescent="0.25">
      <c r="A20" s="297"/>
      <c r="B20" s="48"/>
      <c r="C20" s="70" t="s">
        <v>605</v>
      </c>
      <c r="D20" s="65">
        <f>COUNTA('Monitoria Anual - 1'!R11:R882)</f>
        <v>5</v>
      </c>
      <c r="E20" s="66">
        <f t="shared" si="1"/>
        <v>7.4626865671641784E-2</v>
      </c>
      <c r="F20" s="301">
        <f t="shared" si="2"/>
        <v>5</v>
      </c>
      <c r="G20" s="66">
        <f t="shared" si="0"/>
        <v>7.0422535211267609E-2</v>
      </c>
      <c r="H20" s="63"/>
      <c r="I20" s="48"/>
      <c r="J20" s="48"/>
      <c r="K20" s="48"/>
      <c r="L20" s="48"/>
      <c r="M20" s="48"/>
      <c r="N20" s="48"/>
      <c r="O20" s="48"/>
      <c r="P20" s="48"/>
      <c r="Q20" s="48"/>
      <c r="R20" s="48"/>
      <c r="S20" s="48"/>
      <c r="T20" s="48"/>
      <c r="U20" s="48"/>
      <c r="V20" s="48"/>
      <c r="W20" s="48"/>
      <c r="X20" s="297"/>
      <c r="Y20" s="48"/>
      <c r="Z20" s="48">
        <f t="array" ref="Z20">COUNTIFS('Monitoria Anual - 1'!R:R,"x",'Monitoria Anual - 1'!S:S,"Excluída")</f>
        <v>0</v>
      </c>
      <c r="AA20" s="48">
        <f t="array" ref="AA20">COUNTIFS('Monitoria Anual - 1'!R:R,"x",'Monitoria Anual - 1'!S:S,"Agrupada")</f>
        <v>0</v>
      </c>
      <c r="AB20" s="48">
        <f t="shared" si="3"/>
        <v>0</v>
      </c>
      <c r="AC20" s="48"/>
      <c r="AD20" s="48"/>
      <c r="AE20" s="48"/>
    </row>
    <row r="21" spans="1:31" ht="15.75" customHeight="1" x14ac:dyDescent="0.25">
      <c r="A21" s="297"/>
      <c r="B21" s="48"/>
      <c r="C21" s="71" t="s">
        <v>606</v>
      </c>
      <c r="D21" s="72"/>
      <c r="E21" s="73"/>
      <c r="F21" s="74">
        <f>'Monitoria Anual - 1'!C85</f>
        <v>5</v>
      </c>
      <c r="G21" s="75">
        <f t="shared" si="0"/>
        <v>7.0422535211267609E-2</v>
      </c>
      <c r="H21" s="63"/>
      <c r="I21" s="48"/>
      <c r="J21" s="48"/>
      <c r="K21" s="48"/>
      <c r="L21" s="48"/>
      <c r="M21" s="48"/>
      <c r="N21" s="48"/>
      <c r="O21" s="48"/>
      <c r="P21" s="48"/>
      <c r="Q21" s="48"/>
      <c r="R21" s="48"/>
      <c r="S21" s="48"/>
      <c r="T21" s="48"/>
      <c r="U21" s="48"/>
      <c r="V21" s="48"/>
      <c r="W21" s="48"/>
      <c r="X21" s="297"/>
      <c r="Y21" s="48"/>
      <c r="Z21" s="48"/>
      <c r="AA21" s="48"/>
      <c r="AB21" s="48"/>
      <c r="AC21" s="48"/>
      <c r="AD21" s="48"/>
      <c r="AE21" s="48"/>
    </row>
    <row r="22" spans="1:31" ht="15.75" customHeight="1" x14ac:dyDescent="0.25">
      <c r="A22" s="297"/>
      <c r="B22" s="48"/>
      <c r="C22" s="76" t="s">
        <v>607</v>
      </c>
      <c r="D22" s="77">
        <f>SUM(D16:D20)</f>
        <v>67</v>
      </c>
      <c r="E22" s="78">
        <f>SUM(E15:E21)</f>
        <v>1</v>
      </c>
      <c r="F22" s="79">
        <f t="shared" ref="F22:G22" si="4">SUM(F16:F21)</f>
        <v>71</v>
      </c>
      <c r="G22" s="78">
        <f t="shared" si="4"/>
        <v>1</v>
      </c>
      <c r="H22" s="63"/>
      <c r="I22" s="48"/>
      <c r="J22" s="48"/>
      <c r="K22" s="48"/>
      <c r="L22" s="48"/>
      <c r="M22" s="48"/>
      <c r="N22" s="48"/>
      <c r="O22" s="48"/>
      <c r="P22" s="48"/>
      <c r="Q22" s="48"/>
      <c r="R22" s="48"/>
      <c r="S22" s="48"/>
      <c r="T22" s="48"/>
      <c r="U22" s="48"/>
      <c r="V22" s="48"/>
      <c r="W22" s="48"/>
      <c r="X22" s="297"/>
      <c r="Y22" s="48"/>
      <c r="Z22" s="48"/>
      <c r="AA22" s="48"/>
      <c r="AB22" s="48"/>
      <c r="AC22" s="48"/>
      <c r="AD22" s="48"/>
      <c r="AE22" s="48"/>
    </row>
    <row r="23" spans="1:31" ht="15.75" customHeight="1" x14ac:dyDescent="0.25">
      <c r="A23" s="297"/>
      <c r="B23" s="48"/>
      <c r="C23" s="80" t="s">
        <v>608</v>
      </c>
      <c r="D23" s="442">
        <f>COUNTIF('Monitoria Anual - 1'!S11:S882,"Agrupada")</f>
        <v>0</v>
      </c>
      <c r="E23" s="403"/>
      <c r="F23" s="403"/>
      <c r="G23" s="404"/>
      <c r="H23" s="81"/>
      <c r="I23" s="48"/>
      <c r="J23" s="48"/>
      <c r="K23" s="48"/>
      <c r="L23" s="48"/>
      <c r="M23" s="48"/>
      <c r="N23" s="48"/>
      <c r="O23" s="48"/>
      <c r="P23" s="48"/>
      <c r="Q23" s="48"/>
      <c r="R23" s="48"/>
      <c r="S23" s="48"/>
      <c r="T23" s="48"/>
      <c r="U23" s="48"/>
      <c r="V23" s="48"/>
      <c r="W23" s="48"/>
      <c r="X23" s="297"/>
      <c r="Y23" s="48"/>
      <c r="Z23" s="48"/>
      <c r="AA23" s="48"/>
      <c r="AB23" s="48"/>
      <c r="AC23" s="48"/>
      <c r="AD23" s="48"/>
      <c r="AE23" s="48"/>
    </row>
    <row r="24" spans="1:31" ht="15.75" customHeight="1" x14ac:dyDescent="0.25">
      <c r="A24" s="297"/>
      <c r="B24" s="48"/>
      <c r="C24" s="82" t="s">
        <v>609</v>
      </c>
      <c r="D24" s="442">
        <f>COUNTIF('Monitoria Anual - 1'!S11:S80,"Excluída")</f>
        <v>3</v>
      </c>
      <c r="E24" s="403"/>
      <c r="F24" s="403"/>
      <c r="G24" s="404"/>
      <c r="H24" s="48"/>
      <c r="I24" s="48"/>
      <c r="J24" s="48"/>
      <c r="K24" s="48"/>
      <c r="L24" s="48"/>
      <c r="M24" s="48"/>
      <c r="N24" s="48"/>
      <c r="O24" s="48"/>
      <c r="P24" s="48"/>
      <c r="Q24" s="48"/>
      <c r="R24" s="48"/>
      <c r="S24" s="48"/>
      <c r="T24" s="48"/>
      <c r="U24" s="48"/>
      <c r="V24" s="48"/>
      <c r="W24" s="48"/>
      <c r="X24" s="297"/>
      <c r="Y24" s="48"/>
      <c r="Z24" s="48"/>
      <c r="AA24" s="48"/>
      <c r="AB24" s="48"/>
      <c r="AC24" s="48"/>
      <c r="AD24" s="48"/>
      <c r="AE24" s="48"/>
    </row>
    <row r="25" spans="1:31" ht="15.75" customHeight="1" x14ac:dyDescent="0.25">
      <c r="A25" s="297"/>
      <c r="B25" s="48"/>
      <c r="C25" s="48"/>
      <c r="D25" s="48"/>
      <c r="E25" s="48"/>
      <c r="F25" s="48"/>
      <c r="G25" s="48"/>
      <c r="H25" s="48"/>
      <c r="I25" s="48"/>
      <c r="J25" s="48"/>
      <c r="K25" s="48"/>
      <c r="L25" s="48"/>
      <c r="M25" s="48"/>
      <c r="N25" s="48"/>
      <c r="O25" s="48"/>
      <c r="P25" s="48"/>
      <c r="Q25" s="48"/>
      <c r="R25" s="48"/>
      <c r="S25" s="48"/>
      <c r="T25" s="48"/>
      <c r="U25" s="48"/>
      <c r="V25" s="48"/>
      <c r="W25" s="48"/>
      <c r="X25" s="297"/>
      <c r="Y25" s="48"/>
      <c r="Z25" s="48"/>
      <c r="AA25" s="48"/>
      <c r="AB25" s="48"/>
      <c r="AC25" s="48"/>
      <c r="AD25" s="48"/>
      <c r="AE25" s="48"/>
    </row>
    <row r="26" spans="1:31" ht="15.75" customHeight="1" x14ac:dyDescent="0.25">
      <c r="A26" s="297"/>
      <c r="B26" s="48"/>
      <c r="C26" s="48"/>
      <c r="D26" s="48"/>
      <c r="E26" s="48"/>
      <c r="F26" s="48"/>
      <c r="G26" s="48"/>
      <c r="H26" s="48"/>
      <c r="I26" s="48"/>
      <c r="J26" s="48"/>
      <c r="K26" s="48"/>
      <c r="L26" s="48"/>
      <c r="M26" s="48"/>
      <c r="N26" s="48"/>
      <c r="O26" s="48"/>
      <c r="P26" s="48"/>
      <c r="Q26" s="48"/>
      <c r="R26" s="48"/>
      <c r="S26" s="48"/>
      <c r="T26" s="48"/>
      <c r="U26" s="48"/>
      <c r="V26" s="48"/>
      <c r="W26" s="48"/>
      <c r="X26" s="297"/>
      <c r="Y26" s="48"/>
      <c r="Z26" s="48"/>
      <c r="AA26" s="48"/>
      <c r="AB26" s="48"/>
      <c r="AC26" s="48"/>
      <c r="AD26" s="48"/>
      <c r="AE26" s="48"/>
    </row>
    <row r="27" spans="1:31" ht="15.75" customHeight="1" x14ac:dyDescent="0.25">
      <c r="A27" s="297"/>
      <c r="B27" s="434" t="s">
        <v>610</v>
      </c>
      <c r="C27" s="401"/>
      <c r="D27" s="53"/>
      <c r="E27" s="53"/>
      <c r="F27" s="53"/>
      <c r="G27" s="53"/>
      <c r="H27" s="48"/>
      <c r="I27" s="48"/>
      <c r="J27" s="48"/>
      <c r="K27" s="48"/>
      <c r="L27" s="48"/>
      <c r="M27" s="48"/>
      <c r="N27" s="48"/>
      <c r="O27" s="48"/>
      <c r="P27" s="48"/>
      <c r="Q27" s="48"/>
      <c r="R27" s="48"/>
      <c r="S27" s="48"/>
      <c r="T27" s="48"/>
      <c r="U27" s="48"/>
      <c r="V27" s="48"/>
      <c r="W27" s="48"/>
      <c r="X27" s="297"/>
      <c r="Y27" s="48"/>
      <c r="Z27" s="48"/>
      <c r="AA27" s="48"/>
      <c r="AB27" s="48"/>
      <c r="AC27" s="48"/>
      <c r="AD27" s="48"/>
      <c r="AE27" s="48"/>
    </row>
    <row r="28" spans="1:31" ht="15.75" customHeight="1" x14ac:dyDescent="0.25">
      <c r="A28" s="297"/>
      <c r="B28" s="53"/>
      <c r="C28" s="83"/>
      <c r="D28" s="83"/>
      <c r="E28" s="83"/>
      <c r="F28" s="83"/>
      <c r="G28" s="83"/>
      <c r="H28" s="53"/>
      <c r="I28" s="53"/>
      <c r="J28" s="53"/>
      <c r="K28" s="53"/>
      <c r="L28" s="53"/>
      <c r="M28" s="53"/>
      <c r="N28" s="53"/>
      <c r="O28" s="53"/>
      <c r="P28" s="53"/>
      <c r="Q28" s="53"/>
      <c r="R28" s="53"/>
      <c r="S28" s="53"/>
      <c r="T28" s="53"/>
      <c r="U28" s="53"/>
      <c r="V28" s="53"/>
      <c r="W28" s="53"/>
      <c r="X28" s="297"/>
      <c r="Y28" s="48"/>
      <c r="Z28" s="48"/>
      <c r="AA28" s="48"/>
      <c r="AB28" s="48"/>
      <c r="AC28" s="48"/>
      <c r="AD28" s="48"/>
      <c r="AE28" s="48"/>
    </row>
    <row r="29" spans="1:31" ht="15.75" customHeight="1" x14ac:dyDescent="0.25">
      <c r="A29" s="297"/>
      <c r="B29" s="83"/>
      <c r="C29" s="84" t="s">
        <v>611</v>
      </c>
      <c r="D29" s="85">
        <f>COUNTA('Monitoria Anual - 1'!A11:A79)</f>
        <v>3</v>
      </c>
      <c r="E29" s="48"/>
      <c r="F29" s="48"/>
      <c r="G29" s="48"/>
      <c r="H29" s="83"/>
      <c r="I29" s="83"/>
      <c r="J29" s="83"/>
      <c r="K29" s="83"/>
      <c r="L29" s="83"/>
      <c r="M29" s="83"/>
      <c r="N29" s="83"/>
      <c r="O29" s="83"/>
      <c r="P29" s="83"/>
      <c r="Q29" s="83"/>
      <c r="R29" s="83"/>
      <c r="S29" s="83"/>
      <c r="T29" s="83"/>
      <c r="U29" s="83"/>
      <c r="V29" s="83"/>
      <c r="W29" s="83"/>
      <c r="X29" s="297"/>
      <c r="Y29" s="48"/>
      <c r="Z29" s="48"/>
      <c r="AA29" s="48"/>
      <c r="AB29" s="48"/>
      <c r="AC29" s="48"/>
      <c r="AD29" s="48"/>
      <c r="AE29" s="48"/>
    </row>
    <row r="30" spans="1:31" ht="15.75" customHeight="1" x14ac:dyDescent="0.25">
      <c r="A30" s="297"/>
      <c r="B30" s="48"/>
      <c r="C30" s="48"/>
      <c r="D30" s="48"/>
      <c r="E30" s="48"/>
      <c r="F30" s="48"/>
      <c r="G30" s="48"/>
      <c r="H30" s="48"/>
      <c r="I30" s="48"/>
      <c r="J30" s="48"/>
      <c r="K30" s="48"/>
      <c r="L30" s="48"/>
      <c r="M30" s="48"/>
      <c r="N30" s="48"/>
      <c r="O30" s="48"/>
      <c r="P30" s="48"/>
      <c r="Q30" s="48"/>
      <c r="R30" s="48"/>
      <c r="S30" s="48"/>
      <c r="T30" s="48"/>
      <c r="U30" s="48"/>
      <c r="V30" s="48"/>
      <c r="W30" s="48"/>
      <c r="X30" s="297"/>
      <c r="Y30" s="48"/>
      <c r="Z30" s="48"/>
      <c r="AA30" s="48"/>
      <c r="AB30" s="48"/>
      <c r="AC30" s="48"/>
      <c r="AD30" s="48"/>
      <c r="AE30" s="48"/>
    </row>
    <row r="31" spans="1:31" ht="15.75" customHeight="1" x14ac:dyDescent="0.25">
      <c r="A31" s="297"/>
      <c r="B31" s="48"/>
      <c r="C31" s="86" t="s">
        <v>612</v>
      </c>
      <c r="D31" s="86" t="s">
        <v>613</v>
      </c>
      <c r="E31" s="87"/>
      <c r="F31" s="88"/>
      <c r="G31" s="89"/>
      <c r="H31" s="90"/>
      <c r="I31" s="91"/>
      <c r="J31" s="92"/>
      <c r="K31" s="48"/>
      <c r="L31" s="48"/>
      <c r="M31" s="48"/>
      <c r="N31" s="48"/>
      <c r="O31" s="48"/>
      <c r="P31" s="48"/>
      <c r="Q31" s="48"/>
      <c r="R31" s="48"/>
      <c r="S31" s="48"/>
      <c r="T31" s="48"/>
      <c r="U31" s="48"/>
      <c r="V31" s="48"/>
      <c r="W31" s="302"/>
      <c r="X31" s="297"/>
      <c r="Y31" s="48"/>
      <c r="Z31" s="48"/>
      <c r="AA31" s="48"/>
      <c r="AB31" s="48"/>
      <c r="AC31" s="48"/>
      <c r="AD31" s="48"/>
      <c r="AE31" s="48"/>
    </row>
    <row r="32" spans="1:31" ht="15.75" customHeight="1" x14ac:dyDescent="0.25">
      <c r="A32" s="297"/>
      <c r="B32" s="48"/>
      <c r="C32" s="93" t="s">
        <v>614</v>
      </c>
      <c r="D32" s="94">
        <f t="shared" ref="D32:D34" si="5">SUM(F32:J32)</f>
        <v>34</v>
      </c>
      <c r="E32" s="95">
        <f>COUNTA('Monitoria Anual - 1'!S11:S44)</f>
        <v>0</v>
      </c>
      <c r="F32" s="96">
        <f>COUNTA('Monitoria Anual - 1'!N11:N44)</f>
        <v>0</v>
      </c>
      <c r="G32" s="96">
        <f>COUNTA('Monitoria Anual - 1'!O11:O44)</f>
        <v>5</v>
      </c>
      <c r="H32" s="96">
        <f>COUNTA('Monitoria Anual - 1'!P11:P44)</f>
        <v>7</v>
      </c>
      <c r="I32" s="96">
        <f>COUNTA('Monitoria Anual - 1'!Q11:Q44)</f>
        <v>19</v>
      </c>
      <c r="J32" s="97">
        <f>COUNTA('Monitoria Anual - 1'!R11:R44)</f>
        <v>3</v>
      </c>
      <c r="K32" s="48"/>
      <c r="L32" s="48"/>
      <c r="M32" s="48"/>
      <c r="N32" s="48"/>
      <c r="O32" s="48"/>
      <c r="P32" s="48"/>
      <c r="Q32" s="48"/>
      <c r="R32" s="48"/>
      <c r="S32" s="48"/>
      <c r="T32" s="48"/>
      <c r="U32" s="48"/>
      <c r="V32" s="48"/>
      <c r="W32" s="302"/>
      <c r="X32" s="297"/>
      <c r="Y32" s="48"/>
      <c r="Z32" s="48"/>
      <c r="AA32" s="48"/>
      <c r="AB32" s="48"/>
      <c r="AC32" s="48"/>
      <c r="AD32" s="48"/>
      <c r="AE32" s="48"/>
    </row>
    <row r="33" spans="1:31" ht="15.75" customHeight="1" x14ac:dyDescent="0.25">
      <c r="A33" s="297"/>
      <c r="B33" s="48"/>
      <c r="C33" s="98" t="s">
        <v>615</v>
      </c>
      <c r="D33" s="93">
        <f t="shared" si="5"/>
        <v>4</v>
      </c>
      <c r="E33" s="99">
        <f>COUNTA('Monitoria Anual - 1'!S45:S50)</f>
        <v>2</v>
      </c>
      <c r="F33" s="100">
        <f>COUNTA('Monitoria Anual - 1'!N45:N50)</f>
        <v>0</v>
      </c>
      <c r="G33" s="100">
        <f>COUNTA('Monitoria Anual - 1'!O45:O50)</f>
        <v>0</v>
      </c>
      <c r="H33" s="100">
        <f>COUNTA('Monitoria Anual - 1'!P45:P50)</f>
        <v>0</v>
      </c>
      <c r="I33" s="100">
        <f>COUNTA('Monitoria Anual - 1'!Q45:Q50)</f>
        <v>4</v>
      </c>
      <c r="J33" s="101">
        <f>COUNTA('Monitoria Anual - 1'!R45:R50)</f>
        <v>0</v>
      </c>
      <c r="K33" s="48"/>
      <c r="L33" s="48"/>
      <c r="M33" s="48"/>
      <c r="N33" s="48"/>
      <c r="O33" s="48"/>
      <c r="P33" s="48"/>
      <c r="Q33" s="48"/>
      <c r="R33" s="48"/>
      <c r="S33" s="48"/>
      <c r="T33" s="48"/>
      <c r="U33" s="48"/>
      <c r="V33" s="48"/>
      <c r="W33" s="302"/>
      <c r="X33" s="297"/>
      <c r="Y33" s="48"/>
      <c r="Z33" s="48"/>
      <c r="AA33" s="48"/>
      <c r="AB33" s="48"/>
      <c r="AC33" s="48"/>
      <c r="AD33" s="48"/>
      <c r="AE33" s="48"/>
    </row>
    <row r="34" spans="1:31" ht="15.75" customHeight="1" x14ac:dyDescent="0.25">
      <c r="A34" s="297"/>
      <c r="B34" s="48"/>
      <c r="C34" s="98" t="s">
        <v>616</v>
      </c>
      <c r="D34" s="93">
        <f t="shared" si="5"/>
        <v>29</v>
      </c>
      <c r="E34" s="99">
        <f>COUNTA('Monitoria Anual - 1'!S51:S79)</f>
        <v>1</v>
      </c>
      <c r="F34" s="100">
        <f>COUNTA('Monitoria Anual - 1'!N51:N79)</f>
        <v>0</v>
      </c>
      <c r="G34" s="100">
        <f>COUNTA('Monitoria Anual - 1'!O51:O79)</f>
        <v>7</v>
      </c>
      <c r="H34" s="100">
        <f>COUNTA('Monitoria Anual - 1'!P51:P79)</f>
        <v>0</v>
      </c>
      <c r="I34" s="100">
        <f>COUNTA('Monitoria Anual - 1'!Q51:Q79)</f>
        <v>20</v>
      </c>
      <c r="J34" s="101">
        <f>COUNTA('Monitoria Anual - 1'!R51:R79)</f>
        <v>2</v>
      </c>
      <c r="K34" s="48"/>
      <c r="L34" s="48"/>
      <c r="M34" s="48"/>
      <c r="N34" s="48"/>
      <c r="O34" s="48"/>
      <c r="P34" s="48"/>
      <c r="Q34" s="48"/>
      <c r="R34" s="48"/>
      <c r="S34" s="48"/>
      <c r="T34" s="48"/>
      <c r="U34" s="48"/>
      <c r="V34" s="48"/>
      <c r="W34" s="302"/>
      <c r="X34" s="297"/>
      <c r="Y34" s="48"/>
      <c r="Z34" s="48"/>
      <c r="AA34" s="48"/>
      <c r="AB34" s="48"/>
      <c r="AC34" s="48"/>
      <c r="AD34" s="48"/>
      <c r="AE34" s="48"/>
    </row>
    <row r="35" spans="1:31" ht="15.75" customHeight="1" x14ac:dyDescent="0.25">
      <c r="A35" s="297"/>
      <c r="B35" s="48"/>
      <c r="C35" s="48"/>
      <c r="D35" s="48"/>
      <c r="E35" s="48"/>
      <c r="F35" s="48"/>
      <c r="G35" s="48"/>
      <c r="H35" s="48"/>
      <c r="I35" s="48"/>
      <c r="J35" s="48"/>
      <c r="K35" s="48"/>
      <c r="L35" s="48"/>
      <c r="M35" s="48"/>
      <c r="N35" s="48"/>
      <c r="O35" s="48"/>
      <c r="P35" s="48"/>
      <c r="Q35" s="48"/>
      <c r="R35" s="48"/>
      <c r="S35" s="48"/>
      <c r="T35" s="48"/>
      <c r="U35" s="48"/>
      <c r="V35" s="48"/>
      <c r="W35" s="48"/>
      <c r="X35" s="297"/>
      <c r="Y35" s="48"/>
      <c r="Z35" s="48"/>
      <c r="AA35" s="48"/>
      <c r="AB35" s="48"/>
      <c r="AC35" s="48"/>
      <c r="AD35" s="48"/>
      <c r="AE35" s="48"/>
    </row>
    <row r="36" spans="1:31" ht="15.75" customHeight="1" x14ac:dyDescent="0.25">
      <c r="A36" s="297"/>
      <c r="B36" s="297"/>
      <c r="C36" s="297"/>
      <c r="D36" s="297"/>
      <c r="E36" s="297"/>
      <c r="F36" s="297"/>
      <c r="G36" s="297"/>
      <c r="H36" s="297"/>
      <c r="I36" s="297"/>
      <c r="J36" s="297"/>
      <c r="K36" s="297"/>
      <c r="L36" s="297"/>
      <c r="M36" s="297"/>
      <c r="N36" s="297"/>
      <c r="O36" s="297"/>
      <c r="P36" s="297"/>
      <c r="Q36" s="297"/>
      <c r="R36" s="297"/>
      <c r="S36" s="297"/>
      <c r="T36" s="297"/>
      <c r="U36" s="297"/>
      <c r="V36" s="297"/>
      <c r="W36" s="297"/>
      <c r="X36" s="297"/>
      <c r="Y36" s="48"/>
      <c r="Z36" s="48"/>
      <c r="AA36" s="48"/>
      <c r="AB36" s="48"/>
      <c r="AC36" s="48"/>
      <c r="AD36" s="48"/>
      <c r="AE36" s="48"/>
    </row>
    <row r="37" spans="1:31" ht="15.75" customHeight="1" x14ac:dyDescent="0.25">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48"/>
      <c r="AE37" s="48"/>
    </row>
    <row r="38" spans="1:31" ht="15.75" customHeight="1" x14ac:dyDescent="0.25">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383"/>
    </row>
    <row r="39" spans="1:31" ht="15.75" customHeight="1" x14ac:dyDescent="0.25">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48"/>
      <c r="AE39" s="383"/>
    </row>
    <row r="40" spans="1:31" ht="15.75" customHeight="1" x14ac:dyDescent="0.25">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48"/>
      <c r="AE40" s="383"/>
    </row>
    <row r="41" spans="1:31" ht="15.75" customHeight="1" x14ac:dyDescent="0.2">
      <c r="A41" s="383"/>
      <c r="B41" s="383"/>
      <c r="C41" s="383"/>
      <c r="D41" s="383"/>
      <c r="E41" s="383"/>
      <c r="F41" s="383"/>
      <c r="G41" s="383"/>
      <c r="H41" s="383"/>
      <c r="I41" s="383"/>
      <c r="J41" s="383"/>
      <c r="K41" s="383"/>
      <c r="L41" s="383"/>
      <c r="M41" s="383"/>
      <c r="N41" s="383"/>
      <c r="O41" s="383"/>
      <c r="P41" s="383"/>
      <c r="Q41" s="383"/>
      <c r="R41" s="383"/>
      <c r="S41" s="383"/>
      <c r="T41" s="383"/>
      <c r="U41" s="383"/>
      <c r="V41" s="383"/>
      <c r="W41" s="383"/>
      <c r="X41" s="383"/>
      <c r="Y41" s="383"/>
      <c r="Z41" s="383"/>
      <c r="AA41" s="383"/>
      <c r="AB41" s="383"/>
      <c r="AC41" s="383"/>
      <c r="AD41" s="383"/>
      <c r="AE41" s="383"/>
    </row>
    <row r="42" spans="1:31" ht="15.75" customHeight="1" x14ac:dyDescent="0.2">
      <c r="A42" s="383"/>
      <c r="B42" s="383"/>
      <c r="C42" s="383"/>
      <c r="D42" s="383"/>
      <c r="E42" s="383"/>
      <c r="F42" s="383"/>
      <c r="G42" s="383"/>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row>
    <row r="43" spans="1:31" ht="15.75" customHeight="1" x14ac:dyDescent="0.2">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83"/>
      <c r="Y43" s="383"/>
      <c r="Z43" s="383"/>
      <c r="AA43" s="383"/>
      <c r="AB43" s="383"/>
      <c r="AC43" s="383"/>
      <c r="AD43" s="383"/>
      <c r="AE43" s="383"/>
    </row>
    <row r="44" spans="1:31" ht="15.75" customHeight="1" x14ac:dyDescent="0.2">
      <c r="A44" s="383"/>
      <c r="B44" s="383"/>
      <c r="C44" s="383"/>
      <c r="D44" s="383"/>
      <c r="E44" s="383"/>
      <c r="F44" s="383"/>
      <c r="G44" s="383"/>
      <c r="H44" s="383"/>
      <c r="I44" s="383"/>
      <c r="J44" s="383"/>
      <c r="K44" s="383"/>
      <c r="L44" s="383"/>
      <c r="M44" s="383"/>
      <c r="N44" s="383"/>
      <c r="O44" s="383"/>
      <c r="P44" s="383"/>
      <c r="Q44" s="383"/>
      <c r="R44" s="383"/>
      <c r="S44" s="383"/>
      <c r="T44" s="383"/>
      <c r="U44" s="383"/>
      <c r="V44" s="383"/>
      <c r="W44" s="383"/>
      <c r="X44" s="383"/>
      <c r="Y44" s="383"/>
      <c r="Z44" s="383"/>
      <c r="AA44" s="383"/>
      <c r="AB44" s="383"/>
      <c r="AC44" s="383"/>
      <c r="AD44" s="383"/>
      <c r="AE44" s="383"/>
    </row>
    <row r="45" spans="1:31" ht="15.75" customHeight="1" x14ac:dyDescent="0.2">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row>
    <row r="46" spans="1:31" ht="15.75" customHeight="1" x14ac:dyDescent="0.2">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c r="Y46" s="383"/>
      <c r="Z46" s="383"/>
      <c r="AA46" s="383"/>
      <c r="AB46" s="383"/>
      <c r="AC46" s="383"/>
      <c r="AD46" s="383"/>
      <c r="AE46" s="383"/>
    </row>
    <row r="47" spans="1:31" ht="15.75" customHeight="1" x14ac:dyDescent="0.2">
      <c r="A47" s="383"/>
      <c r="B47" s="383"/>
      <c r="C47" s="383"/>
      <c r="D47" s="383"/>
      <c r="E47" s="383"/>
      <c r="F47" s="383"/>
      <c r="G47" s="383"/>
      <c r="H47" s="383"/>
      <c r="I47" s="383"/>
      <c r="J47" s="383"/>
      <c r="K47" s="383"/>
      <c r="L47" s="383"/>
      <c r="M47" s="383"/>
      <c r="N47" s="383"/>
      <c r="O47" s="383"/>
      <c r="P47" s="383"/>
      <c r="Q47" s="383"/>
      <c r="R47" s="383"/>
      <c r="S47" s="383"/>
      <c r="T47" s="383"/>
      <c r="U47" s="383"/>
      <c r="V47" s="383"/>
      <c r="W47" s="383"/>
      <c r="X47" s="383"/>
      <c r="Y47" s="383"/>
      <c r="Z47" s="383"/>
      <c r="AA47" s="383"/>
      <c r="AB47" s="383"/>
      <c r="AC47" s="383"/>
      <c r="AD47" s="383"/>
      <c r="AE47" s="383"/>
    </row>
    <row r="48" spans="1:31" ht="15.75" customHeight="1" x14ac:dyDescent="0.2">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83"/>
      <c r="Y48" s="383"/>
      <c r="Z48" s="383"/>
      <c r="AA48" s="383"/>
      <c r="AB48" s="383"/>
      <c r="AC48" s="383"/>
      <c r="AD48" s="383"/>
      <c r="AE48" s="383"/>
    </row>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DslzAXdmqN5nW3Pm1/ZiMTnDBzkmGInNK1Mn3rvSSTVzHaIghj/3daCnBxB8QC4I3ITZlhVim1FXPCEKHrhng==" saltValue="R+UoPx4TPzpzKknBYZsnJA=="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4">
    <cfRule type="cellIs" dxfId="192"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topLeftCell="L51" zoomScale="70" zoomScaleNormal="70" workbookViewId="0">
      <selection activeCell="H59" sqref="H59"/>
    </sheetView>
  </sheetViews>
  <sheetFormatPr defaultColWidth="12.625" defaultRowHeight="15" customHeight="1" x14ac:dyDescent="0.2"/>
  <cols>
    <col min="1" max="1" width="63.5" customWidth="1"/>
    <col min="2" max="2" width="6.375" customWidth="1"/>
    <col min="3" max="3" width="64.375" customWidth="1"/>
    <col min="4" max="4" width="16.375" customWidth="1"/>
    <col min="5" max="5" width="17" customWidth="1"/>
    <col min="6" max="6" width="22.5" customWidth="1"/>
    <col min="7" max="7" width="24.125" customWidth="1"/>
    <col min="8" max="12" width="22" customWidth="1"/>
    <col min="13" max="13" width="24.125" customWidth="1"/>
    <col min="14" max="19" width="23.3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9" width="7.625" customWidth="1"/>
    <col min="40" max="40" width="7.625" hidden="1" customWidth="1"/>
  </cols>
  <sheetData>
    <row r="1" spans="1:40" ht="33.75" customHeight="1" x14ac:dyDescent="0.2">
      <c r="A1" s="395" t="s">
        <v>0</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284"/>
      <c r="AK1" s="1"/>
      <c r="AL1" s="1"/>
      <c r="AM1" s="1"/>
      <c r="AN1" s="1"/>
    </row>
    <row r="2" spans="1:40" ht="33.75" customHeight="1" x14ac:dyDescent="0.2">
      <c r="A2" s="397" t="s">
        <v>1</v>
      </c>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284"/>
      <c r="AK2" s="1"/>
      <c r="AL2" s="1"/>
      <c r="AM2" s="1"/>
      <c r="AN2" s="1"/>
    </row>
    <row r="3" spans="1:40" x14ac:dyDescent="0.2">
      <c r="A3" s="1"/>
      <c r="B3" s="1"/>
      <c r="C3" s="1"/>
      <c r="D3" s="1"/>
      <c r="E3" s="1"/>
      <c r="F3" s="1"/>
      <c r="G3" s="1"/>
      <c r="H3" s="1"/>
      <c r="I3" s="1"/>
      <c r="J3" s="1"/>
      <c r="K3" s="1"/>
      <c r="L3" s="1"/>
      <c r="M3" s="1"/>
      <c r="N3" s="2"/>
      <c r="O3" s="2"/>
      <c r="P3" s="2"/>
      <c r="Q3" s="2"/>
      <c r="R3" s="2"/>
      <c r="S3" s="2"/>
      <c r="T3" s="1"/>
      <c r="U3" s="1"/>
      <c r="V3" s="1"/>
      <c r="W3" s="1"/>
      <c r="X3" s="1"/>
      <c r="Y3" s="1"/>
      <c r="Z3" s="1"/>
      <c r="AA3" s="1"/>
      <c r="AB3" s="1"/>
      <c r="AC3" s="1"/>
      <c r="AD3" s="1"/>
      <c r="AE3" s="1"/>
      <c r="AF3" s="1"/>
      <c r="AG3" s="1"/>
      <c r="AH3" s="1"/>
      <c r="AI3" s="1"/>
      <c r="AJ3" s="284"/>
      <c r="AK3" s="1"/>
      <c r="AL3" s="1"/>
      <c r="AM3" s="1"/>
      <c r="AN3" s="1"/>
    </row>
    <row r="4" spans="1:40" ht="45" customHeight="1" x14ac:dyDescent="0.2">
      <c r="A4" s="283" t="s">
        <v>2</v>
      </c>
      <c r="B4" s="399" t="s">
        <v>3</v>
      </c>
      <c r="C4" s="400"/>
      <c r="D4" s="400"/>
      <c r="E4" s="400"/>
      <c r="F4" s="400"/>
      <c r="G4" s="401"/>
      <c r="H4" s="3"/>
      <c r="I4" s="3"/>
      <c r="J4" s="3"/>
      <c r="K4" s="3"/>
      <c r="L4" s="3"/>
      <c r="M4" s="3"/>
      <c r="N4" s="3"/>
      <c r="O4" s="3"/>
      <c r="P4" s="3"/>
      <c r="Q4" s="3"/>
      <c r="R4" s="3"/>
      <c r="S4" s="1"/>
      <c r="T4" s="1"/>
      <c r="U4" s="1"/>
      <c r="V4" s="1"/>
      <c r="W4" s="1"/>
      <c r="X4" s="1"/>
      <c r="Y4" s="1"/>
      <c r="Z4" s="1"/>
      <c r="AA4" s="1"/>
      <c r="AB4" s="1"/>
      <c r="AC4" s="1"/>
      <c r="AD4" s="1"/>
      <c r="AE4" s="1"/>
      <c r="AF4" s="1"/>
      <c r="AG4" s="1"/>
      <c r="AH4" s="1"/>
      <c r="AI4" s="1"/>
      <c r="AJ4" s="284"/>
      <c r="AK4" s="1"/>
      <c r="AL4" s="1"/>
      <c r="AM4" s="1"/>
      <c r="AN4" s="1"/>
    </row>
    <row r="5" spans="1:40" x14ac:dyDescent="0.2">
      <c r="A5" s="1"/>
      <c r="B5" s="1"/>
      <c r="C5" s="1"/>
      <c r="D5" s="1"/>
      <c r="E5" s="1"/>
      <c r="F5" s="1"/>
      <c r="G5" s="1"/>
      <c r="H5" s="1"/>
      <c r="I5" s="1"/>
      <c r="J5" s="1"/>
      <c r="K5" s="1"/>
      <c r="L5" s="1"/>
      <c r="M5" s="1"/>
      <c r="N5" s="2"/>
      <c r="O5" s="2"/>
      <c r="P5" s="2"/>
      <c r="Q5" s="2"/>
      <c r="R5" s="2"/>
      <c r="S5" s="2"/>
      <c r="T5" s="1"/>
      <c r="U5" s="1"/>
      <c r="V5" s="1"/>
      <c r="W5" s="1"/>
      <c r="X5" s="1"/>
      <c r="Y5" s="1"/>
      <c r="Z5" s="1"/>
      <c r="AA5" s="1"/>
      <c r="AB5" s="1"/>
      <c r="AC5" s="1"/>
      <c r="AD5" s="1"/>
      <c r="AE5" s="1"/>
      <c r="AF5" s="1"/>
      <c r="AG5" s="1"/>
      <c r="AH5" s="1"/>
      <c r="AI5" s="1"/>
      <c r="AJ5" s="284"/>
      <c r="AK5" s="1"/>
      <c r="AL5" s="1"/>
      <c r="AM5" s="1"/>
      <c r="AN5" s="1"/>
    </row>
    <row r="6" spans="1:40" ht="27" customHeight="1" x14ac:dyDescent="0.2">
      <c r="A6" s="283" t="s">
        <v>4</v>
      </c>
      <c r="B6" s="399" t="s">
        <v>617</v>
      </c>
      <c r="C6" s="401"/>
      <c r="D6" s="1"/>
      <c r="E6" s="1"/>
      <c r="F6" s="1"/>
      <c r="G6" s="1"/>
      <c r="H6" s="1"/>
      <c r="I6" s="1"/>
      <c r="J6" s="1"/>
      <c r="K6" s="1"/>
      <c r="L6" s="1"/>
      <c r="M6" s="2"/>
      <c r="N6" s="2"/>
      <c r="O6" s="2"/>
      <c r="P6" s="2"/>
      <c r="Q6" s="2"/>
      <c r="R6" s="2"/>
      <c r="S6" s="2"/>
      <c r="T6" s="1"/>
      <c r="U6" s="1"/>
      <c r="V6" s="1"/>
      <c r="W6" s="1"/>
      <c r="X6" s="1"/>
      <c r="Y6" s="1"/>
      <c r="Z6" s="1"/>
      <c r="AA6" s="1"/>
      <c r="AB6" s="1"/>
      <c r="AC6" s="1"/>
      <c r="AD6" s="1"/>
      <c r="AE6" s="1"/>
      <c r="AF6" s="1"/>
      <c r="AG6" s="1"/>
      <c r="AH6" s="1"/>
      <c r="AI6" s="1"/>
      <c r="AJ6" s="284"/>
      <c r="AK6" s="1"/>
      <c r="AL6" s="1"/>
      <c r="AM6" s="1"/>
      <c r="AN6" s="1" t="s">
        <v>6</v>
      </c>
    </row>
    <row r="7" spans="1:40" x14ac:dyDescent="0.2">
      <c r="A7" s="1"/>
      <c r="B7" s="1"/>
      <c r="C7" s="1"/>
      <c r="D7" s="1"/>
      <c r="E7" s="1"/>
      <c r="F7" s="1"/>
      <c r="G7" s="1"/>
      <c r="H7" s="1"/>
      <c r="I7" s="1"/>
      <c r="J7" s="1"/>
      <c r="K7" s="1"/>
      <c r="L7" s="1"/>
      <c r="M7" s="1"/>
      <c r="N7" s="2"/>
      <c r="O7" s="2"/>
      <c r="P7" s="2"/>
      <c r="Q7" s="2"/>
      <c r="R7" s="2"/>
      <c r="S7" s="2"/>
      <c r="T7" s="1"/>
      <c r="U7" s="1"/>
      <c r="V7" s="1"/>
      <c r="W7" s="1"/>
      <c r="X7" s="1"/>
      <c r="Y7" s="1"/>
      <c r="Z7" s="1"/>
      <c r="AA7" s="1"/>
      <c r="AB7" s="1"/>
      <c r="AC7" s="1"/>
      <c r="AD7" s="1"/>
      <c r="AE7" s="1"/>
      <c r="AF7" s="1"/>
      <c r="AG7" s="1"/>
      <c r="AH7" s="1"/>
      <c r="AI7" s="1"/>
      <c r="AJ7" s="284"/>
      <c r="AK7" s="1"/>
      <c r="AL7" s="1"/>
      <c r="AM7" s="1"/>
      <c r="AN7" s="4" t="s">
        <v>7</v>
      </c>
    </row>
    <row r="8" spans="1:40" ht="27" customHeight="1" x14ac:dyDescent="0.2">
      <c r="A8" s="402" t="s">
        <v>8</v>
      </c>
      <c r="B8" s="403"/>
      <c r="C8" s="403"/>
      <c r="D8" s="403"/>
      <c r="E8" s="403"/>
      <c r="F8" s="403"/>
      <c r="G8" s="403"/>
      <c r="H8" s="403"/>
      <c r="I8" s="403"/>
      <c r="J8" s="403"/>
      <c r="K8" s="403"/>
      <c r="L8" s="403"/>
      <c r="M8" s="404"/>
      <c r="N8" s="405" t="s">
        <v>9</v>
      </c>
      <c r="O8" s="403"/>
      <c r="P8" s="403"/>
      <c r="Q8" s="403"/>
      <c r="R8" s="403"/>
      <c r="S8" s="403"/>
      <c r="T8" s="403"/>
      <c r="U8" s="403"/>
      <c r="V8" s="403"/>
      <c r="W8" s="403"/>
      <c r="X8" s="406"/>
      <c r="Y8" s="407" t="s">
        <v>10</v>
      </c>
      <c r="Z8" s="408"/>
      <c r="AA8" s="408"/>
      <c r="AB8" s="408"/>
      <c r="AC8" s="408"/>
      <c r="AD8" s="408"/>
      <c r="AE8" s="408"/>
      <c r="AF8" s="408"/>
      <c r="AG8" s="408"/>
      <c r="AH8" s="408"/>
      <c r="AI8" s="409"/>
      <c r="AJ8" s="284"/>
      <c r="AK8" s="1"/>
      <c r="AL8" s="1"/>
      <c r="AM8" s="1"/>
      <c r="AN8" s="1"/>
    </row>
    <row r="9" spans="1:40" ht="64.5" customHeight="1" x14ac:dyDescent="0.2">
      <c r="A9" s="429" t="s">
        <v>11</v>
      </c>
      <c r="B9" s="410" t="s">
        <v>12</v>
      </c>
      <c r="C9" s="410" t="s">
        <v>13</v>
      </c>
      <c r="D9" s="410" t="s">
        <v>14</v>
      </c>
      <c r="E9" s="430" t="s">
        <v>15</v>
      </c>
      <c r="F9" s="431" t="s">
        <v>16</v>
      </c>
      <c r="G9" s="401"/>
      <c r="H9" s="410" t="s">
        <v>17</v>
      </c>
      <c r="I9" s="410" t="s">
        <v>18</v>
      </c>
      <c r="J9" s="410" t="s">
        <v>19</v>
      </c>
      <c r="K9" s="412" t="s">
        <v>20</v>
      </c>
      <c r="L9" s="413"/>
      <c r="M9" s="410" t="s">
        <v>21</v>
      </c>
      <c r="N9" s="414" t="s">
        <v>22</v>
      </c>
      <c r="O9" s="415" t="s">
        <v>23</v>
      </c>
      <c r="P9" s="416" t="s">
        <v>24</v>
      </c>
      <c r="Q9" s="417" t="s">
        <v>25</v>
      </c>
      <c r="R9" s="418" t="s">
        <v>26</v>
      </c>
      <c r="S9" s="419" t="s">
        <v>27</v>
      </c>
      <c r="T9" s="420" t="s">
        <v>28</v>
      </c>
      <c r="U9" s="420" t="s">
        <v>29</v>
      </c>
      <c r="V9" s="420" t="s">
        <v>30</v>
      </c>
      <c r="W9" s="420" t="s">
        <v>31</v>
      </c>
      <c r="X9" s="426" t="s">
        <v>32</v>
      </c>
      <c r="Y9" s="427" t="s">
        <v>33</v>
      </c>
      <c r="Z9" s="421" t="s">
        <v>34</v>
      </c>
      <c r="AA9" s="421" t="s">
        <v>35</v>
      </c>
      <c r="AB9" s="421" t="s">
        <v>36</v>
      </c>
      <c r="AC9" s="421" t="s">
        <v>37</v>
      </c>
      <c r="AD9" s="421" t="s">
        <v>38</v>
      </c>
      <c r="AE9" s="421" t="s">
        <v>39</v>
      </c>
      <c r="AF9" s="422" t="s">
        <v>40</v>
      </c>
      <c r="AG9" s="421" t="s">
        <v>41</v>
      </c>
      <c r="AH9" s="421" t="s">
        <v>42</v>
      </c>
      <c r="AI9" s="424" t="s">
        <v>43</v>
      </c>
      <c r="AJ9" s="284"/>
      <c r="AK9" s="1"/>
      <c r="AL9" s="1"/>
      <c r="AM9" s="1"/>
      <c r="AN9" s="1"/>
    </row>
    <row r="10" spans="1:40" ht="45.75" customHeight="1" x14ac:dyDescent="0.2">
      <c r="A10" s="428"/>
      <c r="B10" s="411"/>
      <c r="C10" s="411"/>
      <c r="D10" s="411"/>
      <c r="E10" s="411"/>
      <c r="F10" s="5" t="s">
        <v>44</v>
      </c>
      <c r="G10" s="5" t="s">
        <v>45</v>
      </c>
      <c r="H10" s="411"/>
      <c r="I10" s="411"/>
      <c r="J10" s="411"/>
      <c r="K10" s="6" t="s">
        <v>46</v>
      </c>
      <c r="L10" s="6" t="s">
        <v>47</v>
      </c>
      <c r="M10" s="411"/>
      <c r="N10" s="411"/>
      <c r="O10" s="411"/>
      <c r="P10" s="411"/>
      <c r="Q10" s="411"/>
      <c r="R10" s="411"/>
      <c r="S10" s="411"/>
      <c r="T10" s="411"/>
      <c r="U10" s="411"/>
      <c r="V10" s="411"/>
      <c r="W10" s="411"/>
      <c r="X10" s="423"/>
      <c r="Y10" s="428"/>
      <c r="Z10" s="411"/>
      <c r="AA10" s="411"/>
      <c r="AB10" s="411"/>
      <c r="AC10" s="411"/>
      <c r="AD10" s="411"/>
      <c r="AE10" s="411"/>
      <c r="AF10" s="423"/>
      <c r="AG10" s="411"/>
      <c r="AH10" s="411"/>
      <c r="AI10" s="425"/>
      <c r="AJ10" s="284"/>
      <c r="AK10" s="1"/>
      <c r="AL10" s="1"/>
      <c r="AM10" s="1"/>
      <c r="AN10" s="1"/>
    </row>
    <row r="11" spans="1:40" ht="30" customHeight="1" x14ac:dyDescent="0.2">
      <c r="A11" s="393" t="s">
        <v>48</v>
      </c>
      <c r="B11" s="285" t="s">
        <v>49</v>
      </c>
      <c r="C11" s="7" t="s">
        <v>50</v>
      </c>
      <c r="D11" s="8" t="s">
        <v>51</v>
      </c>
      <c r="E11" s="286"/>
      <c r="F11" s="9">
        <v>42948</v>
      </c>
      <c r="G11" s="9">
        <v>43374</v>
      </c>
      <c r="H11" s="11" t="s">
        <v>52</v>
      </c>
      <c r="I11" s="10">
        <v>25000</v>
      </c>
      <c r="J11" s="11" t="s">
        <v>618</v>
      </c>
      <c r="K11" s="11" t="s">
        <v>54</v>
      </c>
      <c r="L11" s="286"/>
      <c r="M11" s="303"/>
      <c r="N11" s="304"/>
      <c r="O11" s="304" t="s">
        <v>55</v>
      </c>
      <c r="P11" s="304"/>
      <c r="Q11" s="304"/>
      <c r="R11" s="304"/>
      <c r="S11" s="305"/>
      <c r="T11" s="18" t="s">
        <v>619</v>
      </c>
      <c r="U11" s="286"/>
      <c r="V11" s="286" t="s">
        <v>620</v>
      </c>
      <c r="W11" s="286" t="s">
        <v>58</v>
      </c>
      <c r="X11" s="286"/>
      <c r="Y11" s="286"/>
      <c r="Z11" s="286"/>
      <c r="AA11" s="286"/>
      <c r="AB11" s="306"/>
      <c r="AC11" s="306">
        <v>43525</v>
      </c>
      <c r="AD11" s="286"/>
      <c r="AE11" s="288"/>
      <c r="AF11" s="11" t="s">
        <v>621</v>
      </c>
      <c r="AG11" s="286"/>
      <c r="AH11" s="286"/>
      <c r="AI11" s="286"/>
      <c r="AJ11" s="284"/>
      <c r="AK11" s="1"/>
      <c r="AL11" s="1"/>
      <c r="AM11" s="1"/>
      <c r="AN11" s="1"/>
    </row>
    <row r="12" spans="1:40" ht="30" customHeight="1" x14ac:dyDescent="0.2">
      <c r="A12" s="392"/>
      <c r="B12" s="12" t="s">
        <v>60</v>
      </c>
      <c r="C12" s="7" t="s">
        <v>61</v>
      </c>
      <c r="D12" s="8" t="s">
        <v>51</v>
      </c>
      <c r="E12" s="8"/>
      <c r="F12" s="9">
        <v>42948</v>
      </c>
      <c r="G12" s="9">
        <v>43252</v>
      </c>
      <c r="H12" s="11" t="s">
        <v>52</v>
      </c>
      <c r="I12" s="10">
        <v>40000</v>
      </c>
      <c r="J12" s="11" t="s">
        <v>622</v>
      </c>
      <c r="K12" s="11" t="s">
        <v>63</v>
      </c>
      <c r="L12" s="8"/>
      <c r="M12" s="47"/>
      <c r="N12" s="304"/>
      <c r="O12" s="304" t="s">
        <v>55</v>
      </c>
      <c r="P12" s="304"/>
      <c r="Q12" s="304"/>
      <c r="R12" s="304"/>
      <c r="S12" s="305"/>
      <c r="T12" s="18" t="s">
        <v>619</v>
      </c>
      <c r="U12" s="286"/>
      <c r="V12" s="286" t="s">
        <v>620</v>
      </c>
      <c r="W12" s="286" t="s">
        <v>58</v>
      </c>
      <c r="X12" s="286"/>
      <c r="Y12" s="286"/>
      <c r="Z12" s="286"/>
      <c r="AA12" s="286"/>
      <c r="AB12" s="306"/>
      <c r="AC12" s="306">
        <v>43525</v>
      </c>
      <c r="AD12" s="286"/>
      <c r="AE12" s="14"/>
      <c r="AF12" s="11" t="s">
        <v>623</v>
      </c>
      <c r="AG12" s="8"/>
      <c r="AH12" s="8"/>
      <c r="AI12" s="8"/>
      <c r="AJ12" s="284"/>
      <c r="AK12" s="1"/>
      <c r="AL12" s="1"/>
      <c r="AM12" s="1"/>
      <c r="AN12" s="1"/>
    </row>
    <row r="13" spans="1:40" ht="30" customHeight="1" x14ac:dyDescent="0.2">
      <c r="A13" s="392"/>
      <c r="B13" s="12" t="s">
        <v>65</v>
      </c>
      <c r="C13" s="7" t="s">
        <v>66</v>
      </c>
      <c r="D13" s="8" t="s">
        <v>67</v>
      </c>
      <c r="E13" s="8"/>
      <c r="F13" s="9">
        <v>42948</v>
      </c>
      <c r="G13" s="9">
        <v>43344</v>
      </c>
      <c r="H13" s="8" t="s">
        <v>68</v>
      </c>
      <c r="I13" s="10">
        <v>300000</v>
      </c>
      <c r="J13" s="11" t="s">
        <v>624</v>
      </c>
      <c r="K13" s="11" t="s">
        <v>70</v>
      </c>
      <c r="L13" s="8"/>
      <c r="M13" s="47"/>
      <c r="N13" s="304"/>
      <c r="O13" s="304"/>
      <c r="P13" s="304"/>
      <c r="Q13" s="304"/>
      <c r="R13" s="304" t="s">
        <v>55</v>
      </c>
      <c r="S13" s="305"/>
      <c r="T13" s="8" t="s">
        <v>625</v>
      </c>
      <c r="U13" s="8" t="s">
        <v>626</v>
      </c>
      <c r="V13" s="8"/>
      <c r="W13" s="8" t="s">
        <v>627</v>
      </c>
      <c r="X13" s="8"/>
      <c r="Y13" s="8"/>
      <c r="Z13" s="8"/>
      <c r="AA13" s="8" t="s">
        <v>628</v>
      </c>
      <c r="AB13" s="9"/>
      <c r="AC13" s="9"/>
      <c r="AD13" s="8"/>
      <c r="AE13" s="14"/>
      <c r="AF13" s="11"/>
      <c r="AG13" s="8"/>
      <c r="AH13" s="8"/>
      <c r="AI13" s="8"/>
      <c r="AJ13" s="284"/>
      <c r="AK13" s="1"/>
      <c r="AL13" s="1"/>
      <c r="AM13" s="1"/>
      <c r="AN13" s="1"/>
    </row>
    <row r="14" spans="1:40" ht="30" customHeight="1" x14ac:dyDescent="0.2">
      <c r="A14" s="392"/>
      <c r="B14" s="12" t="s">
        <v>74</v>
      </c>
      <c r="C14" s="7" t="s">
        <v>75</v>
      </c>
      <c r="D14" s="8" t="s">
        <v>76</v>
      </c>
      <c r="E14" s="8"/>
      <c r="F14" s="9">
        <v>42948</v>
      </c>
      <c r="G14" s="9">
        <v>43983</v>
      </c>
      <c r="H14" s="8" t="s">
        <v>68</v>
      </c>
      <c r="I14" s="10">
        <v>3000</v>
      </c>
      <c r="J14" s="11" t="s">
        <v>77</v>
      </c>
      <c r="K14" s="11" t="s">
        <v>78</v>
      </c>
      <c r="L14" s="8"/>
      <c r="M14" s="47"/>
      <c r="N14" s="304"/>
      <c r="O14" s="304"/>
      <c r="P14" s="304"/>
      <c r="Q14" s="304"/>
      <c r="R14" s="304" t="s">
        <v>55</v>
      </c>
      <c r="S14" s="305"/>
      <c r="T14" s="8" t="s">
        <v>629</v>
      </c>
      <c r="U14" s="8" t="s">
        <v>630</v>
      </c>
      <c r="V14" s="8"/>
      <c r="W14" s="8" t="s">
        <v>627</v>
      </c>
      <c r="X14" s="8"/>
      <c r="Y14" s="8"/>
      <c r="Z14" s="8"/>
      <c r="AA14" s="8"/>
      <c r="AB14" s="9"/>
      <c r="AC14" s="9"/>
      <c r="AD14" s="8"/>
      <c r="AE14" s="14"/>
      <c r="AF14" s="8"/>
      <c r="AG14" s="8"/>
      <c r="AH14" s="8"/>
      <c r="AI14" s="8"/>
      <c r="AJ14" s="284"/>
      <c r="AK14" s="1"/>
      <c r="AL14" s="1"/>
      <c r="AM14" s="1"/>
      <c r="AN14" s="1"/>
    </row>
    <row r="15" spans="1:40" ht="30" customHeight="1" x14ac:dyDescent="0.2">
      <c r="A15" s="392"/>
      <c r="B15" s="12" t="s">
        <v>82</v>
      </c>
      <c r="C15" s="7" t="s">
        <v>83</v>
      </c>
      <c r="D15" s="8" t="s">
        <v>84</v>
      </c>
      <c r="E15" s="8"/>
      <c r="F15" s="9">
        <v>42948</v>
      </c>
      <c r="G15" s="9">
        <v>44348</v>
      </c>
      <c r="H15" s="8" t="s">
        <v>52</v>
      </c>
      <c r="I15" s="10">
        <v>300000</v>
      </c>
      <c r="J15" s="11" t="s">
        <v>631</v>
      </c>
      <c r="K15" s="11" t="s">
        <v>86</v>
      </c>
      <c r="L15" s="8"/>
      <c r="M15" s="47"/>
      <c r="N15" s="304"/>
      <c r="O15" s="304"/>
      <c r="P15" s="304"/>
      <c r="Q15" s="304" t="s">
        <v>55</v>
      </c>
      <c r="R15" s="304"/>
      <c r="S15" s="305"/>
      <c r="T15" s="102" t="s">
        <v>632</v>
      </c>
      <c r="U15" s="8" t="s">
        <v>633</v>
      </c>
      <c r="V15" s="8" t="s">
        <v>634</v>
      </c>
      <c r="W15" s="8" t="s">
        <v>58</v>
      </c>
      <c r="X15" s="8" t="s">
        <v>635</v>
      </c>
      <c r="Y15" s="8"/>
      <c r="Z15" s="8"/>
      <c r="AA15" s="8"/>
      <c r="AB15" s="9"/>
      <c r="AC15" s="9"/>
      <c r="AD15" s="8"/>
      <c r="AE15" s="14"/>
      <c r="AF15" s="11" t="s">
        <v>636</v>
      </c>
      <c r="AG15" s="8"/>
      <c r="AH15" s="8"/>
      <c r="AI15" s="8"/>
      <c r="AJ15" s="284"/>
      <c r="AK15" s="1"/>
      <c r="AL15" s="1"/>
      <c r="AM15" s="1"/>
      <c r="AN15" s="1"/>
    </row>
    <row r="16" spans="1:40" ht="30" customHeight="1" x14ac:dyDescent="0.2">
      <c r="A16" s="392"/>
      <c r="B16" s="12" t="s">
        <v>90</v>
      </c>
      <c r="C16" s="7" t="s">
        <v>91</v>
      </c>
      <c r="D16" s="8" t="s">
        <v>92</v>
      </c>
      <c r="E16" s="8"/>
      <c r="F16" s="9">
        <v>42948</v>
      </c>
      <c r="G16" s="9">
        <v>44348</v>
      </c>
      <c r="H16" s="11" t="s">
        <v>68</v>
      </c>
      <c r="I16" s="10">
        <v>3000</v>
      </c>
      <c r="J16" s="11" t="s">
        <v>93</v>
      </c>
      <c r="K16" s="8" t="s">
        <v>94</v>
      </c>
      <c r="L16" s="8"/>
      <c r="M16" s="47"/>
      <c r="N16" s="304"/>
      <c r="O16" s="307"/>
      <c r="P16" s="304"/>
      <c r="Q16" s="304"/>
      <c r="R16" s="304" t="s">
        <v>55</v>
      </c>
      <c r="S16" s="305"/>
      <c r="T16" s="8" t="s">
        <v>637</v>
      </c>
      <c r="U16" s="8"/>
      <c r="V16" s="8"/>
      <c r="W16" s="8"/>
      <c r="X16" s="8"/>
      <c r="Y16" s="8"/>
      <c r="Z16" s="8"/>
      <c r="AA16" s="8"/>
      <c r="AB16" s="9"/>
      <c r="AC16" s="9"/>
      <c r="AD16" s="8"/>
      <c r="AE16" s="14"/>
      <c r="AF16" s="8"/>
      <c r="AG16" s="8"/>
      <c r="AH16" s="8"/>
      <c r="AI16" s="8"/>
      <c r="AJ16" s="284"/>
      <c r="AK16" s="1"/>
      <c r="AL16" s="1"/>
      <c r="AM16" s="1"/>
      <c r="AN16" s="1"/>
    </row>
    <row r="17" spans="1:40" ht="30" customHeight="1" x14ac:dyDescent="0.2">
      <c r="A17" s="392"/>
      <c r="B17" s="12" t="s">
        <v>97</v>
      </c>
      <c r="C17" s="7" t="s">
        <v>98</v>
      </c>
      <c r="D17" s="8" t="s">
        <v>92</v>
      </c>
      <c r="E17" s="8"/>
      <c r="F17" s="9">
        <v>42948</v>
      </c>
      <c r="G17" s="9">
        <v>44348</v>
      </c>
      <c r="H17" s="11" t="s">
        <v>68</v>
      </c>
      <c r="I17" s="10">
        <v>0</v>
      </c>
      <c r="J17" s="11" t="s">
        <v>99</v>
      </c>
      <c r="K17" s="8" t="s">
        <v>94</v>
      </c>
      <c r="L17" s="8"/>
      <c r="M17" s="47"/>
      <c r="N17" s="304"/>
      <c r="O17" s="304"/>
      <c r="P17" s="304"/>
      <c r="Q17" s="304"/>
      <c r="R17" s="304" t="s">
        <v>55</v>
      </c>
      <c r="S17" s="305"/>
      <c r="T17" s="8" t="s">
        <v>637</v>
      </c>
      <c r="U17" s="8"/>
      <c r="V17" s="8"/>
      <c r="W17" s="8"/>
      <c r="X17" s="8"/>
      <c r="Y17" s="8"/>
      <c r="Z17" s="8"/>
      <c r="AA17" s="8"/>
      <c r="AB17" s="9"/>
      <c r="AC17" s="9"/>
      <c r="AD17" s="8"/>
      <c r="AE17" s="14"/>
      <c r="AF17" s="8"/>
      <c r="AG17" s="8"/>
      <c r="AH17" s="8"/>
      <c r="AI17" s="8"/>
      <c r="AJ17" s="284"/>
      <c r="AK17" s="1"/>
      <c r="AL17" s="1"/>
      <c r="AM17" s="1"/>
      <c r="AN17" s="1"/>
    </row>
    <row r="18" spans="1:40" ht="30" customHeight="1" x14ac:dyDescent="0.2">
      <c r="A18" s="392"/>
      <c r="B18" s="12" t="s">
        <v>101</v>
      </c>
      <c r="C18" s="7" t="s">
        <v>102</v>
      </c>
      <c r="D18" s="15" t="s">
        <v>103</v>
      </c>
      <c r="E18" s="8"/>
      <c r="F18" s="9">
        <v>42948</v>
      </c>
      <c r="G18" s="9">
        <v>43252</v>
      </c>
      <c r="H18" s="15" t="s">
        <v>110</v>
      </c>
      <c r="I18" s="10">
        <v>0</v>
      </c>
      <c r="J18" s="15" t="s">
        <v>638</v>
      </c>
      <c r="K18" s="15" t="s">
        <v>106</v>
      </c>
      <c r="L18" s="8"/>
      <c r="M18" s="47"/>
      <c r="N18" s="304"/>
      <c r="O18" s="304" t="s">
        <v>55</v>
      </c>
      <c r="P18" s="304"/>
      <c r="Q18" s="304"/>
      <c r="R18" s="304"/>
      <c r="S18" s="305"/>
      <c r="T18" s="8" t="s">
        <v>639</v>
      </c>
      <c r="U18" s="8" t="s">
        <v>640</v>
      </c>
      <c r="V18" s="8" t="s">
        <v>639</v>
      </c>
      <c r="W18" s="8" t="s">
        <v>109</v>
      </c>
      <c r="X18" s="8" t="s">
        <v>641</v>
      </c>
      <c r="Y18" s="8"/>
      <c r="Z18" s="8"/>
      <c r="AA18" s="8"/>
      <c r="AB18" s="9"/>
      <c r="AC18" s="9">
        <v>43617</v>
      </c>
      <c r="AD18" s="8"/>
      <c r="AE18" s="14"/>
      <c r="AF18" s="8"/>
      <c r="AG18" s="8"/>
      <c r="AH18" s="8"/>
      <c r="AI18" s="8"/>
      <c r="AJ18" s="284"/>
      <c r="AK18" s="1"/>
      <c r="AL18" s="1"/>
      <c r="AM18" s="1"/>
      <c r="AN18" s="1"/>
    </row>
    <row r="19" spans="1:40" ht="30" customHeight="1" x14ac:dyDescent="0.2">
      <c r="A19" s="392"/>
      <c r="B19" s="12" t="s">
        <v>112</v>
      </c>
      <c r="C19" s="7" t="s">
        <v>113</v>
      </c>
      <c r="D19" s="15" t="s">
        <v>114</v>
      </c>
      <c r="E19" s="8"/>
      <c r="F19" s="9">
        <v>42948</v>
      </c>
      <c r="G19" s="9">
        <v>44348</v>
      </c>
      <c r="H19" s="103" t="s">
        <v>104</v>
      </c>
      <c r="I19" s="10">
        <v>10000</v>
      </c>
      <c r="J19" s="15" t="s">
        <v>116</v>
      </c>
      <c r="K19" s="15" t="s">
        <v>117</v>
      </c>
      <c r="L19" s="8"/>
      <c r="M19" s="47"/>
      <c r="N19" s="304"/>
      <c r="O19" s="304"/>
      <c r="P19" s="304"/>
      <c r="Q19" s="304" t="s">
        <v>55</v>
      </c>
      <c r="R19" s="304"/>
      <c r="S19" s="305"/>
      <c r="T19" s="8" t="s">
        <v>642</v>
      </c>
      <c r="U19" s="8" t="s">
        <v>643</v>
      </c>
      <c r="V19" s="8" t="s">
        <v>644</v>
      </c>
      <c r="W19" s="8" t="s">
        <v>109</v>
      </c>
      <c r="X19" s="8"/>
      <c r="Y19" s="8"/>
      <c r="Z19" s="8"/>
      <c r="AA19" s="8"/>
      <c r="AB19" s="9"/>
      <c r="AC19" s="9"/>
      <c r="AD19" s="8"/>
      <c r="AE19" s="14"/>
      <c r="AF19" s="8"/>
      <c r="AG19" s="8"/>
      <c r="AH19" s="8"/>
      <c r="AI19" s="8"/>
      <c r="AJ19" s="284"/>
      <c r="AK19" s="1"/>
      <c r="AL19" s="1"/>
      <c r="AM19" s="1"/>
      <c r="AN19" s="1"/>
    </row>
    <row r="20" spans="1:40" ht="30" customHeight="1" x14ac:dyDescent="0.2">
      <c r="A20" s="392"/>
      <c r="B20" s="12" t="s">
        <v>120</v>
      </c>
      <c r="C20" s="7" t="s">
        <v>121</v>
      </c>
      <c r="D20" s="15" t="s">
        <v>122</v>
      </c>
      <c r="E20" s="8"/>
      <c r="F20" s="9">
        <v>42948</v>
      </c>
      <c r="G20" s="9">
        <v>44348</v>
      </c>
      <c r="H20" s="15" t="s">
        <v>123</v>
      </c>
      <c r="I20" s="10">
        <v>300000</v>
      </c>
      <c r="J20" s="15" t="s">
        <v>124</v>
      </c>
      <c r="K20" s="15" t="s">
        <v>125</v>
      </c>
      <c r="L20" s="8"/>
      <c r="M20" s="47"/>
      <c r="N20" s="304"/>
      <c r="O20" s="304"/>
      <c r="P20" s="304"/>
      <c r="Q20" s="304" t="s">
        <v>55</v>
      </c>
      <c r="R20" s="304"/>
      <c r="S20" s="305"/>
      <c r="T20" s="8" t="s">
        <v>645</v>
      </c>
      <c r="U20" s="102" t="s">
        <v>646</v>
      </c>
      <c r="V20" s="8"/>
      <c r="W20" s="8" t="s">
        <v>647</v>
      </c>
      <c r="X20" s="8"/>
      <c r="Y20" s="8"/>
      <c r="Z20" s="8"/>
      <c r="AA20" s="8"/>
      <c r="AB20" s="9"/>
      <c r="AC20" s="9"/>
      <c r="AD20" s="8"/>
      <c r="AE20" s="14"/>
      <c r="AF20" s="15" t="s">
        <v>648</v>
      </c>
      <c r="AG20" s="8"/>
      <c r="AH20" s="8"/>
      <c r="AI20" s="8"/>
      <c r="AJ20" s="284"/>
      <c r="AK20" s="1"/>
      <c r="AL20" s="1"/>
      <c r="AM20" s="1"/>
      <c r="AN20" s="1"/>
    </row>
    <row r="21" spans="1:40" ht="30" customHeight="1" x14ac:dyDescent="0.2">
      <c r="A21" s="392"/>
      <c r="B21" s="12" t="s">
        <v>128</v>
      </c>
      <c r="C21" s="7" t="s">
        <v>129</v>
      </c>
      <c r="D21" s="15" t="s">
        <v>130</v>
      </c>
      <c r="E21" s="8"/>
      <c r="F21" s="9">
        <v>42948</v>
      </c>
      <c r="G21" s="9">
        <v>44348</v>
      </c>
      <c r="H21" s="15" t="s">
        <v>123</v>
      </c>
      <c r="I21" s="10">
        <v>500000</v>
      </c>
      <c r="J21" s="15" t="s">
        <v>131</v>
      </c>
      <c r="K21" s="15" t="s">
        <v>117</v>
      </c>
      <c r="L21" s="8"/>
      <c r="M21" s="47"/>
      <c r="N21" s="304"/>
      <c r="O21" s="304"/>
      <c r="P21" s="304"/>
      <c r="Q21" s="304" t="s">
        <v>55</v>
      </c>
      <c r="R21" s="304"/>
      <c r="S21" s="305"/>
      <c r="T21" s="8" t="s">
        <v>649</v>
      </c>
      <c r="U21" s="8" t="s">
        <v>650</v>
      </c>
      <c r="V21" s="8"/>
      <c r="W21" s="8" t="s">
        <v>651</v>
      </c>
      <c r="X21" s="8"/>
      <c r="Y21" s="8"/>
      <c r="Z21" s="8"/>
      <c r="AA21" s="8"/>
      <c r="AB21" s="9"/>
      <c r="AC21" s="9"/>
      <c r="AD21" s="8"/>
      <c r="AE21" s="14"/>
      <c r="AF21" s="15" t="s">
        <v>652</v>
      </c>
      <c r="AG21" s="8"/>
      <c r="AH21" s="8"/>
      <c r="AI21" s="8"/>
      <c r="AJ21" s="284"/>
      <c r="AK21" s="1"/>
      <c r="AL21" s="1"/>
      <c r="AM21" s="1"/>
      <c r="AN21" s="1"/>
    </row>
    <row r="22" spans="1:40" ht="30" customHeight="1" x14ac:dyDescent="0.2">
      <c r="A22" s="392"/>
      <c r="B22" s="12" t="s">
        <v>134</v>
      </c>
      <c r="C22" s="7" t="s">
        <v>135</v>
      </c>
      <c r="D22" s="15" t="s">
        <v>136</v>
      </c>
      <c r="E22" s="8"/>
      <c r="F22" s="9">
        <v>42948</v>
      </c>
      <c r="G22" s="9">
        <v>43252</v>
      </c>
      <c r="H22" s="15" t="s">
        <v>68</v>
      </c>
      <c r="I22" s="10">
        <v>20000</v>
      </c>
      <c r="J22" s="15" t="s">
        <v>653</v>
      </c>
      <c r="K22" s="15" t="s">
        <v>138</v>
      </c>
      <c r="L22" s="8"/>
      <c r="M22" s="47"/>
      <c r="N22" s="304"/>
      <c r="O22" s="304"/>
      <c r="P22" s="304"/>
      <c r="Q22" s="304" t="s">
        <v>55</v>
      </c>
      <c r="R22" s="304"/>
      <c r="S22" s="305"/>
      <c r="T22" s="8" t="s">
        <v>654</v>
      </c>
      <c r="U22" s="8" t="s">
        <v>655</v>
      </c>
      <c r="V22" s="8"/>
      <c r="W22" s="8" t="s">
        <v>140</v>
      </c>
      <c r="X22" s="8"/>
      <c r="Y22" s="8" t="s">
        <v>656</v>
      </c>
      <c r="Z22" s="8" t="s">
        <v>657</v>
      </c>
      <c r="AA22" s="8" t="s">
        <v>658</v>
      </c>
      <c r="AB22" s="9"/>
      <c r="AC22" s="9">
        <v>44348</v>
      </c>
      <c r="AD22" s="8"/>
      <c r="AE22" s="14"/>
      <c r="AF22" s="15" t="s">
        <v>659</v>
      </c>
      <c r="AG22" s="8"/>
      <c r="AH22" s="8"/>
      <c r="AI22" s="8"/>
      <c r="AJ22" s="284"/>
      <c r="AK22" s="1"/>
      <c r="AL22" s="1"/>
      <c r="AM22" s="1"/>
      <c r="AN22" s="1"/>
    </row>
    <row r="23" spans="1:40" ht="30" customHeight="1" x14ac:dyDescent="0.2">
      <c r="A23" s="392"/>
      <c r="B23" s="12" t="s">
        <v>143</v>
      </c>
      <c r="C23" s="7" t="s">
        <v>144</v>
      </c>
      <c r="D23" s="15" t="s">
        <v>145</v>
      </c>
      <c r="E23" s="8"/>
      <c r="F23" s="9">
        <v>42948</v>
      </c>
      <c r="G23" s="9">
        <v>44348</v>
      </c>
      <c r="H23" s="15" t="s">
        <v>146</v>
      </c>
      <c r="I23" s="10">
        <v>250000</v>
      </c>
      <c r="J23" s="15" t="s">
        <v>147</v>
      </c>
      <c r="K23" s="15" t="s">
        <v>138</v>
      </c>
      <c r="L23" s="8"/>
      <c r="M23" s="47"/>
      <c r="N23" s="304"/>
      <c r="O23" s="304"/>
      <c r="P23" s="304"/>
      <c r="Q23" s="304" t="s">
        <v>55</v>
      </c>
      <c r="R23" s="304"/>
      <c r="S23" s="305"/>
      <c r="T23" s="8" t="s">
        <v>660</v>
      </c>
      <c r="U23" s="8"/>
      <c r="V23" s="8"/>
      <c r="W23" s="8" t="s">
        <v>661</v>
      </c>
      <c r="X23" s="8" t="s">
        <v>662</v>
      </c>
      <c r="Y23" s="8"/>
      <c r="Z23" s="8" t="s">
        <v>663</v>
      </c>
      <c r="AA23" s="8" t="s">
        <v>664</v>
      </c>
      <c r="AB23" s="9"/>
      <c r="AC23" s="9"/>
      <c r="AD23" s="8"/>
      <c r="AE23" s="14"/>
      <c r="AF23" s="8"/>
      <c r="AG23" s="8"/>
      <c r="AH23" s="8"/>
      <c r="AI23" s="8"/>
      <c r="AJ23" s="284"/>
      <c r="AK23" s="1"/>
      <c r="AL23" s="1"/>
      <c r="AM23" s="1"/>
      <c r="AN23" s="1"/>
    </row>
    <row r="24" spans="1:40" ht="30" customHeight="1" x14ac:dyDescent="0.2">
      <c r="A24" s="392"/>
      <c r="B24" s="12" t="s">
        <v>153</v>
      </c>
      <c r="C24" s="7" t="s">
        <v>154</v>
      </c>
      <c r="D24" s="15" t="s">
        <v>155</v>
      </c>
      <c r="E24" s="8"/>
      <c r="F24" s="9">
        <v>42948</v>
      </c>
      <c r="G24" s="9">
        <v>44348</v>
      </c>
      <c r="H24" s="15" t="s">
        <v>68</v>
      </c>
      <c r="I24" s="10">
        <v>150000</v>
      </c>
      <c r="J24" s="10" t="s">
        <v>665</v>
      </c>
      <c r="K24" s="10" t="s">
        <v>106</v>
      </c>
      <c r="L24" s="8"/>
      <c r="M24" s="47"/>
      <c r="N24" s="304"/>
      <c r="O24" s="304"/>
      <c r="P24" s="304"/>
      <c r="Q24" s="304" t="s">
        <v>55</v>
      </c>
      <c r="R24" s="304"/>
      <c r="S24" s="305"/>
      <c r="T24" s="8" t="s">
        <v>666</v>
      </c>
      <c r="U24" s="8" t="s">
        <v>667</v>
      </c>
      <c r="V24" s="8"/>
      <c r="W24" s="8" t="s">
        <v>140</v>
      </c>
      <c r="X24" s="8"/>
      <c r="Y24" s="8"/>
      <c r="Z24" s="8"/>
      <c r="AA24" s="8"/>
      <c r="AB24" s="9"/>
      <c r="AC24" s="9"/>
      <c r="AD24" s="8"/>
      <c r="AE24" s="14"/>
      <c r="AF24" s="8"/>
      <c r="AG24" s="8"/>
      <c r="AH24" s="8"/>
      <c r="AI24" s="8"/>
      <c r="AJ24" s="284"/>
      <c r="AK24" s="1"/>
      <c r="AL24" s="1"/>
      <c r="AM24" s="1"/>
      <c r="AN24" s="1"/>
    </row>
    <row r="25" spans="1:40" ht="30" customHeight="1" x14ac:dyDescent="0.2">
      <c r="A25" s="392"/>
      <c r="B25" s="12" t="s">
        <v>160</v>
      </c>
      <c r="C25" s="7" t="s">
        <v>161</v>
      </c>
      <c r="D25" s="15" t="s">
        <v>162</v>
      </c>
      <c r="E25" s="8"/>
      <c r="F25" s="9">
        <v>42948</v>
      </c>
      <c r="G25" s="9">
        <v>44348</v>
      </c>
      <c r="H25" s="15" t="s">
        <v>163</v>
      </c>
      <c r="I25" s="10">
        <v>250000</v>
      </c>
      <c r="J25" s="10" t="s">
        <v>668</v>
      </c>
      <c r="K25" s="10" t="s">
        <v>165</v>
      </c>
      <c r="L25" s="8"/>
      <c r="M25" s="47"/>
      <c r="N25" s="304"/>
      <c r="O25" s="304"/>
      <c r="P25" s="304"/>
      <c r="Q25" s="304"/>
      <c r="R25" s="304" t="s">
        <v>55</v>
      </c>
      <c r="S25" s="305"/>
      <c r="T25" s="8" t="s">
        <v>669</v>
      </c>
      <c r="U25" s="8" t="s">
        <v>670</v>
      </c>
      <c r="V25" s="8"/>
      <c r="W25" s="8" t="s">
        <v>671</v>
      </c>
      <c r="X25" s="8"/>
      <c r="Y25" s="8"/>
      <c r="Z25" s="8"/>
      <c r="AA25" s="8"/>
      <c r="AB25" s="9"/>
      <c r="AC25" s="9"/>
      <c r="AD25" s="8"/>
      <c r="AE25" s="14"/>
      <c r="AF25" s="8"/>
      <c r="AG25" s="8"/>
      <c r="AH25" s="8"/>
      <c r="AI25" s="8"/>
      <c r="AJ25" s="284"/>
      <c r="AK25" s="1"/>
      <c r="AL25" s="1"/>
      <c r="AM25" s="1"/>
      <c r="AN25" s="1"/>
    </row>
    <row r="26" spans="1:40" ht="30" customHeight="1" x14ac:dyDescent="0.2">
      <c r="A26" s="392"/>
      <c r="B26" s="12" t="s">
        <v>169</v>
      </c>
      <c r="C26" s="7" t="s">
        <v>170</v>
      </c>
      <c r="D26" s="15" t="s">
        <v>171</v>
      </c>
      <c r="E26" s="8"/>
      <c r="F26" s="9">
        <v>42948</v>
      </c>
      <c r="G26" s="9">
        <v>44348</v>
      </c>
      <c r="H26" s="15" t="s">
        <v>68</v>
      </c>
      <c r="I26" s="10">
        <v>500000</v>
      </c>
      <c r="J26" s="10" t="s">
        <v>172</v>
      </c>
      <c r="K26" s="10" t="s">
        <v>173</v>
      </c>
      <c r="L26" s="8"/>
      <c r="M26" s="47"/>
      <c r="N26" s="304"/>
      <c r="O26" s="304"/>
      <c r="P26" s="304"/>
      <c r="Q26" s="304" t="s">
        <v>55</v>
      </c>
      <c r="R26" s="304"/>
      <c r="S26" s="305"/>
      <c r="T26" s="8" t="s">
        <v>672</v>
      </c>
      <c r="U26" s="8" t="s">
        <v>673</v>
      </c>
      <c r="V26" s="8"/>
      <c r="W26" s="8" t="s">
        <v>140</v>
      </c>
      <c r="X26" s="8"/>
      <c r="Y26" s="8"/>
      <c r="Z26" s="8"/>
      <c r="AA26" s="8"/>
      <c r="AB26" s="9"/>
      <c r="AC26" s="9"/>
      <c r="AD26" s="8"/>
      <c r="AE26" s="14"/>
      <c r="AF26" s="10" t="s">
        <v>674</v>
      </c>
      <c r="AG26" s="8"/>
      <c r="AH26" s="8"/>
      <c r="AI26" s="8"/>
      <c r="AJ26" s="284"/>
      <c r="AK26" s="1"/>
      <c r="AL26" s="1"/>
      <c r="AM26" s="1"/>
      <c r="AN26" s="1"/>
    </row>
    <row r="27" spans="1:40" ht="30" customHeight="1" x14ac:dyDescent="0.2">
      <c r="A27" s="392"/>
      <c r="B27" s="12" t="s">
        <v>178</v>
      </c>
      <c r="C27" s="7" t="s">
        <v>179</v>
      </c>
      <c r="D27" s="15" t="s">
        <v>180</v>
      </c>
      <c r="E27" s="8"/>
      <c r="F27" s="9">
        <v>42948</v>
      </c>
      <c r="G27" s="9">
        <v>43101</v>
      </c>
      <c r="H27" s="8" t="s">
        <v>572</v>
      </c>
      <c r="I27" s="10">
        <v>20000</v>
      </c>
      <c r="J27" s="15" t="s">
        <v>675</v>
      </c>
      <c r="K27" s="15" t="s">
        <v>183</v>
      </c>
      <c r="L27" s="8"/>
      <c r="M27" s="47"/>
      <c r="N27" s="304"/>
      <c r="O27" s="304"/>
      <c r="P27" s="304"/>
      <c r="Q27" s="304" t="s">
        <v>55</v>
      </c>
      <c r="R27" s="304"/>
      <c r="S27" s="305"/>
      <c r="T27" s="286" t="s">
        <v>676</v>
      </c>
      <c r="U27" s="8"/>
      <c r="V27" s="8"/>
      <c r="W27" s="8" t="s">
        <v>457</v>
      </c>
      <c r="X27" s="8" t="s">
        <v>677</v>
      </c>
      <c r="Y27" s="8"/>
      <c r="Z27" s="8"/>
      <c r="AA27" s="8"/>
      <c r="AB27" s="9"/>
      <c r="AC27" s="9">
        <v>44197</v>
      </c>
      <c r="AD27" s="8"/>
      <c r="AE27" s="14"/>
      <c r="AF27" s="8"/>
      <c r="AG27" s="8"/>
      <c r="AH27" s="8"/>
      <c r="AI27" s="8"/>
      <c r="AJ27" s="284"/>
      <c r="AK27" s="1"/>
      <c r="AL27" s="1"/>
      <c r="AM27" s="1"/>
      <c r="AN27" s="1"/>
    </row>
    <row r="28" spans="1:40" ht="30" customHeight="1" x14ac:dyDescent="0.2">
      <c r="A28" s="392"/>
      <c r="B28" s="12" t="s">
        <v>190</v>
      </c>
      <c r="C28" s="7" t="s">
        <v>191</v>
      </c>
      <c r="D28" s="15" t="s">
        <v>192</v>
      </c>
      <c r="E28" s="8"/>
      <c r="F28" s="9">
        <v>42948</v>
      </c>
      <c r="G28" s="9">
        <v>44348</v>
      </c>
      <c r="H28" s="15" t="s">
        <v>181</v>
      </c>
      <c r="I28" s="10">
        <v>10000</v>
      </c>
      <c r="J28" s="15" t="s">
        <v>678</v>
      </c>
      <c r="K28" s="15" t="s">
        <v>173</v>
      </c>
      <c r="L28" s="8"/>
      <c r="M28" s="47"/>
      <c r="N28" s="304"/>
      <c r="O28" s="304"/>
      <c r="P28" s="304" t="s">
        <v>55</v>
      </c>
      <c r="Q28" s="304"/>
      <c r="R28" s="304"/>
      <c r="S28" s="305"/>
      <c r="T28" s="286" t="s">
        <v>679</v>
      </c>
      <c r="U28" s="286" t="s">
        <v>680</v>
      </c>
      <c r="V28" s="286" t="s">
        <v>681</v>
      </c>
      <c r="W28" s="286" t="s">
        <v>109</v>
      </c>
      <c r="X28" s="286" t="s">
        <v>682</v>
      </c>
      <c r="Y28" s="286"/>
      <c r="Z28" s="286"/>
      <c r="AA28" s="286"/>
      <c r="AB28" s="306"/>
      <c r="AC28" s="306"/>
      <c r="AD28" s="286"/>
      <c r="AE28" s="288"/>
      <c r="AF28" s="286"/>
      <c r="AG28" s="286"/>
      <c r="AH28" s="286"/>
      <c r="AI28" s="286"/>
      <c r="AJ28" s="284"/>
      <c r="AK28" s="1"/>
      <c r="AL28" s="1"/>
      <c r="AM28" s="1"/>
      <c r="AN28" s="1"/>
    </row>
    <row r="29" spans="1:40" ht="30" customHeight="1" x14ac:dyDescent="0.2">
      <c r="A29" s="392"/>
      <c r="B29" s="12" t="s">
        <v>198</v>
      </c>
      <c r="C29" s="7" t="s">
        <v>199</v>
      </c>
      <c r="D29" s="15" t="s">
        <v>200</v>
      </c>
      <c r="E29" s="8"/>
      <c r="F29" s="9">
        <v>42948</v>
      </c>
      <c r="G29" s="9">
        <v>44348</v>
      </c>
      <c r="H29" s="15" t="s">
        <v>181</v>
      </c>
      <c r="I29" s="10">
        <v>30000</v>
      </c>
      <c r="J29" s="15" t="s">
        <v>683</v>
      </c>
      <c r="K29" s="15" t="s">
        <v>173</v>
      </c>
      <c r="L29" s="8"/>
      <c r="M29" s="47"/>
      <c r="N29" s="304"/>
      <c r="O29" s="304"/>
      <c r="P29" s="304"/>
      <c r="Q29" s="304" t="s">
        <v>55</v>
      </c>
      <c r="R29" s="304"/>
      <c r="S29" s="305"/>
      <c r="T29" s="286" t="s">
        <v>684</v>
      </c>
      <c r="U29" s="286" t="s">
        <v>685</v>
      </c>
      <c r="V29" s="286" t="s">
        <v>686</v>
      </c>
      <c r="W29" s="286" t="s">
        <v>109</v>
      </c>
      <c r="X29" s="286" t="s">
        <v>687</v>
      </c>
      <c r="Y29" s="286"/>
      <c r="Z29" s="286"/>
      <c r="AA29" s="286"/>
      <c r="AB29" s="306"/>
      <c r="AC29" s="306"/>
      <c r="AD29" s="286"/>
      <c r="AE29" s="288"/>
      <c r="AF29" s="286"/>
      <c r="AG29" s="286"/>
      <c r="AH29" s="286"/>
      <c r="AI29" s="286"/>
      <c r="AJ29" s="284"/>
      <c r="AK29" s="1"/>
      <c r="AL29" s="1"/>
      <c r="AM29" s="1"/>
      <c r="AN29" s="1"/>
    </row>
    <row r="30" spans="1:40" ht="30" customHeight="1" x14ac:dyDescent="0.2">
      <c r="A30" s="392"/>
      <c r="B30" s="12" t="s">
        <v>206</v>
      </c>
      <c r="C30" s="7" t="s">
        <v>207</v>
      </c>
      <c r="D30" s="15" t="s">
        <v>208</v>
      </c>
      <c r="E30" s="8"/>
      <c r="F30" s="9">
        <v>42948</v>
      </c>
      <c r="G30" s="9">
        <v>44348</v>
      </c>
      <c r="H30" s="8" t="s">
        <v>688</v>
      </c>
      <c r="I30" s="10">
        <v>250000</v>
      </c>
      <c r="J30" s="11" t="s">
        <v>689</v>
      </c>
      <c r="K30" s="11" t="s">
        <v>211</v>
      </c>
      <c r="L30" s="8"/>
      <c r="M30" s="47"/>
      <c r="N30" s="304"/>
      <c r="O30" s="304"/>
      <c r="P30" s="304"/>
      <c r="Q30" s="304" t="s">
        <v>55</v>
      </c>
      <c r="R30" s="304"/>
      <c r="S30" s="305"/>
      <c r="T30" s="286" t="s">
        <v>690</v>
      </c>
      <c r="U30" s="286" t="s">
        <v>691</v>
      </c>
      <c r="V30" s="286"/>
      <c r="W30" s="286" t="s">
        <v>692</v>
      </c>
      <c r="X30" s="286"/>
      <c r="Y30" s="286"/>
      <c r="Z30" s="286"/>
      <c r="AA30" s="286"/>
      <c r="AB30" s="306"/>
      <c r="AC30" s="306"/>
      <c r="AD30" s="286" t="s">
        <v>661</v>
      </c>
      <c r="AE30" s="288"/>
      <c r="AF30" s="286"/>
      <c r="AG30" s="286"/>
      <c r="AH30" s="286"/>
      <c r="AI30" s="286"/>
      <c r="AJ30" s="284"/>
      <c r="AK30" s="1"/>
      <c r="AL30" s="1"/>
      <c r="AM30" s="1"/>
      <c r="AN30" s="1"/>
    </row>
    <row r="31" spans="1:40" ht="30" customHeight="1" x14ac:dyDescent="0.2">
      <c r="A31" s="392"/>
      <c r="B31" s="12" t="s">
        <v>216</v>
      </c>
      <c r="C31" s="7" t="s">
        <v>217</v>
      </c>
      <c r="D31" s="8" t="s">
        <v>218</v>
      </c>
      <c r="E31" s="8"/>
      <c r="F31" s="9">
        <v>42948</v>
      </c>
      <c r="G31" s="9">
        <v>44348</v>
      </c>
      <c r="H31" s="8" t="s">
        <v>693</v>
      </c>
      <c r="I31" s="10">
        <v>20000</v>
      </c>
      <c r="J31" s="8" t="s">
        <v>694</v>
      </c>
      <c r="K31" s="8" t="s">
        <v>221</v>
      </c>
      <c r="L31" s="8"/>
      <c r="M31" s="47"/>
      <c r="N31" s="304"/>
      <c r="O31" s="304"/>
      <c r="P31" s="304" t="s">
        <v>55</v>
      </c>
      <c r="Q31" s="304"/>
      <c r="R31" s="304"/>
      <c r="S31" s="305"/>
      <c r="T31" s="286" t="s">
        <v>695</v>
      </c>
      <c r="U31" s="286"/>
      <c r="V31" s="286"/>
      <c r="W31" s="286" t="s">
        <v>109</v>
      </c>
      <c r="X31" s="286"/>
      <c r="Y31" s="286"/>
      <c r="Z31" s="286"/>
      <c r="AA31" s="286"/>
      <c r="AB31" s="306"/>
      <c r="AC31" s="306"/>
      <c r="AD31" s="286" t="s">
        <v>696</v>
      </c>
      <c r="AE31" s="288"/>
      <c r="AF31" s="286"/>
      <c r="AG31" s="286"/>
      <c r="AH31" s="286"/>
      <c r="AI31" s="286"/>
      <c r="AJ31" s="284"/>
      <c r="AK31" s="1"/>
      <c r="AL31" s="1"/>
      <c r="AM31" s="1"/>
      <c r="AN31" s="1"/>
    </row>
    <row r="32" spans="1:40" ht="30" customHeight="1" x14ac:dyDescent="0.2">
      <c r="A32" s="392"/>
      <c r="B32" s="12" t="s">
        <v>225</v>
      </c>
      <c r="C32" s="7" t="s">
        <v>226</v>
      </c>
      <c r="D32" s="8" t="s">
        <v>227</v>
      </c>
      <c r="E32" s="8"/>
      <c r="F32" s="9">
        <v>42948</v>
      </c>
      <c r="G32" s="9">
        <v>44348</v>
      </c>
      <c r="H32" s="8" t="s">
        <v>68</v>
      </c>
      <c r="I32" s="10">
        <v>2000</v>
      </c>
      <c r="J32" s="8" t="s">
        <v>228</v>
      </c>
      <c r="K32" s="8" t="s">
        <v>229</v>
      </c>
      <c r="L32" s="8"/>
      <c r="M32" s="47"/>
      <c r="N32" s="304"/>
      <c r="O32" s="304"/>
      <c r="P32" s="304" t="s">
        <v>55</v>
      </c>
      <c r="Q32" s="304"/>
      <c r="R32" s="304"/>
      <c r="S32" s="305"/>
      <c r="T32" s="286" t="s">
        <v>697</v>
      </c>
      <c r="U32" s="286"/>
      <c r="V32" s="286"/>
      <c r="W32" s="286" t="s">
        <v>698</v>
      </c>
      <c r="X32" s="286"/>
      <c r="Y32" s="8" t="s">
        <v>699</v>
      </c>
      <c r="Z32" s="286"/>
      <c r="AA32" s="286"/>
      <c r="AB32" s="306"/>
      <c r="AC32" s="306"/>
      <c r="AD32" s="286"/>
      <c r="AE32" s="288"/>
      <c r="AF32" s="8" t="s">
        <v>700</v>
      </c>
      <c r="AG32" s="286"/>
      <c r="AH32" s="286"/>
      <c r="AI32" s="286"/>
      <c r="AJ32" s="284"/>
      <c r="AK32" s="1"/>
      <c r="AL32" s="1"/>
      <c r="AM32" s="1"/>
      <c r="AN32" s="1"/>
    </row>
    <row r="33" spans="1:40" ht="30" customHeight="1" x14ac:dyDescent="0.2">
      <c r="A33" s="392"/>
      <c r="B33" s="12" t="s">
        <v>234</v>
      </c>
      <c r="C33" s="7" t="s">
        <v>235</v>
      </c>
      <c r="D33" s="15" t="s">
        <v>236</v>
      </c>
      <c r="E33" s="8"/>
      <c r="F33" s="9">
        <v>43101</v>
      </c>
      <c r="G33" s="9">
        <v>44348</v>
      </c>
      <c r="H33" s="8" t="s">
        <v>688</v>
      </c>
      <c r="I33" s="10">
        <v>250000</v>
      </c>
      <c r="J33" s="11" t="s">
        <v>238</v>
      </c>
      <c r="K33" s="11" t="s">
        <v>239</v>
      </c>
      <c r="L33" s="8"/>
      <c r="M33" s="47"/>
      <c r="N33" s="304"/>
      <c r="O33" s="304"/>
      <c r="P33" s="304" t="s">
        <v>55</v>
      </c>
      <c r="Q33" s="304"/>
      <c r="R33" s="304"/>
      <c r="S33" s="305"/>
      <c r="T33" s="286" t="s">
        <v>701</v>
      </c>
      <c r="U33" s="286"/>
      <c r="V33" s="286"/>
      <c r="W33" s="286" t="s">
        <v>698</v>
      </c>
      <c r="X33" s="286"/>
      <c r="Y33" s="286"/>
      <c r="Z33" s="286"/>
      <c r="AA33" s="286"/>
      <c r="AB33" s="306"/>
      <c r="AC33" s="306"/>
      <c r="AD33" s="286" t="s">
        <v>661</v>
      </c>
      <c r="AE33" s="288"/>
      <c r="AF33" s="286"/>
      <c r="AG33" s="286"/>
      <c r="AH33" s="286"/>
      <c r="AI33" s="286"/>
      <c r="AJ33" s="284"/>
      <c r="AK33" s="1"/>
      <c r="AL33" s="1"/>
      <c r="AM33" s="1"/>
      <c r="AN33" s="1"/>
    </row>
    <row r="34" spans="1:40" ht="30" customHeight="1" x14ac:dyDescent="0.2">
      <c r="A34" s="392"/>
      <c r="B34" s="12" t="s">
        <v>241</v>
      </c>
      <c r="C34" s="7" t="s">
        <v>242</v>
      </c>
      <c r="D34" s="8" t="s">
        <v>243</v>
      </c>
      <c r="E34" s="8"/>
      <c r="F34" s="9">
        <v>42948</v>
      </c>
      <c r="G34" s="9">
        <v>44348</v>
      </c>
      <c r="H34" s="11" t="s">
        <v>244</v>
      </c>
      <c r="I34" s="10">
        <v>100000</v>
      </c>
      <c r="J34" s="11" t="s">
        <v>245</v>
      </c>
      <c r="K34" s="11" t="s">
        <v>702</v>
      </c>
      <c r="L34" s="8"/>
      <c r="M34" s="47"/>
      <c r="N34" s="304"/>
      <c r="O34" s="304"/>
      <c r="P34" s="304"/>
      <c r="Q34" s="304" t="s">
        <v>55</v>
      </c>
      <c r="R34" s="304"/>
      <c r="S34" s="305"/>
      <c r="T34" s="286" t="s">
        <v>703</v>
      </c>
      <c r="U34" s="286" t="s">
        <v>704</v>
      </c>
      <c r="V34" s="286" t="s">
        <v>705</v>
      </c>
      <c r="W34" s="286" t="s">
        <v>706</v>
      </c>
      <c r="X34" s="286" t="s">
        <v>707</v>
      </c>
      <c r="Y34" s="286"/>
      <c r="Z34" s="286"/>
      <c r="AA34" s="286"/>
      <c r="AB34" s="306"/>
      <c r="AC34" s="306"/>
      <c r="AD34" s="286"/>
      <c r="AE34" s="288"/>
      <c r="AF34" s="286"/>
      <c r="AG34" s="286"/>
      <c r="AH34" s="286"/>
      <c r="AI34" s="286"/>
      <c r="AJ34" s="284"/>
      <c r="AK34" s="1"/>
      <c r="AL34" s="1"/>
      <c r="AM34" s="1"/>
      <c r="AN34" s="1"/>
    </row>
    <row r="35" spans="1:40" ht="30" customHeight="1" x14ac:dyDescent="0.2">
      <c r="A35" s="392"/>
      <c r="B35" s="12" t="s">
        <v>250</v>
      </c>
      <c r="C35" s="7" t="s">
        <v>251</v>
      </c>
      <c r="D35" s="8" t="s">
        <v>252</v>
      </c>
      <c r="E35" s="8"/>
      <c r="F35" s="9">
        <v>42948</v>
      </c>
      <c r="G35" s="9">
        <v>44348</v>
      </c>
      <c r="H35" s="8" t="s">
        <v>572</v>
      </c>
      <c r="I35" s="10">
        <v>20000</v>
      </c>
      <c r="J35" s="8" t="s">
        <v>708</v>
      </c>
      <c r="K35" s="8" t="s">
        <v>255</v>
      </c>
      <c r="L35" s="8"/>
      <c r="M35" s="47"/>
      <c r="N35" s="304"/>
      <c r="O35" s="304"/>
      <c r="P35" s="304"/>
      <c r="Q35" s="304" t="s">
        <v>55</v>
      </c>
      <c r="R35" s="304"/>
      <c r="S35" s="305"/>
      <c r="T35" s="286" t="s">
        <v>709</v>
      </c>
      <c r="U35" s="286" t="s">
        <v>710</v>
      </c>
      <c r="V35" s="286" t="s">
        <v>711</v>
      </c>
      <c r="W35" s="286" t="s">
        <v>706</v>
      </c>
      <c r="X35" s="308"/>
      <c r="Y35" s="286"/>
      <c r="Z35" s="286"/>
      <c r="AA35" s="286"/>
      <c r="AB35" s="306"/>
      <c r="AC35" s="306"/>
      <c r="AD35" s="286"/>
      <c r="AE35" s="288"/>
      <c r="AF35" s="286"/>
      <c r="AG35" s="286"/>
      <c r="AH35" s="286"/>
      <c r="AI35" s="286"/>
      <c r="AJ35" s="284"/>
      <c r="AK35" s="1"/>
      <c r="AL35" s="1"/>
      <c r="AM35" s="1"/>
      <c r="AN35" s="1"/>
    </row>
    <row r="36" spans="1:40" ht="30" customHeight="1" x14ac:dyDescent="0.2">
      <c r="A36" s="392"/>
      <c r="B36" s="12" t="s">
        <v>262</v>
      </c>
      <c r="C36" s="7" t="s">
        <v>263</v>
      </c>
      <c r="D36" s="8" t="s">
        <v>264</v>
      </c>
      <c r="E36" s="23"/>
      <c r="F36" s="9">
        <v>42948</v>
      </c>
      <c r="G36" s="9">
        <v>44348</v>
      </c>
      <c r="H36" s="11" t="s">
        <v>265</v>
      </c>
      <c r="I36" s="10">
        <v>0</v>
      </c>
      <c r="J36" s="8" t="s">
        <v>712</v>
      </c>
      <c r="K36" s="11" t="s">
        <v>267</v>
      </c>
      <c r="L36" s="8"/>
      <c r="M36" s="47"/>
      <c r="N36" s="304"/>
      <c r="O36" s="304"/>
      <c r="P36" s="304"/>
      <c r="Q36" s="304" t="s">
        <v>55</v>
      </c>
      <c r="R36" s="304"/>
      <c r="S36" s="305"/>
      <c r="T36" s="286" t="s">
        <v>713</v>
      </c>
      <c r="U36" s="286" t="s">
        <v>714</v>
      </c>
      <c r="V36" s="286"/>
      <c r="W36" s="286" t="s">
        <v>715</v>
      </c>
      <c r="X36" s="286" t="s">
        <v>716</v>
      </c>
      <c r="Y36" s="286"/>
      <c r="Z36" s="286"/>
      <c r="AA36" s="8" t="s">
        <v>717</v>
      </c>
      <c r="AB36" s="306"/>
      <c r="AC36" s="306"/>
      <c r="AD36" s="286"/>
      <c r="AE36" s="288"/>
      <c r="AF36" s="286"/>
      <c r="AG36" s="286"/>
      <c r="AH36" s="286"/>
      <c r="AI36" s="286"/>
      <c r="AJ36" s="284"/>
      <c r="AK36" s="1"/>
      <c r="AL36" s="1"/>
      <c r="AM36" s="1"/>
      <c r="AN36" s="1"/>
    </row>
    <row r="37" spans="1:40" ht="30" customHeight="1" x14ac:dyDescent="0.2">
      <c r="A37" s="392"/>
      <c r="B37" s="12" t="s">
        <v>269</v>
      </c>
      <c r="C37" s="7" t="s">
        <v>270</v>
      </c>
      <c r="D37" s="8" t="s">
        <v>271</v>
      </c>
      <c r="E37" s="8"/>
      <c r="F37" s="9">
        <v>42948</v>
      </c>
      <c r="G37" s="9">
        <v>44348</v>
      </c>
      <c r="H37" s="8" t="s">
        <v>272</v>
      </c>
      <c r="I37" s="10">
        <v>0</v>
      </c>
      <c r="J37" s="8" t="s">
        <v>718</v>
      </c>
      <c r="K37" s="11" t="s">
        <v>274</v>
      </c>
      <c r="L37" s="8"/>
      <c r="M37" s="47"/>
      <c r="N37" s="304"/>
      <c r="O37" s="304"/>
      <c r="P37" s="304" t="s">
        <v>55</v>
      </c>
      <c r="Q37" s="304"/>
      <c r="R37" s="304"/>
      <c r="S37" s="305"/>
      <c r="T37" s="286" t="s">
        <v>719</v>
      </c>
      <c r="U37" s="286" t="s">
        <v>720</v>
      </c>
      <c r="V37" s="286" t="s">
        <v>721</v>
      </c>
      <c r="W37" s="286" t="s">
        <v>706</v>
      </c>
      <c r="X37" s="286" t="s">
        <v>722</v>
      </c>
      <c r="Y37" s="286"/>
      <c r="Z37" s="286"/>
      <c r="AA37" s="286"/>
      <c r="AB37" s="306"/>
      <c r="AC37" s="306"/>
      <c r="AD37" s="286"/>
      <c r="AE37" s="288"/>
      <c r="AF37" s="8" t="s">
        <v>723</v>
      </c>
      <c r="AG37" s="286"/>
      <c r="AH37" s="286"/>
      <c r="AI37" s="286"/>
      <c r="AJ37" s="284"/>
      <c r="AK37" s="1"/>
      <c r="AL37" s="1"/>
      <c r="AM37" s="1"/>
      <c r="AN37" s="1"/>
    </row>
    <row r="38" spans="1:40" ht="30" customHeight="1" x14ac:dyDescent="0.2">
      <c r="A38" s="392"/>
      <c r="B38" s="12" t="s">
        <v>277</v>
      </c>
      <c r="C38" s="7" t="s">
        <v>278</v>
      </c>
      <c r="D38" s="8" t="s">
        <v>279</v>
      </c>
      <c r="E38" s="8"/>
      <c r="F38" s="9">
        <v>42948</v>
      </c>
      <c r="G38" s="9">
        <v>43252</v>
      </c>
      <c r="H38" s="11" t="s">
        <v>163</v>
      </c>
      <c r="I38" s="10">
        <v>4000</v>
      </c>
      <c r="J38" s="11" t="s">
        <v>280</v>
      </c>
      <c r="K38" s="11" t="s">
        <v>281</v>
      </c>
      <c r="L38" s="8"/>
      <c r="M38" s="47"/>
      <c r="N38" s="304"/>
      <c r="O38" s="304" t="s">
        <v>55</v>
      </c>
      <c r="P38" s="304"/>
      <c r="Q38" s="304"/>
      <c r="R38" s="304"/>
      <c r="S38" s="305"/>
      <c r="T38" s="286" t="s">
        <v>724</v>
      </c>
      <c r="U38" s="286"/>
      <c r="V38" s="286"/>
      <c r="W38" s="286" t="s">
        <v>671</v>
      </c>
      <c r="X38" s="286"/>
      <c r="Y38" s="286"/>
      <c r="Z38" s="286"/>
      <c r="AA38" s="286"/>
      <c r="AB38" s="306"/>
      <c r="AC38" s="306">
        <v>44348</v>
      </c>
      <c r="AD38" s="286"/>
      <c r="AE38" s="288"/>
      <c r="AF38" s="286"/>
      <c r="AG38" s="286"/>
      <c r="AH38" s="286"/>
      <c r="AI38" s="286"/>
      <c r="AJ38" s="284"/>
      <c r="AK38" s="1"/>
      <c r="AL38" s="1"/>
      <c r="AM38" s="1"/>
      <c r="AN38" s="1"/>
    </row>
    <row r="39" spans="1:40" ht="30" customHeight="1" x14ac:dyDescent="0.2">
      <c r="A39" s="392"/>
      <c r="B39" s="12" t="s">
        <v>283</v>
      </c>
      <c r="C39" s="7" t="s">
        <v>284</v>
      </c>
      <c r="D39" s="8" t="s">
        <v>285</v>
      </c>
      <c r="E39" s="8"/>
      <c r="F39" s="9">
        <v>42948</v>
      </c>
      <c r="G39" s="9">
        <v>44348</v>
      </c>
      <c r="H39" s="11" t="s">
        <v>163</v>
      </c>
      <c r="I39" s="10">
        <v>350000</v>
      </c>
      <c r="J39" s="11" t="s">
        <v>286</v>
      </c>
      <c r="K39" s="11" t="s">
        <v>287</v>
      </c>
      <c r="L39" s="8"/>
      <c r="M39" s="47"/>
      <c r="N39" s="304"/>
      <c r="O39" s="304"/>
      <c r="P39" s="304"/>
      <c r="Q39" s="304" t="s">
        <v>55</v>
      </c>
      <c r="R39" s="304"/>
      <c r="S39" s="305"/>
      <c r="T39" s="286" t="s">
        <v>725</v>
      </c>
      <c r="U39" s="286"/>
      <c r="V39" s="286"/>
      <c r="W39" s="286" t="s">
        <v>671</v>
      </c>
      <c r="X39" s="286"/>
      <c r="Y39" s="286"/>
      <c r="Z39" s="286"/>
      <c r="AA39" s="286"/>
      <c r="AB39" s="306"/>
      <c r="AC39" s="306"/>
      <c r="AD39" s="286"/>
      <c r="AE39" s="288"/>
      <c r="AF39" s="286"/>
      <c r="AG39" s="286"/>
      <c r="AH39" s="286"/>
      <c r="AI39" s="286"/>
      <c r="AJ39" s="284"/>
      <c r="AK39" s="1"/>
      <c r="AL39" s="1"/>
      <c r="AM39" s="1"/>
      <c r="AN39" s="1"/>
    </row>
    <row r="40" spans="1:40" ht="30" customHeight="1" x14ac:dyDescent="0.2">
      <c r="A40" s="392"/>
      <c r="B40" s="12" t="s">
        <v>289</v>
      </c>
      <c r="C40" s="7" t="s">
        <v>290</v>
      </c>
      <c r="D40" s="8" t="s">
        <v>291</v>
      </c>
      <c r="E40" s="8"/>
      <c r="F40" s="9">
        <v>42948</v>
      </c>
      <c r="G40" s="9">
        <v>43252</v>
      </c>
      <c r="H40" s="11" t="s">
        <v>163</v>
      </c>
      <c r="I40" s="10">
        <v>0</v>
      </c>
      <c r="J40" s="11" t="s">
        <v>726</v>
      </c>
      <c r="K40" s="11" t="s">
        <v>293</v>
      </c>
      <c r="L40" s="8"/>
      <c r="M40" s="47"/>
      <c r="N40" s="304"/>
      <c r="O40" s="304"/>
      <c r="P40" s="304"/>
      <c r="Q40" s="304"/>
      <c r="R40" s="304" t="s">
        <v>55</v>
      </c>
      <c r="S40" s="305"/>
      <c r="T40" s="286" t="s">
        <v>727</v>
      </c>
      <c r="U40" s="286"/>
      <c r="V40" s="286"/>
      <c r="W40" s="286" t="s">
        <v>728</v>
      </c>
      <c r="X40" s="286"/>
      <c r="Y40" s="286"/>
      <c r="Z40" s="286"/>
      <c r="AA40" s="286"/>
      <c r="AB40" s="306"/>
      <c r="AC40" s="306"/>
      <c r="AD40" s="286"/>
      <c r="AE40" s="288"/>
      <c r="AF40" s="286"/>
      <c r="AG40" s="286"/>
      <c r="AH40" s="286"/>
      <c r="AI40" s="286"/>
      <c r="AJ40" s="284"/>
      <c r="AK40" s="1"/>
      <c r="AL40" s="1"/>
      <c r="AM40" s="1"/>
      <c r="AN40" s="1"/>
    </row>
    <row r="41" spans="1:40" ht="30" customHeight="1" x14ac:dyDescent="0.2">
      <c r="A41" s="392"/>
      <c r="B41" s="12" t="s">
        <v>297</v>
      </c>
      <c r="C41" s="7" t="s">
        <v>298</v>
      </c>
      <c r="D41" s="8" t="s">
        <v>299</v>
      </c>
      <c r="E41" s="8"/>
      <c r="F41" s="9">
        <v>42948</v>
      </c>
      <c r="G41" s="9">
        <v>43252</v>
      </c>
      <c r="H41" s="8" t="s">
        <v>300</v>
      </c>
      <c r="I41" s="10">
        <v>0</v>
      </c>
      <c r="J41" s="11" t="s">
        <v>729</v>
      </c>
      <c r="K41" s="11" t="s">
        <v>302</v>
      </c>
      <c r="L41" s="8"/>
      <c r="M41" s="47"/>
      <c r="N41" s="304"/>
      <c r="O41" s="304" t="s">
        <v>55</v>
      </c>
      <c r="P41" s="304"/>
      <c r="Q41" s="304"/>
      <c r="R41" s="304"/>
      <c r="S41" s="305"/>
      <c r="T41" s="8" t="s">
        <v>730</v>
      </c>
      <c r="U41" s="8" t="s">
        <v>731</v>
      </c>
      <c r="V41" s="8" t="s">
        <v>732</v>
      </c>
      <c r="W41" s="8" t="s">
        <v>109</v>
      </c>
      <c r="X41" s="8"/>
      <c r="Y41" s="8"/>
      <c r="Z41" s="8"/>
      <c r="AA41" s="8"/>
      <c r="AB41" s="9"/>
      <c r="AC41" s="9">
        <v>43800</v>
      </c>
      <c r="AD41" s="8"/>
      <c r="AE41" s="14"/>
      <c r="AF41" s="8"/>
      <c r="AG41" s="8"/>
      <c r="AH41" s="8"/>
      <c r="AI41" s="8"/>
      <c r="AJ41" s="284"/>
      <c r="AK41" s="1"/>
      <c r="AL41" s="1"/>
      <c r="AM41" s="1"/>
      <c r="AN41" s="1"/>
    </row>
    <row r="42" spans="1:40" ht="30" customHeight="1" x14ac:dyDescent="0.2">
      <c r="A42" s="392"/>
      <c r="B42" s="12" t="s">
        <v>307</v>
      </c>
      <c r="C42" s="7" t="s">
        <v>308</v>
      </c>
      <c r="D42" s="8" t="s">
        <v>309</v>
      </c>
      <c r="E42" s="8"/>
      <c r="F42" s="9">
        <v>42948</v>
      </c>
      <c r="G42" s="9">
        <v>43070</v>
      </c>
      <c r="H42" s="11" t="s">
        <v>115</v>
      </c>
      <c r="I42" s="10">
        <v>500</v>
      </c>
      <c r="J42" s="11" t="s">
        <v>310</v>
      </c>
      <c r="K42" s="8"/>
      <c r="L42" s="8"/>
      <c r="M42" s="47"/>
      <c r="N42" s="304"/>
      <c r="O42" s="304"/>
      <c r="P42" s="304"/>
      <c r="Q42" s="304" t="s">
        <v>55</v>
      </c>
      <c r="R42" s="304"/>
      <c r="S42" s="305"/>
      <c r="T42" s="8" t="s">
        <v>733</v>
      </c>
      <c r="U42" s="8" t="s">
        <v>734</v>
      </c>
      <c r="V42" s="8" t="s">
        <v>735</v>
      </c>
      <c r="W42" s="8" t="s">
        <v>109</v>
      </c>
      <c r="X42" s="8"/>
      <c r="Y42" s="8"/>
      <c r="Z42" s="8"/>
      <c r="AA42" s="8"/>
      <c r="AB42" s="9"/>
      <c r="AC42" s="9">
        <v>44166</v>
      </c>
      <c r="AD42" s="8"/>
      <c r="AE42" s="14"/>
      <c r="AF42" s="8"/>
      <c r="AG42" s="8"/>
      <c r="AH42" s="8"/>
      <c r="AI42" s="8"/>
      <c r="AJ42" s="284"/>
      <c r="AK42" s="1"/>
      <c r="AL42" s="1"/>
      <c r="AM42" s="1"/>
      <c r="AN42" s="1"/>
    </row>
    <row r="43" spans="1:40" ht="30" customHeight="1" x14ac:dyDescent="0.2">
      <c r="A43" s="392"/>
      <c r="B43" s="12" t="s">
        <v>313</v>
      </c>
      <c r="C43" s="7" t="s">
        <v>314</v>
      </c>
      <c r="D43" s="8" t="s">
        <v>315</v>
      </c>
      <c r="E43" s="8"/>
      <c r="F43" s="9">
        <v>42948</v>
      </c>
      <c r="G43" s="9">
        <v>43252</v>
      </c>
      <c r="H43" s="11" t="s">
        <v>115</v>
      </c>
      <c r="I43" s="10">
        <v>0</v>
      </c>
      <c r="J43" s="11" t="s">
        <v>316</v>
      </c>
      <c r="K43" s="11"/>
      <c r="L43" s="8"/>
      <c r="M43" s="47"/>
      <c r="N43" s="304"/>
      <c r="O43" s="304"/>
      <c r="P43" s="304"/>
      <c r="Q43" s="304" t="s">
        <v>55</v>
      </c>
      <c r="R43" s="304"/>
      <c r="S43" s="305" t="s">
        <v>7</v>
      </c>
      <c r="T43" s="8" t="s">
        <v>736</v>
      </c>
      <c r="U43" s="8" t="s">
        <v>737</v>
      </c>
      <c r="V43" s="8" t="s">
        <v>738</v>
      </c>
      <c r="W43" s="8" t="s">
        <v>109</v>
      </c>
      <c r="X43" s="8"/>
      <c r="Y43" s="8"/>
      <c r="Z43" s="8"/>
      <c r="AA43" s="8"/>
      <c r="AB43" s="9"/>
      <c r="AC43" s="9"/>
      <c r="AD43" s="8"/>
      <c r="AE43" s="14"/>
      <c r="AF43" s="8"/>
      <c r="AG43" s="8"/>
      <c r="AH43" s="8"/>
      <c r="AI43" s="8"/>
      <c r="AJ43" s="284"/>
      <c r="AK43" s="1"/>
      <c r="AL43" s="1"/>
      <c r="AM43" s="1"/>
      <c r="AN43" s="1"/>
    </row>
    <row r="44" spans="1:40" ht="30" customHeight="1" x14ac:dyDescent="0.2">
      <c r="A44" s="392"/>
      <c r="B44" s="12" t="s">
        <v>319</v>
      </c>
      <c r="C44" s="7" t="s">
        <v>320</v>
      </c>
      <c r="D44" s="8" t="s">
        <v>321</v>
      </c>
      <c r="E44" s="8"/>
      <c r="F44" s="9">
        <v>42948</v>
      </c>
      <c r="G44" s="9">
        <v>43252</v>
      </c>
      <c r="H44" s="15" t="s">
        <v>115</v>
      </c>
      <c r="I44" s="10">
        <v>0</v>
      </c>
      <c r="J44" s="15" t="s">
        <v>322</v>
      </c>
      <c r="K44" s="15" t="s">
        <v>323</v>
      </c>
      <c r="L44" s="8"/>
      <c r="M44" s="47"/>
      <c r="N44" s="304"/>
      <c r="O44" s="304" t="s">
        <v>55</v>
      </c>
      <c r="P44" s="304"/>
      <c r="Q44" s="304"/>
      <c r="R44" s="304"/>
      <c r="S44" s="305"/>
      <c r="T44" s="286" t="s">
        <v>739</v>
      </c>
      <c r="U44" s="8" t="s">
        <v>740</v>
      </c>
      <c r="V44" s="286" t="s">
        <v>741</v>
      </c>
      <c r="W44" s="286" t="s">
        <v>109</v>
      </c>
      <c r="X44" s="286"/>
      <c r="Y44" s="286"/>
      <c r="Z44" s="286"/>
      <c r="AA44" s="286"/>
      <c r="AB44" s="306"/>
      <c r="AC44" s="306">
        <v>44348</v>
      </c>
      <c r="AD44" s="286"/>
      <c r="AE44" s="288"/>
      <c r="AF44" s="286"/>
      <c r="AG44" s="286"/>
      <c r="AH44" s="286"/>
      <c r="AI44" s="286"/>
      <c r="AJ44" s="284"/>
      <c r="AK44" s="1"/>
      <c r="AL44" s="1"/>
      <c r="AM44" s="1"/>
      <c r="AN44" s="1"/>
    </row>
    <row r="45" spans="1:40" ht="30" customHeight="1" x14ac:dyDescent="0.2">
      <c r="A45" s="392"/>
      <c r="B45" s="12" t="s">
        <v>568</v>
      </c>
      <c r="C45" s="7" t="s">
        <v>569</v>
      </c>
      <c r="D45" s="8" t="s">
        <v>570</v>
      </c>
      <c r="E45" s="8" t="s">
        <v>571</v>
      </c>
      <c r="F45" s="9">
        <v>43101</v>
      </c>
      <c r="G45" s="9">
        <v>44713</v>
      </c>
      <c r="H45" s="33" t="s">
        <v>572</v>
      </c>
      <c r="I45" s="10">
        <v>50000</v>
      </c>
      <c r="J45" s="309" t="s">
        <v>742</v>
      </c>
      <c r="K45" s="11" t="s">
        <v>574</v>
      </c>
      <c r="L45" s="11" t="s">
        <v>575</v>
      </c>
      <c r="M45" s="310"/>
      <c r="N45" s="304"/>
      <c r="O45" s="304"/>
      <c r="P45" s="304" t="s">
        <v>55</v>
      </c>
      <c r="Q45" s="304"/>
      <c r="R45" s="304"/>
      <c r="S45" s="305"/>
      <c r="T45" s="8" t="s">
        <v>743</v>
      </c>
      <c r="U45" s="8"/>
      <c r="V45" s="8" t="s">
        <v>743</v>
      </c>
      <c r="W45" s="8" t="s">
        <v>457</v>
      </c>
      <c r="X45" s="8"/>
      <c r="Y45" s="8"/>
      <c r="Z45" s="8"/>
      <c r="AA45" s="8"/>
      <c r="AB45" s="9"/>
      <c r="AC45" s="9"/>
      <c r="AD45" s="8"/>
      <c r="AE45" s="14"/>
      <c r="AF45" s="8"/>
      <c r="AG45" s="8"/>
      <c r="AH45" s="8"/>
      <c r="AI45" s="8"/>
      <c r="AJ45" s="284"/>
      <c r="AK45" s="1"/>
      <c r="AL45" s="1"/>
      <c r="AM45" s="1"/>
      <c r="AN45" s="1"/>
    </row>
    <row r="46" spans="1:40" ht="30" customHeight="1" x14ac:dyDescent="0.2">
      <c r="A46" s="391" t="s">
        <v>326</v>
      </c>
      <c r="B46" s="12" t="s">
        <v>327</v>
      </c>
      <c r="C46" s="7" t="s">
        <v>744</v>
      </c>
      <c r="D46" s="8" t="s">
        <v>329</v>
      </c>
      <c r="E46" s="8"/>
      <c r="F46" s="9">
        <v>42948</v>
      </c>
      <c r="G46" s="9">
        <v>44348</v>
      </c>
      <c r="H46" s="8" t="s">
        <v>330</v>
      </c>
      <c r="I46" s="10">
        <v>10000</v>
      </c>
      <c r="J46" s="8" t="s">
        <v>331</v>
      </c>
      <c r="K46" s="11" t="s">
        <v>332</v>
      </c>
      <c r="L46" s="8"/>
      <c r="M46" s="47"/>
      <c r="N46" s="304"/>
      <c r="O46" s="304"/>
      <c r="P46" s="304" t="s">
        <v>55</v>
      </c>
      <c r="Q46" s="304"/>
      <c r="R46" s="304"/>
      <c r="S46" s="305"/>
      <c r="T46" s="104" t="s">
        <v>745</v>
      </c>
      <c r="U46" s="102" t="s">
        <v>746</v>
      </c>
      <c r="V46" s="104" t="s">
        <v>747</v>
      </c>
      <c r="W46" s="102" t="s">
        <v>748</v>
      </c>
      <c r="X46" s="102" t="s">
        <v>749</v>
      </c>
      <c r="Y46" s="286"/>
      <c r="Z46" s="286"/>
      <c r="AA46" s="286"/>
      <c r="AB46" s="306"/>
      <c r="AC46" s="306"/>
      <c r="AD46" s="286"/>
      <c r="AE46" s="288"/>
      <c r="AF46" s="286"/>
      <c r="AG46" s="286"/>
      <c r="AH46" s="286"/>
      <c r="AI46" s="286"/>
      <c r="AJ46" s="284"/>
      <c r="AK46" s="1"/>
      <c r="AL46" s="1"/>
      <c r="AM46" s="1"/>
      <c r="AN46" s="1"/>
    </row>
    <row r="47" spans="1:40" ht="30" customHeight="1" x14ac:dyDescent="0.2">
      <c r="A47" s="392"/>
      <c r="B47" s="12" t="s">
        <v>334</v>
      </c>
      <c r="C47" s="7" t="s">
        <v>750</v>
      </c>
      <c r="D47" s="8" t="s">
        <v>336</v>
      </c>
      <c r="E47" s="8"/>
      <c r="F47" s="9">
        <v>42948</v>
      </c>
      <c r="G47" s="9">
        <v>44348</v>
      </c>
      <c r="H47" s="8" t="s">
        <v>337</v>
      </c>
      <c r="I47" s="10">
        <v>1000000</v>
      </c>
      <c r="J47" s="8" t="s">
        <v>338</v>
      </c>
      <c r="K47" s="11" t="s">
        <v>339</v>
      </c>
      <c r="L47" s="8"/>
      <c r="M47" s="47"/>
      <c r="N47" s="304"/>
      <c r="O47" s="304"/>
      <c r="P47" s="304" t="s">
        <v>55</v>
      </c>
      <c r="Q47" s="304"/>
      <c r="R47" s="304"/>
      <c r="S47" s="305"/>
      <c r="T47" s="102" t="s">
        <v>751</v>
      </c>
      <c r="U47" s="102" t="s">
        <v>752</v>
      </c>
      <c r="V47" s="102" t="s">
        <v>753</v>
      </c>
      <c r="W47" s="102" t="s">
        <v>748</v>
      </c>
      <c r="X47" s="102" t="s">
        <v>754</v>
      </c>
      <c r="Y47" s="286"/>
      <c r="Z47" s="286"/>
      <c r="AA47" s="286"/>
      <c r="AB47" s="306"/>
      <c r="AC47" s="306"/>
      <c r="AD47" s="286"/>
      <c r="AE47" s="288"/>
      <c r="AF47" s="286"/>
      <c r="AG47" s="286"/>
      <c r="AH47" s="286"/>
      <c r="AI47" s="286"/>
      <c r="AJ47" s="284"/>
      <c r="AK47" s="1"/>
      <c r="AL47" s="1"/>
      <c r="AM47" s="1"/>
      <c r="AN47" s="1"/>
    </row>
    <row r="48" spans="1:40" ht="30" customHeight="1" x14ac:dyDescent="0.2">
      <c r="A48" s="392"/>
      <c r="B48" s="12" t="s">
        <v>342</v>
      </c>
      <c r="C48" s="7" t="s">
        <v>343</v>
      </c>
      <c r="D48" s="8" t="s">
        <v>344</v>
      </c>
      <c r="E48" s="8"/>
      <c r="F48" s="9">
        <v>42948</v>
      </c>
      <c r="G48" s="9">
        <v>44348</v>
      </c>
      <c r="H48" s="8" t="s">
        <v>272</v>
      </c>
      <c r="I48" s="10">
        <v>300000</v>
      </c>
      <c r="J48" s="8" t="s">
        <v>345</v>
      </c>
      <c r="K48" s="11" t="s">
        <v>346</v>
      </c>
      <c r="L48" s="286"/>
      <c r="M48" s="303"/>
      <c r="N48" s="304"/>
      <c r="O48" s="304"/>
      <c r="P48" s="304"/>
      <c r="Q48" s="304" t="s">
        <v>55</v>
      </c>
      <c r="R48" s="304"/>
      <c r="S48" s="305"/>
      <c r="T48" s="286" t="s">
        <v>755</v>
      </c>
      <c r="U48" s="286" t="s">
        <v>756</v>
      </c>
      <c r="V48" s="286" t="s">
        <v>757</v>
      </c>
      <c r="W48" s="286" t="s">
        <v>706</v>
      </c>
      <c r="X48" s="286"/>
      <c r="Y48" s="286"/>
      <c r="Z48" s="286"/>
      <c r="AA48" s="286"/>
      <c r="AB48" s="306"/>
      <c r="AC48" s="306"/>
      <c r="AD48" s="286"/>
      <c r="AE48" s="288"/>
      <c r="AF48" s="286"/>
      <c r="AG48" s="286"/>
      <c r="AH48" s="286"/>
      <c r="AI48" s="286"/>
      <c r="AJ48" s="284"/>
      <c r="AK48" s="1"/>
      <c r="AL48" s="1"/>
      <c r="AM48" s="1"/>
      <c r="AN48" s="1"/>
    </row>
    <row r="49" spans="1:40" ht="30" customHeight="1" x14ac:dyDescent="0.2">
      <c r="A49" s="392"/>
      <c r="B49" s="12" t="s">
        <v>348</v>
      </c>
      <c r="C49" s="7" t="s">
        <v>758</v>
      </c>
      <c r="D49" s="8"/>
      <c r="E49" s="286"/>
      <c r="F49" s="9"/>
      <c r="G49" s="9"/>
      <c r="H49" s="8"/>
      <c r="I49" s="10"/>
      <c r="J49" s="8"/>
      <c r="K49" s="11"/>
      <c r="L49" s="286"/>
      <c r="M49" s="304"/>
      <c r="N49" s="304"/>
      <c r="O49" s="304"/>
      <c r="P49" s="304"/>
      <c r="Q49" s="304"/>
      <c r="R49" s="304"/>
      <c r="S49" s="305"/>
      <c r="T49" s="286"/>
      <c r="U49" s="286"/>
      <c r="V49" s="286" t="s">
        <v>354</v>
      </c>
      <c r="W49" s="286"/>
      <c r="X49" s="286"/>
      <c r="Y49" s="286"/>
      <c r="Z49" s="286"/>
      <c r="AA49" s="286"/>
      <c r="AB49" s="306"/>
      <c r="AC49" s="306"/>
      <c r="AD49" s="286"/>
      <c r="AE49" s="288"/>
      <c r="AF49" s="286"/>
      <c r="AG49" s="286"/>
      <c r="AH49" s="286"/>
      <c r="AI49" s="286" t="s">
        <v>355</v>
      </c>
      <c r="AJ49" s="284"/>
      <c r="AK49" s="1"/>
      <c r="AL49" s="1"/>
      <c r="AM49" s="1"/>
      <c r="AN49" s="1"/>
    </row>
    <row r="50" spans="1:40" ht="30" customHeight="1" x14ac:dyDescent="0.2">
      <c r="A50" s="392"/>
      <c r="B50" s="12" t="s">
        <v>356</v>
      </c>
      <c r="C50" s="7" t="s">
        <v>759</v>
      </c>
      <c r="D50" s="8"/>
      <c r="E50" s="286"/>
      <c r="F50" s="9"/>
      <c r="G50" s="9"/>
      <c r="H50" s="8"/>
      <c r="I50" s="10"/>
      <c r="J50" s="8"/>
      <c r="K50" s="11"/>
      <c r="L50" s="286"/>
      <c r="M50" s="304"/>
      <c r="N50" s="304"/>
      <c r="O50" s="304"/>
      <c r="P50" s="304"/>
      <c r="Q50" s="304"/>
      <c r="R50" s="304"/>
      <c r="S50" s="305"/>
      <c r="T50" s="286"/>
      <c r="U50" s="286"/>
      <c r="V50" s="286" t="s">
        <v>354</v>
      </c>
      <c r="W50" s="286"/>
      <c r="X50" s="286"/>
      <c r="Y50" s="286"/>
      <c r="Z50" s="286"/>
      <c r="AA50" s="286"/>
      <c r="AB50" s="306"/>
      <c r="AC50" s="306"/>
      <c r="AD50" s="286"/>
      <c r="AE50" s="288"/>
      <c r="AF50" s="286"/>
      <c r="AG50" s="286"/>
      <c r="AH50" s="286"/>
      <c r="AI50" s="286" t="s">
        <v>355</v>
      </c>
      <c r="AJ50" s="284"/>
      <c r="AK50" s="1"/>
      <c r="AL50" s="1"/>
      <c r="AM50" s="1"/>
      <c r="AN50" s="1"/>
    </row>
    <row r="51" spans="1:40" ht="30" customHeight="1" x14ac:dyDescent="0.2">
      <c r="A51" s="392"/>
      <c r="B51" s="12" t="s">
        <v>359</v>
      </c>
      <c r="C51" s="7" t="s">
        <v>360</v>
      </c>
      <c r="D51" s="8" t="s">
        <v>361</v>
      </c>
      <c r="E51" s="286"/>
      <c r="F51" s="9">
        <v>42948</v>
      </c>
      <c r="G51" s="9">
        <v>44348</v>
      </c>
      <c r="H51" s="8" t="s">
        <v>115</v>
      </c>
      <c r="I51" s="10">
        <v>0</v>
      </c>
      <c r="J51" s="8" t="s">
        <v>362</v>
      </c>
      <c r="K51" s="11" t="s">
        <v>274</v>
      </c>
      <c r="L51" s="286"/>
      <c r="M51" s="303"/>
      <c r="N51" s="304"/>
      <c r="O51" s="304"/>
      <c r="P51" s="304"/>
      <c r="Q51" s="304" t="s">
        <v>55</v>
      </c>
      <c r="R51" s="304"/>
      <c r="S51" s="305" t="s">
        <v>6</v>
      </c>
      <c r="T51" s="8" t="s">
        <v>760</v>
      </c>
      <c r="U51" s="8" t="s">
        <v>761</v>
      </c>
      <c r="V51" s="8" t="s">
        <v>762</v>
      </c>
      <c r="W51" s="286" t="s">
        <v>109</v>
      </c>
      <c r="X51" s="286" t="s">
        <v>763</v>
      </c>
      <c r="Y51" s="286"/>
      <c r="Z51" s="286"/>
      <c r="AA51" s="286"/>
      <c r="AB51" s="306"/>
      <c r="AC51" s="306"/>
      <c r="AD51" s="286"/>
      <c r="AE51" s="288"/>
      <c r="AF51" s="286"/>
      <c r="AG51" s="286"/>
      <c r="AH51" s="286"/>
      <c r="AI51" s="286"/>
      <c r="AJ51" s="284"/>
      <c r="AK51" s="1"/>
      <c r="AL51" s="1"/>
      <c r="AM51" s="1"/>
      <c r="AN51" s="1"/>
    </row>
    <row r="52" spans="1:40" ht="30" customHeight="1" x14ac:dyDescent="0.2">
      <c r="A52" s="391" t="s">
        <v>365</v>
      </c>
      <c r="B52" s="12" t="s">
        <v>366</v>
      </c>
      <c r="C52" s="7" t="s">
        <v>367</v>
      </c>
      <c r="D52" s="8" t="s">
        <v>368</v>
      </c>
      <c r="E52" s="8"/>
      <c r="F52" s="9">
        <v>42948</v>
      </c>
      <c r="G52" s="9">
        <v>44348</v>
      </c>
      <c r="H52" s="8" t="s">
        <v>369</v>
      </c>
      <c r="I52" s="10">
        <v>600000</v>
      </c>
      <c r="J52" s="8" t="s">
        <v>370</v>
      </c>
      <c r="K52" s="11" t="s">
        <v>371</v>
      </c>
      <c r="L52" s="8"/>
      <c r="M52" s="47"/>
      <c r="N52" s="304"/>
      <c r="O52" s="304"/>
      <c r="P52" s="304" t="s">
        <v>55</v>
      </c>
      <c r="Q52" s="304"/>
      <c r="R52" s="304"/>
      <c r="S52" s="305"/>
      <c r="T52" s="286" t="s">
        <v>764</v>
      </c>
      <c r="U52" s="286" t="s">
        <v>765</v>
      </c>
      <c r="V52" s="286" t="s">
        <v>766</v>
      </c>
      <c r="W52" s="286" t="s">
        <v>767</v>
      </c>
      <c r="X52" s="286"/>
      <c r="Y52" s="286"/>
      <c r="Z52" s="286"/>
      <c r="AA52" s="286"/>
      <c r="AB52" s="306"/>
      <c r="AC52" s="306"/>
      <c r="AD52" s="286"/>
      <c r="AE52" s="288"/>
      <c r="AF52" s="286"/>
      <c r="AG52" s="286"/>
      <c r="AH52" s="286"/>
      <c r="AI52" s="286"/>
      <c r="AJ52" s="284"/>
      <c r="AK52" s="1"/>
      <c r="AL52" s="1"/>
      <c r="AM52" s="1"/>
      <c r="AN52" s="1"/>
    </row>
    <row r="53" spans="1:40" ht="30" customHeight="1" x14ac:dyDescent="0.2">
      <c r="A53" s="392"/>
      <c r="B53" s="12" t="s">
        <v>374</v>
      </c>
      <c r="C53" s="7" t="s">
        <v>375</v>
      </c>
      <c r="D53" s="8" t="s">
        <v>200</v>
      </c>
      <c r="E53" s="8"/>
      <c r="F53" s="9">
        <v>42948</v>
      </c>
      <c r="G53" s="9">
        <v>44348</v>
      </c>
      <c r="H53" s="15" t="s">
        <v>115</v>
      </c>
      <c r="I53" s="10">
        <v>6000</v>
      </c>
      <c r="J53" s="8" t="s">
        <v>376</v>
      </c>
      <c r="K53" s="11" t="s">
        <v>371</v>
      </c>
      <c r="L53" s="8"/>
      <c r="M53" s="47"/>
      <c r="N53" s="304"/>
      <c r="O53" s="304"/>
      <c r="P53" s="304"/>
      <c r="Q53" s="304" t="s">
        <v>55</v>
      </c>
      <c r="R53" s="304"/>
      <c r="S53" s="305"/>
      <c r="T53" s="8" t="s">
        <v>768</v>
      </c>
      <c r="U53" s="286" t="s">
        <v>769</v>
      </c>
      <c r="V53" s="286"/>
      <c r="W53" s="286" t="s">
        <v>109</v>
      </c>
      <c r="X53" s="286"/>
      <c r="Y53" s="286"/>
      <c r="Z53" s="286"/>
      <c r="AA53" s="286"/>
      <c r="AB53" s="306"/>
      <c r="AC53" s="306"/>
      <c r="AD53" s="286"/>
      <c r="AE53" s="288"/>
      <c r="AF53" s="286"/>
      <c r="AG53" s="286"/>
      <c r="AH53" s="286"/>
      <c r="AI53" s="286"/>
      <c r="AJ53" s="284"/>
      <c r="AK53" s="1"/>
      <c r="AL53" s="1"/>
      <c r="AM53" s="1"/>
      <c r="AN53" s="1"/>
    </row>
    <row r="54" spans="1:40" ht="30" customHeight="1" x14ac:dyDescent="0.2">
      <c r="A54" s="392"/>
      <c r="B54" s="12" t="s">
        <v>379</v>
      </c>
      <c r="C54" s="7" t="s">
        <v>380</v>
      </c>
      <c r="D54" s="8" t="s">
        <v>381</v>
      </c>
      <c r="E54" s="8"/>
      <c r="F54" s="9">
        <v>42948</v>
      </c>
      <c r="G54" s="9">
        <v>44348</v>
      </c>
      <c r="H54" s="8" t="s">
        <v>163</v>
      </c>
      <c r="I54" s="10">
        <v>350000</v>
      </c>
      <c r="J54" s="8" t="s">
        <v>382</v>
      </c>
      <c r="K54" s="8" t="s">
        <v>383</v>
      </c>
      <c r="L54" s="8"/>
      <c r="M54" s="47"/>
      <c r="N54" s="304"/>
      <c r="O54" s="304"/>
      <c r="P54" s="304"/>
      <c r="Q54" s="304" t="s">
        <v>55</v>
      </c>
      <c r="R54" s="304"/>
      <c r="S54" s="305"/>
      <c r="T54" s="286" t="s">
        <v>770</v>
      </c>
      <c r="U54" s="286"/>
      <c r="V54" s="286"/>
      <c r="W54" s="286" t="s">
        <v>671</v>
      </c>
      <c r="X54" s="286"/>
      <c r="Y54" s="286"/>
      <c r="Z54" s="286"/>
      <c r="AA54" s="286"/>
      <c r="AB54" s="306"/>
      <c r="AC54" s="306"/>
      <c r="AD54" s="286"/>
      <c r="AE54" s="288"/>
      <c r="AF54" s="8" t="s">
        <v>771</v>
      </c>
      <c r="AG54" s="286"/>
      <c r="AH54" s="286"/>
      <c r="AI54" s="286"/>
      <c r="AJ54" s="284"/>
      <c r="AK54" s="1"/>
      <c r="AL54" s="1"/>
      <c r="AM54" s="1"/>
      <c r="AN54" s="1"/>
    </row>
    <row r="55" spans="1:40" ht="30" customHeight="1" x14ac:dyDescent="0.2">
      <c r="A55" s="392"/>
      <c r="B55" s="12" t="s">
        <v>386</v>
      </c>
      <c r="C55" s="7" t="s">
        <v>387</v>
      </c>
      <c r="D55" s="8" t="s">
        <v>388</v>
      </c>
      <c r="E55" s="286"/>
      <c r="F55" s="9">
        <v>42948</v>
      </c>
      <c r="G55" s="9">
        <v>44348</v>
      </c>
      <c r="H55" s="8" t="s">
        <v>389</v>
      </c>
      <c r="I55" s="10">
        <v>100000</v>
      </c>
      <c r="J55" s="8" t="s">
        <v>390</v>
      </c>
      <c r="K55" s="8" t="s">
        <v>391</v>
      </c>
      <c r="L55" s="286"/>
      <c r="M55" s="303"/>
      <c r="N55" s="304"/>
      <c r="O55" s="304"/>
      <c r="P55" s="304"/>
      <c r="Q55" s="304" t="s">
        <v>55</v>
      </c>
      <c r="R55" s="304"/>
      <c r="S55" s="305"/>
      <c r="T55" s="286" t="s">
        <v>772</v>
      </c>
      <c r="U55" s="286"/>
      <c r="V55" s="286"/>
      <c r="W55" s="286" t="s">
        <v>773</v>
      </c>
      <c r="X55" s="286"/>
      <c r="Y55" s="286"/>
      <c r="Z55" s="286"/>
      <c r="AA55" s="286"/>
      <c r="AB55" s="306"/>
      <c r="AC55" s="306"/>
      <c r="AD55" s="286"/>
      <c r="AE55" s="288"/>
      <c r="AF55" s="8" t="s">
        <v>774</v>
      </c>
      <c r="AG55" s="286"/>
      <c r="AH55" s="286"/>
      <c r="AI55" s="286"/>
      <c r="AJ55" s="284"/>
      <c r="AK55" s="1"/>
      <c r="AL55" s="1"/>
      <c r="AM55" s="1"/>
      <c r="AN55" s="1"/>
    </row>
    <row r="56" spans="1:40" ht="30" customHeight="1" x14ac:dyDescent="0.2">
      <c r="A56" s="392"/>
      <c r="B56" s="12" t="s">
        <v>394</v>
      </c>
      <c r="C56" s="7" t="s">
        <v>395</v>
      </c>
      <c r="D56" s="8" t="s">
        <v>396</v>
      </c>
      <c r="E56" s="286"/>
      <c r="F56" s="9">
        <v>42948</v>
      </c>
      <c r="G56" s="9">
        <v>43405</v>
      </c>
      <c r="H56" s="15" t="s">
        <v>775</v>
      </c>
      <c r="I56" s="10">
        <v>40000</v>
      </c>
      <c r="J56" s="8" t="s">
        <v>397</v>
      </c>
      <c r="K56" s="8" t="s">
        <v>398</v>
      </c>
      <c r="L56" s="286"/>
      <c r="M56" s="303"/>
      <c r="N56" s="304"/>
      <c r="O56" s="304" t="s">
        <v>55</v>
      </c>
      <c r="P56" s="304"/>
      <c r="Q56" s="304"/>
      <c r="R56" s="304"/>
      <c r="S56" s="305"/>
      <c r="T56" s="286" t="s">
        <v>776</v>
      </c>
      <c r="U56" s="286"/>
      <c r="V56" s="286" t="s">
        <v>777</v>
      </c>
      <c r="W56" s="286" t="s">
        <v>457</v>
      </c>
      <c r="X56" s="286"/>
      <c r="Y56" s="286"/>
      <c r="Z56" s="286"/>
      <c r="AA56" s="286"/>
      <c r="AB56" s="306">
        <v>43497</v>
      </c>
      <c r="AC56" s="306">
        <v>44228</v>
      </c>
      <c r="AD56" s="286"/>
      <c r="AE56" s="288"/>
      <c r="AF56" s="8" t="s">
        <v>778</v>
      </c>
      <c r="AG56" s="286"/>
      <c r="AH56" s="286"/>
      <c r="AI56" s="286"/>
      <c r="AJ56" s="284"/>
      <c r="AK56" s="1"/>
      <c r="AL56" s="1"/>
      <c r="AM56" s="1"/>
      <c r="AN56" s="1"/>
    </row>
    <row r="57" spans="1:40" ht="30" customHeight="1" x14ac:dyDescent="0.2">
      <c r="A57" s="392"/>
      <c r="B57" s="12" t="s">
        <v>403</v>
      </c>
      <c r="C57" s="7" t="s">
        <v>404</v>
      </c>
      <c r="D57" s="8" t="s">
        <v>405</v>
      </c>
      <c r="E57" s="286"/>
      <c r="F57" s="9">
        <v>42948</v>
      </c>
      <c r="G57" s="9">
        <v>44348</v>
      </c>
      <c r="H57" s="8" t="s">
        <v>406</v>
      </c>
      <c r="I57" s="10">
        <v>30000</v>
      </c>
      <c r="J57" s="8" t="s">
        <v>407</v>
      </c>
      <c r="K57" s="11" t="s">
        <v>408</v>
      </c>
      <c r="L57" s="286"/>
      <c r="M57" s="303"/>
      <c r="N57" s="304"/>
      <c r="O57" s="304" t="s">
        <v>55</v>
      </c>
      <c r="P57" s="304"/>
      <c r="Q57" s="304"/>
      <c r="R57" s="304"/>
      <c r="S57" s="305"/>
      <c r="T57" s="8" t="s">
        <v>779</v>
      </c>
      <c r="U57" s="8"/>
      <c r="V57" s="8"/>
      <c r="W57" s="8" t="s">
        <v>109</v>
      </c>
      <c r="X57" s="8" t="s">
        <v>780</v>
      </c>
      <c r="Y57" s="8"/>
      <c r="Z57" s="8"/>
      <c r="AA57" s="8"/>
      <c r="AB57" s="9"/>
      <c r="AC57" s="9"/>
      <c r="AD57" s="8"/>
      <c r="AE57" s="14"/>
      <c r="AF57" s="8"/>
      <c r="AG57" s="8"/>
      <c r="AH57" s="8"/>
      <c r="AI57" s="8"/>
      <c r="AJ57" s="284"/>
      <c r="AK57" s="1"/>
      <c r="AL57" s="1"/>
      <c r="AM57" s="1"/>
      <c r="AN57" s="1"/>
    </row>
    <row r="58" spans="1:40" ht="30" customHeight="1" x14ac:dyDescent="0.2">
      <c r="A58" s="392"/>
      <c r="B58" s="12" t="s">
        <v>411</v>
      </c>
      <c r="C58" s="7" t="s">
        <v>412</v>
      </c>
      <c r="D58" s="8" t="s">
        <v>413</v>
      </c>
      <c r="E58" s="286"/>
      <c r="F58" s="9">
        <v>42948</v>
      </c>
      <c r="G58" s="9">
        <v>44348</v>
      </c>
      <c r="H58" s="8" t="s">
        <v>115</v>
      </c>
      <c r="I58" s="10">
        <v>0</v>
      </c>
      <c r="J58" s="8" t="s">
        <v>414</v>
      </c>
      <c r="K58" s="15" t="s">
        <v>371</v>
      </c>
      <c r="L58" s="286"/>
      <c r="M58" s="303"/>
      <c r="N58" s="304"/>
      <c r="O58" s="304"/>
      <c r="P58" s="304"/>
      <c r="Q58" s="304" t="s">
        <v>55</v>
      </c>
      <c r="R58" s="304"/>
      <c r="S58" s="305"/>
      <c r="T58" s="8" t="s">
        <v>781</v>
      </c>
      <c r="U58" s="8" t="s">
        <v>782</v>
      </c>
      <c r="V58" s="8"/>
      <c r="W58" s="8" t="s">
        <v>783</v>
      </c>
      <c r="X58" s="8" t="s">
        <v>784</v>
      </c>
      <c r="Y58" s="8"/>
      <c r="Z58" s="8"/>
      <c r="AA58" s="8"/>
      <c r="AB58" s="9"/>
      <c r="AC58" s="9"/>
      <c r="AD58" s="8"/>
      <c r="AE58" s="14"/>
      <c r="AF58" s="8" t="s">
        <v>785</v>
      </c>
      <c r="AG58" s="8"/>
      <c r="AH58" s="8"/>
      <c r="AI58" s="8"/>
      <c r="AJ58" s="284"/>
      <c r="AK58" s="1"/>
      <c r="AL58" s="1"/>
      <c r="AM58" s="1"/>
      <c r="AN58" s="1"/>
    </row>
    <row r="59" spans="1:40" ht="30" customHeight="1" x14ac:dyDescent="0.2">
      <c r="A59" s="392"/>
      <c r="B59" s="12" t="s">
        <v>417</v>
      </c>
      <c r="C59" s="7" t="s">
        <v>418</v>
      </c>
      <c r="D59" s="8" t="s">
        <v>419</v>
      </c>
      <c r="E59" s="286"/>
      <c r="F59" s="9">
        <v>42948</v>
      </c>
      <c r="G59" s="9">
        <v>44348</v>
      </c>
      <c r="H59" s="8" t="s">
        <v>68</v>
      </c>
      <c r="I59" s="10">
        <v>0</v>
      </c>
      <c r="J59" s="8" t="s">
        <v>420</v>
      </c>
      <c r="K59" s="15" t="s">
        <v>94</v>
      </c>
      <c r="L59" s="286"/>
      <c r="M59" s="303"/>
      <c r="N59" s="304"/>
      <c r="O59" s="304"/>
      <c r="P59" s="304"/>
      <c r="Q59" s="304"/>
      <c r="R59" s="304" t="s">
        <v>55</v>
      </c>
      <c r="S59" s="305"/>
      <c r="T59" s="8" t="s">
        <v>637</v>
      </c>
      <c r="U59" s="8"/>
      <c r="V59" s="8"/>
      <c r="W59" s="8" t="s">
        <v>783</v>
      </c>
      <c r="X59" s="8"/>
      <c r="Y59" s="8"/>
      <c r="Z59" s="8"/>
      <c r="AA59" s="8"/>
      <c r="AB59" s="9"/>
      <c r="AC59" s="9"/>
      <c r="AD59" s="8"/>
      <c r="AE59" s="14"/>
      <c r="AF59" s="8"/>
      <c r="AG59" s="8"/>
      <c r="AH59" s="8"/>
      <c r="AI59" s="8"/>
      <c r="AJ59" s="284"/>
      <c r="AK59" s="1"/>
      <c r="AL59" s="1"/>
      <c r="AM59" s="1"/>
      <c r="AN59" s="1"/>
    </row>
    <row r="60" spans="1:40" ht="30" customHeight="1" x14ac:dyDescent="0.2">
      <c r="A60" s="392"/>
      <c r="B60" s="12" t="s">
        <v>424</v>
      </c>
      <c r="C60" s="7" t="s">
        <v>786</v>
      </c>
      <c r="D60" s="8" t="s">
        <v>426</v>
      </c>
      <c r="E60" s="286"/>
      <c r="F60" s="9">
        <v>42948</v>
      </c>
      <c r="G60" s="9">
        <v>44348</v>
      </c>
      <c r="H60" s="15" t="s">
        <v>427</v>
      </c>
      <c r="I60" s="10">
        <v>350000</v>
      </c>
      <c r="J60" s="8" t="s">
        <v>428</v>
      </c>
      <c r="K60" s="11" t="s">
        <v>255</v>
      </c>
      <c r="L60" s="286"/>
      <c r="M60" s="303"/>
      <c r="N60" s="304"/>
      <c r="O60" s="304"/>
      <c r="P60" s="304"/>
      <c r="Q60" s="304"/>
      <c r="R60" s="304" t="s">
        <v>55</v>
      </c>
      <c r="S60" s="305"/>
      <c r="T60" s="23" t="s">
        <v>787</v>
      </c>
      <c r="U60" s="33" t="s">
        <v>788</v>
      </c>
      <c r="V60" s="33" t="s">
        <v>789</v>
      </c>
      <c r="W60" s="33" t="s">
        <v>790</v>
      </c>
      <c r="X60" s="8"/>
      <c r="Y60" s="8"/>
      <c r="Z60" s="8"/>
      <c r="AA60" s="8"/>
      <c r="AB60" s="9"/>
      <c r="AC60" s="9"/>
      <c r="AD60" s="8"/>
      <c r="AE60" s="14"/>
      <c r="AF60" s="8"/>
      <c r="AG60" s="8"/>
      <c r="AH60" s="8"/>
      <c r="AI60" s="8"/>
      <c r="AJ60" s="284"/>
      <c r="AK60" s="1"/>
      <c r="AL60" s="1"/>
      <c r="AM60" s="1"/>
      <c r="AN60" s="1"/>
    </row>
    <row r="61" spans="1:40" ht="30" customHeight="1" x14ac:dyDescent="0.2">
      <c r="A61" s="392"/>
      <c r="B61" s="12" t="s">
        <v>432</v>
      </c>
      <c r="C61" s="7" t="s">
        <v>791</v>
      </c>
      <c r="D61" s="8" t="s">
        <v>434</v>
      </c>
      <c r="E61" s="286"/>
      <c r="F61" s="9">
        <v>42948</v>
      </c>
      <c r="G61" s="9">
        <v>44348</v>
      </c>
      <c r="H61" s="8" t="s">
        <v>272</v>
      </c>
      <c r="I61" s="10">
        <v>400000</v>
      </c>
      <c r="J61" s="9" t="s">
        <v>435</v>
      </c>
      <c r="K61" s="11" t="s">
        <v>436</v>
      </c>
      <c r="L61" s="286"/>
      <c r="M61" s="303"/>
      <c r="N61" s="304"/>
      <c r="O61" s="304"/>
      <c r="P61" s="304"/>
      <c r="Q61" s="304" t="s">
        <v>55</v>
      </c>
      <c r="R61" s="304"/>
      <c r="S61" s="305"/>
      <c r="T61" s="8" t="s">
        <v>792</v>
      </c>
      <c r="U61" s="8" t="s">
        <v>793</v>
      </c>
      <c r="V61" s="8" t="s">
        <v>794</v>
      </c>
      <c r="W61" s="8" t="s">
        <v>706</v>
      </c>
      <c r="X61" s="8"/>
      <c r="Y61" s="8"/>
      <c r="Z61" s="8"/>
      <c r="AA61" s="8"/>
      <c r="AB61" s="9"/>
      <c r="AC61" s="9"/>
      <c r="AD61" s="8"/>
      <c r="AE61" s="14"/>
      <c r="AF61" s="8"/>
      <c r="AG61" s="8"/>
      <c r="AH61" s="8"/>
      <c r="AI61" s="8"/>
      <c r="AJ61" s="284"/>
      <c r="AK61" s="1"/>
      <c r="AL61" s="1"/>
      <c r="AM61" s="1"/>
      <c r="AN61" s="1"/>
    </row>
    <row r="62" spans="1:40" ht="30" customHeight="1" x14ac:dyDescent="0.2">
      <c r="A62" s="392"/>
      <c r="B62" s="12" t="s">
        <v>438</v>
      </c>
      <c r="C62" s="7" t="s">
        <v>439</v>
      </c>
      <c r="D62" s="8" t="s">
        <v>440</v>
      </c>
      <c r="E62" s="286"/>
      <c r="F62" s="9">
        <v>42948</v>
      </c>
      <c r="G62" s="9">
        <v>44348</v>
      </c>
      <c r="H62" s="8" t="s">
        <v>272</v>
      </c>
      <c r="I62" s="10">
        <v>300000</v>
      </c>
      <c r="J62" s="8" t="s">
        <v>441</v>
      </c>
      <c r="K62" s="11" t="s">
        <v>442</v>
      </c>
      <c r="L62" s="286"/>
      <c r="M62" s="303"/>
      <c r="N62" s="304"/>
      <c r="O62" s="304"/>
      <c r="P62" s="304" t="s">
        <v>55</v>
      </c>
      <c r="Q62" s="304"/>
      <c r="R62" s="304"/>
      <c r="S62" s="305"/>
      <c r="T62" s="8" t="s">
        <v>795</v>
      </c>
      <c r="U62" s="8" t="s">
        <v>796</v>
      </c>
      <c r="V62" s="8" t="s">
        <v>797</v>
      </c>
      <c r="W62" s="8" t="s">
        <v>706</v>
      </c>
      <c r="X62" s="8"/>
      <c r="Y62" s="8"/>
      <c r="Z62" s="8"/>
      <c r="AA62" s="8"/>
      <c r="AB62" s="9"/>
      <c r="AC62" s="9"/>
      <c r="AD62" s="8"/>
      <c r="AE62" s="14"/>
      <c r="AF62" s="8"/>
      <c r="AG62" s="8"/>
      <c r="AH62" s="8"/>
      <c r="AI62" s="8"/>
      <c r="AJ62" s="284"/>
      <c r="AK62" s="1"/>
      <c r="AL62" s="1"/>
      <c r="AM62" s="1"/>
      <c r="AN62" s="1"/>
    </row>
    <row r="63" spans="1:40" ht="30" customHeight="1" x14ac:dyDescent="0.2">
      <c r="A63" s="392"/>
      <c r="B63" s="12" t="s">
        <v>444</v>
      </c>
      <c r="C63" s="7" t="s">
        <v>798</v>
      </c>
      <c r="D63" s="8"/>
      <c r="E63" s="286"/>
      <c r="F63" s="9"/>
      <c r="G63" s="9"/>
      <c r="H63" s="8"/>
      <c r="I63" s="10"/>
      <c r="J63" s="8"/>
      <c r="K63" s="11"/>
      <c r="L63" s="286"/>
      <c r="M63" s="303"/>
      <c r="N63" s="304"/>
      <c r="O63" s="304"/>
      <c r="P63" s="304"/>
      <c r="Q63" s="304"/>
      <c r="R63" s="304"/>
      <c r="S63" s="305"/>
      <c r="T63" s="8"/>
      <c r="U63" s="8"/>
      <c r="V63" s="8"/>
      <c r="W63" s="286"/>
      <c r="X63" s="8"/>
      <c r="Y63" s="8"/>
      <c r="Z63" s="8"/>
      <c r="AA63" s="8"/>
      <c r="AB63" s="9"/>
      <c r="AC63" s="9"/>
      <c r="AD63" s="8"/>
      <c r="AE63" s="14"/>
      <c r="AF63" s="8"/>
      <c r="AG63" s="8"/>
      <c r="AH63" s="8"/>
      <c r="AI63" s="8"/>
      <c r="AJ63" s="284"/>
      <c r="AK63" s="1"/>
      <c r="AL63" s="1"/>
      <c r="AM63" s="1"/>
      <c r="AN63" s="1"/>
    </row>
    <row r="64" spans="1:40" ht="30" customHeight="1" x14ac:dyDescent="0.2">
      <c r="A64" s="392"/>
      <c r="B64" s="12" t="s">
        <v>450</v>
      </c>
      <c r="C64" s="7" t="s">
        <v>451</v>
      </c>
      <c r="D64" s="8" t="s">
        <v>452</v>
      </c>
      <c r="E64" s="286"/>
      <c r="F64" s="9">
        <v>42948</v>
      </c>
      <c r="G64" s="9">
        <v>44348</v>
      </c>
      <c r="H64" s="8" t="s">
        <v>572</v>
      </c>
      <c r="I64" s="10">
        <v>100000</v>
      </c>
      <c r="J64" s="8" t="s">
        <v>799</v>
      </c>
      <c r="K64" s="11" t="s">
        <v>454</v>
      </c>
      <c r="L64" s="286"/>
      <c r="M64" s="303"/>
      <c r="N64" s="304"/>
      <c r="O64" s="304" t="s">
        <v>55</v>
      </c>
      <c r="P64" s="304"/>
      <c r="Q64" s="304"/>
      <c r="R64" s="304"/>
      <c r="S64" s="305"/>
      <c r="T64" s="8" t="s">
        <v>800</v>
      </c>
      <c r="U64" s="8"/>
      <c r="V64" s="8" t="s">
        <v>801</v>
      </c>
      <c r="W64" s="286" t="s">
        <v>457</v>
      </c>
      <c r="X64" s="8"/>
      <c r="Y64" s="8"/>
      <c r="Z64" s="8"/>
      <c r="AA64" s="8"/>
      <c r="AB64" s="9"/>
      <c r="AC64" s="9"/>
      <c r="AD64" s="8"/>
      <c r="AE64" s="14"/>
      <c r="AF64" s="8" t="s">
        <v>802</v>
      </c>
      <c r="AG64" s="8"/>
      <c r="AH64" s="8"/>
      <c r="AI64" s="8"/>
      <c r="AJ64" s="284"/>
      <c r="AK64" s="1"/>
      <c r="AL64" s="1"/>
      <c r="AM64" s="1"/>
      <c r="AN64" s="1"/>
    </row>
    <row r="65" spans="1:40" ht="30" customHeight="1" x14ac:dyDescent="0.2">
      <c r="A65" s="392"/>
      <c r="B65" s="12" t="s">
        <v>458</v>
      </c>
      <c r="C65" s="7" t="s">
        <v>459</v>
      </c>
      <c r="D65" s="8" t="s">
        <v>460</v>
      </c>
      <c r="E65" s="286"/>
      <c r="F65" s="9">
        <v>42948</v>
      </c>
      <c r="G65" s="9">
        <v>44197</v>
      </c>
      <c r="H65" s="8" t="s">
        <v>572</v>
      </c>
      <c r="I65" s="10">
        <v>300000</v>
      </c>
      <c r="J65" s="8" t="s">
        <v>803</v>
      </c>
      <c r="K65" s="11" t="s">
        <v>462</v>
      </c>
      <c r="L65" s="286"/>
      <c r="M65" s="303"/>
      <c r="N65" s="304"/>
      <c r="O65" s="304"/>
      <c r="P65" s="304" t="s">
        <v>55</v>
      </c>
      <c r="Q65" s="304"/>
      <c r="R65" s="304"/>
      <c r="S65" s="305"/>
      <c r="T65" s="286" t="s">
        <v>804</v>
      </c>
      <c r="U65" s="286" t="s">
        <v>805</v>
      </c>
      <c r="V65" s="286" t="s">
        <v>806</v>
      </c>
      <c r="W65" s="286" t="s">
        <v>457</v>
      </c>
      <c r="X65" s="286"/>
      <c r="Y65" s="286"/>
      <c r="Z65" s="286"/>
      <c r="AA65" s="286"/>
      <c r="AB65" s="306"/>
      <c r="AC65" s="306"/>
      <c r="AD65" s="286"/>
      <c r="AE65" s="288"/>
      <c r="AF65" s="286"/>
      <c r="AG65" s="286"/>
      <c r="AH65" s="286"/>
      <c r="AI65" s="286"/>
      <c r="AJ65" s="284"/>
      <c r="AK65" s="1"/>
      <c r="AL65" s="1"/>
      <c r="AM65" s="1"/>
      <c r="AN65" s="1"/>
    </row>
    <row r="66" spans="1:40" ht="30" customHeight="1" x14ac:dyDescent="0.2">
      <c r="A66" s="392"/>
      <c r="B66" s="12" t="s">
        <v>467</v>
      </c>
      <c r="C66" s="7" t="s">
        <v>468</v>
      </c>
      <c r="D66" s="8" t="s">
        <v>460</v>
      </c>
      <c r="E66" s="286"/>
      <c r="F66" s="9">
        <v>42948</v>
      </c>
      <c r="G66" s="9">
        <v>44348</v>
      </c>
      <c r="H66" s="8" t="s">
        <v>572</v>
      </c>
      <c r="I66" s="10">
        <v>150000</v>
      </c>
      <c r="J66" s="8" t="s">
        <v>807</v>
      </c>
      <c r="K66" s="11" t="s">
        <v>470</v>
      </c>
      <c r="L66" s="286"/>
      <c r="M66" s="303"/>
      <c r="N66" s="304"/>
      <c r="O66" s="304"/>
      <c r="P66" s="304"/>
      <c r="Q66" s="304" t="s">
        <v>55</v>
      </c>
      <c r="R66" s="304"/>
      <c r="S66" s="305"/>
      <c r="T66" s="286" t="s">
        <v>808</v>
      </c>
      <c r="U66" s="286" t="s">
        <v>809</v>
      </c>
      <c r="V66" s="286"/>
      <c r="W66" s="286" t="s">
        <v>457</v>
      </c>
      <c r="X66" s="286"/>
      <c r="Y66" s="286"/>
      <c r="Z66" s="286"/>
      <c r="AA66" s="286"/>
      <c r="AB66" s="306"/>
      <c r="AC66" s="306"/>
      <c r="AD66" s="286"/>
      <c r="AE66" s="288"/>
      <c r="AF66" s="8" t="s">
        <v>810</v>
      </c>
      <c r="AG66" s="286"/>
      <c r="AH66" s="286"/>
      <c r="AI66" s="286"/>
      <c r="AJ66" s="284"/>
      <c r="AK66" s="1"/>
      <c r="AL66" s="1"/>
      <c r="AM66" s="1"/>
      <c r="AN66" s="1"/>
    </row>
    <row r="67" spans="1:40" ht="30" customHeight="1" x14ac:dyDescent="0.2">
      <c r="A67" s="392"/>
      <c r="B67" s="12" t="s">
        <v>474</v>
      </c>
      <c r="C67" s="7" t="s">
        <v>475</v>
      </c>
      <c r="D67" s="8" t="s">
        <v>476</v>
      </c>
      <c r="E67" s="286"/>
      <c r="F67" s="9">
        <v>42948</v>
      </c>
      <c r="G67" s="9">
        <v>44348</v>
      </c>
      <c r="H67" s="8" t="s">
        <v>477</v>
      </c>
      <c r="I67" s="10">
        <v>50000</v>
      </c>
      <c r="J67" s="8" t="s">
        <v>811</v>
      </c>
      <c r="K67" s="8" t="s">
        <v>479</v>
      </c>
      <c r="L67" s="286"/>
      <c r="M67" s="303"/>
      <c r="N67" s="304"/>
      <c r="O67" s="304"/>
      <c r="P67" s="304" t="s">
        <v>55</v>
      </c>
      <c r="Q67" s="304"/>
      <c r="R67" s="304"/>
      <c r="S67" s="305"/>
      <c r="T67" s="18" t="s">
        <v>812</v>
      </c>
      <c r="U67" s="286" t="s">
        <v>813</v>
      </c>
      <c r="V67" s="286" t="s">
        <v>814</v>
      </c>
      <c r="W67" s="286" t="s">
        <v>815</v>
      </c>
      <c r="X67" s="286"/>
      <c r="Y67" s="286"/>
      <c r="Z67" s="286"/>
      <c r="AA67" s="286"/>
      <c r="AB67" s="306"/>
      <c r="AC67" s="306"/>
      <c r="AD67" s="286"/>
      <c r="AE67" s="288"/>
      <c r="AF67" s="8" t="s">
        <v>816</v>
      </c>
      <c r="AG67" s="286"/>
      <c r="AH67" s="286"/>
      <c r="AI67" s="286"/>
      <c r="AJ67" s="284"/>
      <c r="AK67" s="1"/>
      <c r="AL67" s="1"/>
      <c r="AM67" s="1"/>
      <c r="AN67" s="1"/>
    </row>
    <row r="68" spans="1:40" ht="30" customHeight="1" x14ac:dyDescent="0.2">
      <c r="A68" s="392"/>
      <c r="B68" s="12" t="s">
        <v>481</v>
      </c>
      <c r="C68" s="7" t="s">
        <v>482</v>
      </c>
      <c r="D68" s="8" t="s">
        <v>483</v>
      </c>
      <c r="E68" s="286"/>
      <c r="F68" s="9">
        <v>42948</v>
      </c>
      <c r="G68" s="9">
        <v>44348</v>
      </c>
      <c r="H68" s="8" t="s">
        <v>572</v>
      </c>
      <c r="I68" s="10"/>
      <c r="J68" s="8" t="s">
        <v>817</v>
      </c>
      <c r="K68" s="15" t="s">
        <v>485</v>
      </c>
      <c r="L68" s="286"/>
      <c r="M68" s="303"/>
      <c r="N68" s="304"/>
      <c r="O68" s="304"/>
      <c r="P68" s="304"/>
      <c r="Q68" s="304" t="s">
        <v>55</v>
      </c>
      <c r="R68" s="304"/>
      <c r="S68" s="305"/>
      <c r="T68" s="286" t="s">
        <v>818</v>
      </c>
      <c r="U68" s="286" t="s">
        <v>819</v>
      </c>
      <c r="V68" s="286"/>
      <c r="W68" s="286" t="s">
        <v>457</v>
      </c>
      <c r="X68" s="286"/>
      <c r="Y68" s="286"/>
      <c r="Z68" s="286"/>
      <c r="AA68" s="286"/>
      <c r="AB68" s="306"/>
      <c r="AC68" s="306"/>
      <c r="AD68" s="286"/>
      <c r="AE68" s="288"/>
      <c r="AF68" s="8" t="s">
        <v>820</v>
      </c>
      <c r="AG68" s="286"/>
      <c r="AH68" s="286"/>
      <c r="AI68" s="286"/>
      <c r="AJ68" s="284"/>
      <c r="AK68" s="1"/>
      <c r="AL68" s="1"/>
      <c r="AM68" s="1"/>
      <c r="AN68" s="1"/>
    </row>
    <row r="69" spans="1:40" ht="30" customHeight="1" x14ac:dyDescent="0.2">
      <c r="A69" s="392"/>
      <c r="B69" s="12" t="s">
        <v>487</v>
      </c>
      <c r="C69" s="7" t="s">
        <v>488</v>
      </c>
      <c r="D69" s="8" t="s">
        <v>489</v>
      </c>
      <c r="E69" s="286"/>
      <c r="F69" s="9">
        <v>42583</v>
      </c>
      <c r="G69" s="9">
        <v>42948</v>
      </c>
      <c r="H69" s="8" t="s">
        <v>490</v>
      </c>
      <c r="I69" s="10">
        <v>0</v>
      </c>
      <c r="J69" s="8" t="s">
        <v>491</v>
      </c>
      <c r="K69" s="15"/>
      <c r="L69" s="286"/>
      <c r="M69" s="303"/>
      <c r="N69" s="304"/>
      <c r="O69" s="304"/>
      <c r="P69" s="304"/>
      <c r="Q69" s="304"/>
      <c r="R69" s="304" t="s">
        <v>55</v>
      </c>
      <c r="S69" s="305"/>
      <c r="T69" s="286" t="s">
        <v>637</v>
      </c>
      <c r="U69" s="286" t="s">
        <v>821</v>
      </c>
      <c r="V69" s="286"/>
      <c r="W69" s="286" t="s">
        <v>457</v>
      </c>
      <c r="X69" s="286"/>
      <c r="Y69" s="286"/>
      <c r="Z69" s="286"/>
      <c r="AA69" s="286"/>
      <c r="AB69" s="306"/>
      <c r="AC69" s="306"/>
      <c r="AD69" s="286"/>
      <c r="AE69" s="288"/>
      <c r="AF69" s="8" t="s">
        <v>822</v>
      </c>
      <c r="AG69" s="286"/>
      <c r="AH69" s="286"/>
      <c r="AI69" s="286"/>
      <c r="AJ69" s="284"/>
      <c r="AK69" s="1"/>
      <c r="AL69" s="1"/>
      <c r="AM69" s="1"/>
      <c r="AN69" s="1"/>
    </row>
    <row r="70" spans="1:40" ht="30" customHeight="1" x14ac:dyDescent="0.2">
      <c r="A70" s="392"/>
      <c r="B70" s="12" t="s">
        <v>494</v>
      </c>
      <c r="C70" s="7" t="s">
        <v>495</v>
      </c>
      <c r="D70" s="8" t="s">
        <v>496</v>
      </c>
      <c r="E70" s="286"/>
      <c r="F70" s="9">
        <v>42948</v>
      </c>
      <c r="G70" s="9">
        <v>44348</v>
      </c>
      <c r="H70" s="8" t="s">
        <v>572</v>
      </c>
      <c r="I70" s="10">
        <v>30000</v>
      </c>
      <c r="J70" s="8" t="s">
        <v>497</v>
      </c>
      <c r="K70" s="15" t="s">
        <v>274</v>
      </c>
      <c r="L70" s="286"/>
      <c r="M70" s="303"/>
      <c r="N70" s="304"/>
      <c r="O70" s="304"/>
      <c r="P70" s="304"/>
      <c r="Q70" s="304" t="s">
        <v>55</v>
      </c>
      <c r="R70" s="304"/>
      <c r="S70" s="305"/>
      <c r="T70" s="286" t="s">
        <v>823</v>
      </c>
      <c r="U70" s="286" t="s">
        <v>824</v>
      </c>
      <c r="V70" s="286"/>
      <c r="W70" s="286" t="s">
        <v>457</v>
      </c>
      <c r="X70" s="286"/>
      <c r="Y70" s="286"/>
      <c r="Z70" s="286"/>
      <c r="AA70" s="286"/>
      <c r="AB70" s="306"/>
      <c r="AC70" s="306"/>
      <c r="AD70" s="286"/>
      <c r="AE70" s="288"/>
      <c r="AF70" s="8" t="s">
        <v>825</v>
      </c>
      <c r="AG70" s="286"/>
      <c r="AH70" s="286"/>
      <c r="AI70" s="286"/>
      <c r="AJ70" s="284"/>
      <c r="AK70" s="1"/>
      <c r="AL70" s="1"/>
      <c r="AM70" s="1"/>
      <c r="AN70" s="1"/>
    </row>
    <row r="71" spans="1:40" ht="30" customHeight="1" x14ac:dyDescent="0.2">
      <c r="A71" s="392"/>
      <c r="B71" s="12" t="s">
        <v>502</v>
      </c>
      <c r="C71" s="7" t="s">
        <v>503</v>
      </c>
      <c r="D71" s="8" t="s">
        <v>504</v>
      </c>
      <c r="E71" s="286"/>
      <c r="F71" s="9">
        <v>43647</v>
      </c>
      <c r="G71" s="9">
        <v>44348</v>
      </c>
      <c r="H71" s="8" t="s">
        <v>477</v>
      </c>
      <c r="I71" s="10">
        <v>10000</v>
      </c>
      <c r="J71" s="8" t="s">
        <v>826</v>
      </c>
      <c r="K71" s="15" t="s">
        <v>507</v>
      </c>
      <c r="L71" s="286"/>
      <c r="M71" s="303"/>
      <c r="N71" s="304" t="s">
        <v>55</v>
      </c>
      <c r="O71" s="304"/>
      <c r="P71" s="304"/>
      <c r="Q71" s="304"/>
      <c r="R71" s="304"/>
      <c r="S71" s="305"/>
      <c r="T71" s="18" t="s">
        <v>827</v>
      </c>
      <c r="U71" s="286"/>
      <c r="V71" s="286"/>
      <c r="W71" s="286" t="s">
        <v>815</v>
      </c>
      <c r="X71" s="286"/>
      <c r="Y71" s="286"/>
      <c r="Z71" s="286"/>
      <c r="AA71" s="286"/>
      <c r="AB71" s="306">
        <v>44013</v>
      </c>
      <c r="AC71" s="306"/>
      <c r="AD71" s="286"/>
      <c r="AE71" s="288"/>
      <c r="AF71" s="8" t="s">
        <v>828</v>
      </c>
      <c r="AG71" s="286"/>
      <c r="AH71" s="286"/>
      <c r="AI71" s="286"/>
      <c r="AJ71" s="284"/>
      <c r="AK71" s="1"/>
      <c r="AL71" s="1"/>
      <c r="AM71" s="1"/>
      <c r="AN71" s="1"/>
    </row>
    <row r="72" spans="1:40" ht="30" customHeight="1" x14ac:dyDescent="0.2">
      <c r="A72" s="392"/>
      <c r="B72" s="12" t="s">
        <v>509</v>
      </c>
      <c r="C72" s="7" t="s">
        <v>510</v>
      </c>
      <c r="D72" s="8" t="s">
        <v>511</v>
      </c>
      <c r="E72" s="286"/>
      <c r="F72" s="9">
        <v>42948</v>
      </c>
      <c r="G72" s="9">
        <v>44348</v>
      </c>
      <c r="H72" s="8" t="s">
        <v>512</v>
      </c>
      <c r="I72" s="10">
        <v>30000</v>
      </c>
      <c r="J72" s="8" t="s">
        <v>829</v>
      </c>
      <c r="K72" s="15" t="s">
        <v>173</v>
      </c>
      <c r="L72" s="286"/>
      <c r="M72" s="303"/>
      <c r="N72" s="304"/>
      <c r="O72" s="304"/>
      <c r="P72" s="304"/>
      <c r="Q72" s="304" t="s">
        <v>55</v>
      </c>
      <c r="R72" s="304"/>
      <c r="S72" s="305"/>
      <c r="T72" s="8" t="s">
        <v>830</v>
      </c>
      <c r="U72" s="8"/>
      <c r="V72" s="8"/>
      <c r="W72" s="8" t="s">
        <v>140</v>
      </c>
      <c r="X72" s="8"/>
      <c r="Y72" s="8" t="s">
        <v>831</v>
      </c>
      <c r="Z72" s="8"/>
      <c r="AA72" s="8"/>
      <c r="AB72" s="9"/>
      <c r="AC72" s="9"/>
      <c r="AD72" s="8" t="s">
        <v>140</v>
      </c>
      <c r="AE72" s="14"/>
      <c r="AF72" s="8" t="s">
        <v>832</v>
      </c>
      <c r="AG72" s="8"/>
      <c r="AH72" s="8"/>
      <c r="AI72" s="8"/>
      <c r="AJ72" s="284"/>
      <c r="AK72" s="1"/>
      <c r="AL72" s="1"/>
      <c r="AM72" s="1"/>
      <c r="AN72" s="1"/>
    </row>
    <row r="73" spans="1:40" ht="30" customHeight="1" x14ac:dyDescent="0.2">
      <c r="A73" s="392"/>
      <c r="B73" s="12" t="s">
        <v>519</v>
      </c>
      <c r="C73" s="7" t="s">
        <v>520</v>
      </c>
      <c r="D73" s="8" t="s">
        <v>521</v>
      </c>
      <c r="E73" s="286"/>
      <c r="F73" s="9">
        <v>42948</v>
      </c>
      <c r="G73" s="9">
        <v>43070</v>
      </c>
      <c r="H73" s="8" t="s">
        <v>833</v>
      </c>
      <c r="I73" s="10">
        <v>0</v>
      </c>
      <c r="J73" s="8" t="s">
        <v>834</v>
      </c>
      <c r="K73" s="11" t="s">
        <v>523</v>
      </c>
      <c r="L73" s="286"/>
      <c r="M73" s="303"/>
      <c r="N73" s="304"/>
      <c r="O73" s="304" t="s">
        <v>55</v>
      </c>
      <c r="P73" s="304"/>
      <c r="Q73" s="304"/>
      <c r="R73" s="304"/>
      <c r="S73" s="305" t="s">
        <v>7</v>
      </c>
      <c r="T73" s="8" t="s">
        <v>835</v>
      </c>
      <c r="U73" s="8" t="s">
        <v>836</v>
      </c>
      <c r="V73" s="8" t="s">
        <v>837</v>
      </c>
      <c r="W73" s="8" t="s">
        <v>783</v>
      </c>
      <c r="X73" s="8"/>
      <c r="Y73" s="8"/>
      <c r="Z73" s="8"/>
      <c r="AA73" s="8"/>
      <c r="AB73" s="9"/>
      <c r="AC73" s="9"/>
      <c r="AD73" s="8"/>
      <c r="AE73" s="14"/>
      <c r="AF73" s="8"/>
      <c r="AG73" s="8"/>
      <c r="AH73" s="8"/>
      <c r="AI73" s="8"/>
      <c r="AJ73" s="284"/>
      <c r="AK73" s="1"/>
      <c r="AL73" s="1"/>
      <c r="AM73" s="1"/>
      <c r="AN73" s="1"/>
    </row>
    <row r="74" spans="1:40" ht="30" customHeight="1" x14ac:dyDescent="0.2">
      <c r="A74" s="392"/>
      <c r="B74" s="12" t="s">
        <v>526</v>
      </c>
      <c r="C74" s="7" t="s">
        <v>527</v>
      </c>
      <c r="D74" s="8" t="s">
        <v>528</v>
      </c>
      <c r="E74" s="286"/>
      <c r="F74" s="9">
        <v>42948</v>
      </c>
      <c r="G74" s="9">
        <v>44348</v>
      </c>
      <c r="H74" s="15" t="s">
        <v>272</v>
      </c>
      <c r="I74" s="10">
        <v>300000</v>
      </c>
      <c r="J74" s="9" t="s">
        <v>505</v>
      </c>
      <c r="K74" s="11"/>
      <c r="L74" s="286"/>
      <c r="M74" s="303"/>
      <c r="N74" s="304"/>
      <c r="O74" s="304"/>
      <c r="P74" s="304"/>
      <c r="Q74" s="304" t="s">
        <v>55</v>
      </c>
      <c r="R74" s="304"/>
      <c r="S74" s="305"/>
      <c r="T74" s="8" t="s">
        <v>838</v>
      </c>
      <c r="U74" s="8" t="s">
        <v>839</v>
      </c>
      <c r="V74" s="8" t="s">
        <v>840</v>
      </c>
      <c r="W74" s="8" t="s">
        <v>706</v>
      </c>
      <c r="X74" s="8"/>
      <c r="Y74" s="8"/>
      <c r="Z74" s="8"/>
      <c r="AA74" s="8"/>
      <c r="AB74" s="9"/>
      <c r="AC74" s="9"/>
      <c r="AD74" s="8"/>
      <c r="AE74" s="14"/>
      <c r="AF74" s="8"/>
      <c r="AG74" s="8"/>
      <c r="AH74" s="8"/>
      <c r="AI74" s="8"/>
      <c r="AJ74" s="284"/>
      <c r="AK74" s="1"/>
      <c r="AL74" s="1"/>
      <c r="AM74" s="1"/>
      <c r="AN74" s="1"/>
    </row>
    <row r="75" spans="1:40" ht="30" customHeight="1" x14ac:dyDescent="0.2">
      <c r="A75" s="392"/>
      <c r="B75" s="12" t="s">
        <v>531</v>
      </c>
      <c r="C75" s="7" t="s">
        <v>532</v>
      </c>
      <c r="D75" s="8" t="s">
        <v>533</v>
      </c>
      <c r="E75" s="286"/>
      <c r="F75" s="9">
        <v>42948</v>
      </c>
      <c r="G75" s="9">
        <v>44348</v>
      </c>
      <c r="H75" s="8" t="s">
        <v>163</v>
      </c>
      <c r="I75" s="10">
        <v>400000</v>
      </c>
      <c r="J75" s="13" t="s">
        <v>534</v>
      </c>
      <c r="K75" s="11" t="s">
        <v>535</v>
      </c>
      <c r="L75" s="286"/>
      <c r="M75" s="303"/>
      <c r="N75" s="304"/>
      <c r="O75" s="304"/>
      <c r="P75" s="304"/>
      <c r="Q75" s="304" t="s">
        <v>55</v>
      </c>
      <c r="R75" s="304"/>
      <c r="S75" s="305"/>
      <c r="T75" s="8" t="s">
        <v>841</v>
      </c>
      <c r="U75" s="8"/>
      <c r="V75" s="8"/>
      <c r="W75" s="8" t="s">
        <v>671</v>
      </c>
      <c r="X75" s="8"/>
      <c r="Y75" s="8"/>
      <c r="Z75" s="8"/>
      <c r="AA75" s="8"/>
      <c r="AB75" s="9"/>
      <c r="AC75" s="9"/>
      <c r="AD75" s="8"/>
      <c r="AE75" s="14"/>
      <c r="AF75" s="8"/>
      <c r="AG75" s="8"/>
      <c r="AH75" s="8"/>
      <c r="AI75" s="8"/>
      <c r="AJ75" s="284"/>
      <c r="AK75" s="1"/>
      <c r="AL75" s="1"/>
      <c r="AM75" s="1"/>
      <c r="AN75" s="1"/>
    </row>
    <row r="76" spans="1:40" ht="30" customHeight="1" x14ac:dyDescent="0.2">
      <c r="A76" s="392"/>
      <c r="B76" s="12" t="s">
        <v>537</v>
      </c>
      <c r="C76" s="7" t="s">
        <v>538</v>
      </c>
      <c r="D76" s="8" t="s">
        <v>533</v>
      </c>
      <c r="E76" s="286"/>
      <c r="F76" s="9">
        <v>42948</v>
      </c>
      <c r="G76" s="9">
        <v>44348</v>
      </c>
      <c r="H76" s="8" t="s">
        <v>163</v>
      </c>
      <c r="I76" s="10">
        <v>25000</v>
      </c>
      <c r="J76" s="8" t="s">
        <v>539</v>
      </c>
      <c r="K76" s="11" t="s">
        <v>540</v>
      </c>
      <c r="L76" s="286"/>
      <c r="M76" s="303"/>
      <c r="N76" s="304"/>
      <c r="O76" s="304"/>
      <c r="P76" s="304"/>
      <c r="Q76" s="304" t="s">
        <v>55</v>
      </c>
      <c r="R76" s="304"/>
      <c r="S76" s="305"/>
      <c r="T76" s="8" t="s">
        <v>842</v>
      </c>
      <c r="U76" s="8"/>
      <c r="V76" s="8"/>
      <c r="W76" s="8" t="s">
        <v>671</v>
      </c>
      <c r="X76" s="8"/>
      <c r="Y76" s="8"/>
      <c r="Z76" s="8"/>
      <c r="AA76" s="8"/>
      <c r="AB76" s="9"/>
      <c r="AC76" s="9"/>
      <c r="AD76" s="8"/>
      <c r="AE76" s="14"/>
      <c r="AF76" s="8"/>
      <c r="AG76" s="8"/>
      <c r="AH76" s="8"/>
      <c r="AI76" s="8"/>
      <c r="AJ76" s="284"/>
      <c r="AK76" s="1"/>
      <c r="AL76" s="1"/>
      <c r="AM76" s="1"/>
      <c r="AN76" s="1"/>
    </row>
    <row r="77" spans="1:40" ht="30" customHeight="1" x14ac:dyDescent="0.2">
      <c r="A77" s="392"/>
      <c r="B77" s="12" t="s">
        <v>542</v>
      </c>
      <c r="C77" s="7" t="s">
        <v>543</v>
      </c>
      <c r="D77" s="8" t="s">
        <v>533</v>
      </c>
      <c r="E77" s="286"/>
      <c r="F77" s="9">
        <v>42948</v>
      </c>
      <c r="G77" s="9">
        <v>44348</v>
      </c>
      <c r="H77" s="15" t="s">
        <v>68</v>
      </c>
      <c r="I77" s="10">
        <v>75000</v>
      </c>
      <c r="J77" s="8" t="s">
        <v>544</v>
      </c>
      <c r="K77" s="8" t="s">
        <v>545</v>
      </c>
      <c r="L77" s="286"/>
      <c r="M77" s="303"/>
      <c r="N77" s="304"/>
      <c r="O77" s="304"/>
      <c r="P77" s="304"/>
      <c r="Q77" s="304" t="s">
        <v>55</v>
      </c>
      <c r="R77" s="304"/>
      <c r="S77" s="305"/>
      <c r="T77" s="8" t="s">
        <v>843</v>
      </c>
      <c r="U77" s="8"/>
      <c r="V77" s="8"/>
      <c r="W77" s="8" t="s">
        <v>140</v>
      </c>
      <c r="X77" s="8"/>
      <c r="Y77" s="8"/>
      <c r="Z77" s="8"/>
      <c r="AA77" s="8"/>
      <c r="AB77" s="9"/>
      <c r="AC77" s="9"/>
      <c r="AD77" s="8"/>
      <c r="AE77" s="14"/>
      <c r="AF77" s="8" t="s">
        <v>844</v>
      </c>
      <c r="AG77" s="8"/>
      <c r="AH77" s="8"/>
      <c r="AI77" s="8"/>
      <c r="AJ77" s="284"/>
      <c r="AK77" s="1"/>
      <c r="AL77" s="1"/>
      <c r="AM77" s="1"/>
      <c r="AN77" s="1"/>
    </row>
    <row r="78" spans="1:40" ht="30" customHeight="1" x14ac:dyDescent="0.2">
      <c r="A78" s="392"/>
      <c r="B78" s="12" t="s">
        <v>547</v>
      </c>
      <c r="C78" s="7" t="s">
        <v>548</v>
      </c>
      <c r="D78" s="8" t="s">
        <v>549</v>
      </c>
      <c r="E78" s="286"/>
      <c r="F78" s="9">
        <v>42948</v>
      </c>
      <c r="G78" s="9">
        <v>44348</v>
      </c>
      <c r="H78" s="8" t="s">
        <v>272</v>
      </c>
      <c r="I78" s="10">
        <v>400000</v>
      </c>
      <c r="J78" s="8" t="s">
        <v>845</v>
      </c>
      <c r="K78" s="11"/>
      <c r="L78" s="286"/>
      <c r="M78" s="303"/>
      <c r="N78" s="304"/>
      <c r="O78" s="304" t="s">
        <v>55</v>
      </c>
      <c r="P78" s="304"/>
      <c r="Q78" s="304"/>
      <c r="R78" s="304"/>
      <c r="S78" s="305"/>
      <c r="T78" s="8" t="s">
        <v>846</v>
      </c>
      <c r="U78" s="8" t="s">
        <v>847</v>
      </c>
      <c r="V78" s="8" t="s">
        <v>848</v>
      </c>
      <c r="W78" s="8" t="s">
        <v>706</v>
      </c>
      <c r="X78" s="8"/>
      <c r="Y78" s="8"/>
      <c r="Z78" s="8"/>
      <c r="AA78" s="8"/>
      <c r="AB78" s="9"/>
      <c r="AC78" s="9"/>
      <c r="AD78" s="8"/>
      <c r="AE78" s="14"/>
      <c r="AF78" s="8" t="s">
        <v>849</v>
      </c>
      <c r="AG78" s="8"/>
      <c r="AH78" s="8"/>
      <c r="AI78" s="8"/>
      <c r="AJ78" s="284"/>
      <c r="AK78" s="1"/>
      <c r="AL78" s="1"/>
      <c r="AM78" s="1"/>
      <c r="AN78" s="1"/>
    </row>
    <row r="79" spans="1:40" ht="30" customHeight="1" x14ac:dyDescent="0.2">
      <c r="A79" s="392"/>
      <c r="B79" s="12" t="s">
        <v>552</v>
      </c>
      <c r="C79" s="7" t="s">
        <v>553</v>
      </c>
      <c r="D79" s="8" t="s">
        <v>554</v>
      </c>
      <c r="E79" s="286"/>
      <c r="F79" s="9">
        <v>42948</v>
      </c>
      <c r="G79" s="9">
        <v>44348</v>
      </c>
      <c r="H79" s="8" t="s">
        <v>389</v>
      </c>
      <c r="I79" s="10">
        <v>200000</v>
      </c>
      <c r="J79" s="8" t="s">
        <v>555</v>
      </c>
      <c r="K79" s="15" t="s">
        <v>556</v>
      </c>
      <c r="L79" s="286"/>
      <c r="M79" s="303"/>
      <c r="N79" s="304"/>
      <c r="O79" s="304"/>
      <c r="P79" s="304"/>
      <c r="Q79" s="304" t="s">
        <v>55</v>
      </c>
      <c r="R79" s="304"/>
      <c r="S79" s="305"/>
      <c r="T79" s="105" t="s">
        <v>557</v>
      </c>
      <c r="U79" s="105" t="s">
        <v>558</v>
      </c>
      <c r="V79" s="104" t="s">
        <v>850</v>
      </c>
      <c r="W79" s="105" t="s">
        <v>393</v>
      </c>
      <c r="X79" s="104"/>
      <c r="Y79" s="104"/>
      <c r="Z79" s="104"/>
      <c r="AA79" s="104"/>
      <c r="AB79" s="106"/>
      <c r="AC79" s="106"/>
      <c r="AD79" s="104"/>
      <c r="AE79" s="107"/>
      <c r="AF79" s="104"/>
      <c r="AG79" s="104"/>
      <c r="AH79" s="104"/>
      <c r="AI79" s="104"/>
      <c r="AJ79" s="284"/>
      <c r="AK79" s="1"/>
      <c r="AL79" s="1"/>
      <c r="AM79" s="1"/>
      <c r="AN79" s="1"/>
    </row>
    <row r="80" spans="1:40" ht="30" customHeight="1" x14ac:dyDescent="0.2">
      <c r="A80" s="392"/>
      <c r="B80" s="12" t="s">
        <v>559</v>
      </c>
      <c r="C80" s="7" t="s">
        <v>560</v>
      </c>
      <c r="D80" s="8" t="s">
        <v>561</v>
      </c>
      <c r="E80" s="286"/>
      <c r="F80" s="9">
        <v>42948</v>
      </c>
      <c r="G80" s="9">
        <v>44348</v>
      </c>
      <c r="H80" s="8" t="s">
        <v>163</v>
      </c>
      <c r="I80" s="10">
        <v>500000</v>
      </c>
      <c r="J80" s="8" t="s">
        <v>562</v>
      </c>
      <c r="K80" s="15" t="s">
        <v>563</v>
      </c>
      <c r="L80" s="286"/>
      <c r="M80" s="303"/>
      <c r="N80" s="304"/>
      <c r="O80" s="304"/>
      <c r="P80" s="304"/>
      <c r="Q80" s="304" t="s">
        <v>55</v>
      </c>
      <c r="R80" s="304"/>
      <c r="S80" s="305"/>
      <c r="T80" s="8" t="s">
        <v>851</v>
      </c>
      <c r="U80" s="8"/>
      <c r="V80" s="8"/>
      <c r="W80" s="8" t="s">
        <v>852</v>
      </c>
      <c r="X80" s="8"/>
      <c r="Y80" s="8"/>
      <c r="Z80" s="8"/>
      <c r="AA80" s="8"/>
      <c r="AB80" s="9"/>
      <c r="AC80" s="8"/>
      <c r="AD80" s="8"/>
      <c r="AE80" s="8"/>
      <c r="AF80" s="8"/>
      <c r="AG80" s="8"/>
      <c r="AH80" s="8"/>
      <c r="AI80" s="8"/>
      <c r="AJ80" s="284"/>
      <c r="AK80" s="1"/>
      <c r="AL80" s="1"/>
      <c r="AM80" s="1"/>
      <c r="AN80" s="1"/>
    </row>
    <row r="81" spans="1:40" ht="30" customHeight="1" x14ac:dyDescent="0.2">
      <c r="A81" s="392"/>
      <c r="B81" s="12" t="s">
        <v>576</v>
      </c>
      <c r="C81" s="7" t="s">
        <v>853</v>
      </c>
      <c r="D81" s="15" t="s">
        <v>578</v>
      </c>
      <c r="E81" s="15"/>
      <c r="F81" s="9">
        <v>43101</v>
      </c>
      <c r="G81" s="9">
        <v>44713</v>
      </c>
      <c r="H81" s="15" t="s">
        <v>115</v>
      </c>
      <c r="I81" s="10">
        <v>0</v>
      </c>
      <c r="J81" s="33" t="s">
        <v>579</v>
      </c>
      <c r="K81" s="33"/>
      <c r="L81" s="33"/>
      <c r="M81" s="108"/>
      <c r="N81" s="304"/>
      <c r="O81" s="304"/>
      <c r="P81" s="304"/>
      <c r="Q81" s="304" t="s">
        <v>55</v>
      </c>
      <c r="R81" s="304"/>
      <c r="S81" s="305"/>
      <c r="T81" s="8" t="s">
        <v>854</v>
      </c>
      <c r="U81" s="8" t="s">
        <v>855</v>
      </c>
      <c r="V81" s="8"/>
      <c r="W81" s="8" t="s">
        <v>109</v>
      </c>
      <c r="X81" s="8"/>
      <c r="Y81" s="8" t="s">
        <v>856</v>
      </c>
      <c r="Z81" s="8" t="s">
        <v>857</v>
      </c>
      <c r="AA81" s="8"/>
      <c r="AB81" s="9"/>
      <c r="AC81" s="8">
        <v>43617</v>
      </c>
      <c r="AD81" s="8" t="s">
        <v>858</v>
      </c>
      <c r="AE81" s="8"/>
      <c r="AF81" s="8" t="s">
        <v>859</v>
      </c>
      <c r="AG81" s="8"/>
      <c r="AH81" s="8"/>
      <c r="AI81" s="8"/>
      <c r="AJ81" s="284"/>
      <c r="AK81" s="1"/>
      <c r="AL81" s="1"/>
      <c r="AM81" s="1"/>
      <c r="AN81" s="1"/>
    </row>
    <row r="82" spans="1:40" ht="30" customHeight="1" x14ac:dyDescent="0.2">
      <c r="A82" s="392"/>
      <c r="B82" s="12" t="s">
        <v>580</v>
      </c>
      <c r="C82" s="7" t="s">
        <v>581</v>
      </c>
      <c r="D82" s="15" t="s">
        <v>582</v>
      </c>
      <c r="E82" s="15" t="s">
        <v>583</v>
      </c>
      <c r="F82" s="9">
        <v>43101</v>
      </c>
      <c r="G82" s="9">
        <v>44713</v>
      </c>
      <c r="H82" s="15" t="s">
        <v>115</v>
      </c>
      <c r="I82" s="10">
        <v>10000</v>
      </c>
      <c r="J82" s="33" t="s">
        <v>584</v>
      </c>
      <c r="K82" s="33"/>
      <c r="L82" s="33"/>
      <c r="M82" s="108"/>
      <c r="N82" s="304"/>
      <c r="O82" s="304"/>
      <c r="P82" s="304"/>
      <c r="Q82" s="304" t="s">
        <v>55</v>
      </c>
      <c r="R82" s="304"/>
      <c r="S82" s="305"/>
      <c r="T82" s="8" t="s">
        <v>860</v>
      </c>
      <c r="U82" s="8" t="s">
        <v>861</v>
      </c>
      <c r="V82" s="8"/>
      <c r="W82" s="8" t="s">
        <v>109</v>
      </c>
      <c r="X82" s="8"/>
      <c r="Y82" s="8"/>
      <c r="Z82" s="8"/>
      <c r="AA82" s="8"/>
      <c r="AB82" s="9"/>
      <c r="AC82" s="8"/>
      <c r="AD82" s="8"/>
      <c r="AE82" s="8"/>
      <c r="AF82" s="8"/>
      <c r="AG82" s="8"/>
      <c r="AH82" s="8"/>
      <c r="AI82" s="8"/>
      <c r="AJ82" s="284"/>
      <c r="AK82" s="1"/>
      <c r="AL82" s="1"/>
      <c r="AM82" s="1"/>
      <c r="AN82" s="1"/>
    </row>
    <row r="83" spans="1:40" ht="30" customHeight="1" x14ac:dyDescent="0.2">
      <c r="A83" s="392"/>
      <c r="B83" s="12" t="s">
        <v>585</v>
      </c>
      <c r="C83" s="7" t="s">
        <v>586</v>
      </c>
      <c r="D83" s="15" t="s">
        <v>587</v>
      </c>
      <c r="E83" s="15"/>
      <c r="F83" s="9">
        <v>43101</v>
      </c>
      <c r="G83" s="9">
        <v>44713</v>
      </c>
      <c r="H83" s="15" t="s">
        <v>115</v>
      </c>
      <c r="I83" s="10">
        <v>0</v>
      </c>
      <c r="J83" s="33"/>
      <c r="K83" s="33"/>
      <c r="L83" s="33"/>
      <c r="M83" s="2"/>
      <c r="N83" s="304"/>
      <c r="O83" s="304"/>
      <c r="P83" s="304"/>
      <c r="Q83" s="304" t="s">
        <v>55</v>
      </c>
      <c r="R83" s="304"/>
      <c r="S83" s="305"/>
      <c r="T83" s="33" t="s">
        <v>862</v>
      </c>
      <c r="U83" s="8" t="s">
        <v>863</v>
      </c>
      <c r="V83" s="8"/>
      <c r="W83" s="8" t="s">
        <v>864</v>
      </c>
      <c r="X83" s="8"/>
      <c r="Y83" s="8"/>
      <c r="Z83" s="8"/>
      <c r="AA83" s="8"/>
      <c r="AB83" s="9"/>
      <c r="AC83" s="8"/>
      <c r="AD83" s="8"/>
      <c r="AE83" s="8"/>
      <c r="AF83" s="8"/>
      <c r="AG83" s="8"/>
      <c r="AH83" s="8"/>
      <c r="AI83" s="8"/>
      <c r="AJ83" s="284"/>
      <c r="AK83" s="1"/>
      <c r="AL83" s="1"/>
      <c r="AM83" s="1"/>
      <c r="AN83" s="1"/>
    </row>
    <row r="84" spans="1:40" ht="30" customHeight="1" x14ac:dyDescent="0.2">
      <c r="A84" s="388"/>
      <c r="B84" s="12" t="s">
        <v>589</v>
      </c>
      <c r="C84" s="7" t="s">
        <v>590</v>
      </c>
      <c r="D84" s="15" t="s">
        <v>582</v>
      </c>
      <c r="E84" s="15"/>
      <c r="F84" s="9">
        <v>43101</v>
      </c>
      <c r="G84" s="9">
        <v>44713</v>
      </c>
      <c r="H84" s="15" t="s">
        <v>115</v>
      </c>
      <c r="I84" s="10">
        <v>10000</v>
      </c>
      <c r="J84" s="33" t="s">
        <v>591</v>
      </c>
      <c r="K84" s="33"/>
      <c r="L84" s="33"/>
      <c r="M84" s="108"/>
      <c r="N84" s="304"/>
      <c r="O84" s="304"/>
      <c r="P84" s="304"/>
      <c r="Q84" s="304" t="s">
        <v>55</v>
      </c>
      <c r="R84" s="304"/>
      <c r="S84" s="305"/>
      <c r="T84" s="8" t="s">
        <v>865</v>
      </c>
      <c r="U84" s="8" t="s">
        <v>866</v>
      </c>
      <c r="V84" s="8"/>
      <c r="W84" s="8" t="s">
        <v>867</v>
      </c>
      <c r="X84" s="8"/>
      <c r="Y84" s="8"/>
      <c r="Z84" s="8"/>
      <c r="AA84" s="8"/>
      <c r="AB84" s="9"/>
      <c r="AC84" s="8"/>
      <c r="AD84" s="8"/>
      <c r="AE84" s="8"/>
      <c r="AF84" s="8" t="s">
        <v>868</v>
      </c>
      <c r="AG84" s="8"/>
      <c r="AH84" s="8"/>
      <c r="AI84" s="8"/>
      <c r="AJ84" s="284"/>
      <c r="AK84" s="1"/>
      <c r="AL84" s="1"/>
      <c r="AM84" s="1"/>
      <c r="AN84" s="1"/>
    </row>
    <row r="85" spans="1:40" ht="15.75" customHeight="1" x14ac:dyDescent="0.2">
      <c r="A85" s="1"/>
      <c r="B85" s="1"/>
      <c r="C85" s="1"/>
      <c r="D85" s="1"/>
      <c r="E85" s="1"/>
      <c r="F85" s="1"/>
      <c r="G85" s="1"/>
      <c r="H85" s="1"/>
      <c r="I85" s="109"/>
      <c r="J85" s="1"/>
      <c r="K85" s="1"/>
      <c r="L85" s="1"/>
      <c r="M85" s="1"/>
      <c r="N85" s="2"/>
      <c r="O85" s="2"/>
      <c r="P85" s="2"/>
      <c r="Q85" s="2"/>
      <c r="R85" s="2"/>
      <c r="S85" s="2"/>
      <c r="T85" s="1"/>
      <c r="U85" s="1"/>
      <c r="V85" s="1"/>
      <c r="W85" s="1"/>
      <c r="X85" s="1"/>
      <c r="Y85" s="1"/>
      <c r="Z85" s="1"/>
      <c r="AA85" s="1"/>
      <c r="AB85" s="1"/>
      <c r="AC85" s="1"/>
      <c r="AD85" s="1"/>
      <c r="AE85" s="1"/>
      <c r="AF85" s="1"/>
      <c r="AG85" s="1"/>
      <c r="AH85" s="1"/>
      <c r="AI85" s="1"/>
      <c r="AJ85" s="284"/>
      <c r="AK85" s="1"/>
      <c r="AL85" s="1"/>
      <c r="AM85" s="1"/>
      <c r="AN85" s="1"/>
    </row>
    <row r="86" spans="1:40" ht="15.75" customHeight="1" x14ac:dyDescent="0.2">
      <c r="A86" s="1"/>
      <c r="B86" s="35"/>
      <c r="C86" s="1"/>
      <c r="D86" s="1"/>
      <c r="E86" s="1"/>
      <c r="F86" s="1"/>
      <c r="G86" s="1"/>
      <c r="H86" s="1"/>
      <c r="I86" s="109"/>
      <c r="J86" s="1"/>
      <c r="K86" s="1"/>
      <c r="L86" s="1"/>
      <c r="M86" s="1"/>
      <c r="N86" s="2"/>
      <c r="O86" s="2"/>
      <c r="P86" s="2"/>
      <c r="Q86" s="2"/>
      <c r="R86" s="2"/>
      <c r="S86" s="2"/>
      <c r="T86" s="1"/>
      <c r="U86" s="1"/>
      <c r="V86" s="1"/>
      <c r="W86" s="1"/>
      <c r="X86" s="1"/>
      <c r="Y86" s="1"/>
      <c r="Z86" s="1"/>
      <c r="AA86" s="1"/>
      <c r="AB86" s="1"/>
      <c r="AC86" s="1"/>
      <c r="AD86" s="1"/>
      <c r="AE86" s="1"/>
      <c r="AF86" s="1"/>
      <c r="AG86" s="1"/>
      <c r="AH86" s="1"/>
      <c r="AI86" s="1"/>
      <c r="AJ86" s="284"/>
      <c r="AK86" s="1"/>
      <c r="AL86" s="1"/>
      <c r="AM86" s="1"/>
      <c r="AN86" s="1"/>
    </row>
    <row r="87" spans="1:40" ht="15.75" customHeight="1" x14ac:dyDescent="0.2">
      <c r="A87" s="1"/>
      <c r="B87" s="1"/>
      <c r="C87" s="1"/>
      <c r="D87" s="1"/>
      <c r="E87" s="1"/>
      <c r="F87" s="1"/>
      <c r="G87" s="1"/>
      <c r="H87" s="1"/>
      <c r="I87" s="109"/>
      <c r="J87" s="1"/>
      <c r="K87" s="1"/>
      <c r="L87" s="292"/>
      <c r="M87" s="1"/>
      <c r="N87" s="2"/>
      <c r="O87" s="2"/>
      <c r="P87" s="2"/>
      <c r="Q87" s="2"/>
      <c r="R87" s="2"/>
      <c r="S87" s="2"/>
      <c r="T87" s="1"/>
      <c r="U87" s="1"/>
      <c r="V87" s="1"/>
      <c r="W87" s="1"/>
      <c r="X87" s="1"/>
      <c r="Y87" s="1"/>
      <c r="Z87" s="1"/>
      <c r="AA87" s="1"/>
      <c r="AB87" s="1"/>
      <c r="AC87" s="1"/>
      <c r="AD87" s="1"/>
      <c r="AE87" s="1"/>
      <c r="AF87" s="1"/>
      <c r="AG87" s="1"/>
      <c r="AH87" s="1"/>
      <c r="AI87" s="1"/>
      <c r="AJ87" s="284"/>
      <c r="AK87" s="1"/>
      <c r="AL87" s="1"/>
      <c r="AM87" s="1"/>
      <c r="AN87" s="1"/>
    </row>
    <row r="88" spans="1:40" ht="26.25" customHeight="1" x14ac:dyDescent="0.2">
      <c r="A88" s="36" t="s">
        <v>565</v>
      </c>
      <c r="B88" s="37"/>
      <c r="C88" s="37"/>
      <c r="D88" s="37"/>
      <c r="E88" s="37"/>
      <c r="F88" s="37"/>
      <c r="G88" s="37"/>
      <c r="H88" s="37"/>
      <c r="I88" s="110"/>
      <c r="J88" s="37"/>
      <c r="K88" s="37"/>
      <c r="L88" s="38"/>
      <c r="M88" s="39"/>
      <c r="N88" s="2"/>
      <c r="O88" s="2"/>
      <c r="P88" s="2"/>
      <c r="Q88" s="2"/>
      <c r="R88" s="2"/>
      <c r="S88" s="2"/>
      <c r="T88" s="1"/>
      <c r="U88" s="1"/>
      <c r="V88" s="1"/>
      <c r="W88" s="1"/>
      <c r="X88" s="1"/>
      <c r="Y88" s="1"/>
      <c r="Z88" s="1"/>
      <c r="AA88" s="1"/>
      <c r="AB88" s="1"/>
      <c r="AC88" s="1"/>
      <c r="AD88" s="1"/>
      <c r="AE88" s="1"/>
      <c r="AF88" s="1"/>
      <c r="AG88" s="1"/>
      <c r="AH88" s="1"/>
      <c r="AI88" s="1"/>
      <c r="AJ88" s="284"/>
      <c r="AK88" s="1"/>
      <c r="AL88" s="1"/>
      <c r="AM88" s="1"/>
      <c r="AN88" s="1"/>
    </row>
    <row r="89" spans="1:40" ht="26.25" customHeight="1" x14ac:dyDescent="0.2">
      <c r="A89" s="40"/>
      <c r="B89" s="293"/>
      <c r="C89" s="293"/>
      <c r="D89" s="41"/>
      <c r="E89" s="41"/>
      <c r="F89" s="41"/>
      <c r="G89" s="41"/>
      <c r="H89" s="41"/>
      <c r="I89" s="111"/>
      <c r="J89" s="41"/>
      <c r="K89" s="41"/>
      <c r="L89" s="41"/>
      <c r="M89" s="41"/>
      <c r="N89" s="41"/>
      <c r="O89" s="2"/>
      <c r="P89" s="2"/>
      <c r="Q89" s="2"/>
      <c r="R89" s="2"/>
      <c r="S89" s="2"/>
      <c r="T89" s="1"/>
      <c r="U89" s="1"/>
      <c r="V89" s="1"/>
      <c r="W89" s="1"/>
      <c r="X89" s="1"/>
      <c r="Y89" s="1"/>
      <c r="Z89" s="1"/>
      <c r="AA89" s="1"/>
      <c r="AB89" s="1"/>
      <c r="AC89" s="1"/>
      <c r="AD89" s="1"/>
      <c r="AE89" s="1"/>
      <c r="AF89" s="1"/>
      <c r="AG89" s="1"/>
      <c r="AH89" s="1"/>
      <c r="AI89" s="1"/>
      <c r="AJ89" s="284"/>
      <c r="AK89" s="1"/>
      <c r="AL89" s="1"/>
      <c r="AM89" s="1"/>
      <c r="AN89" s="1"/>
    </row>
    <row r="90" spans="1:40" ht="43.5" customHeight="1" x14ac:dyDescent="0.2">
      <c r="A90" s="42" t="s">
        <v>566</v>
      </c>
      <c r="B90" s="294"/>
      <c r="C90" s="43">
        <f>COUNTA(C94:C95,C99,C100)</f>
        <v>1</v>
      </c>
      <c r="D90" s="1"/>
      <c r="E90" s="1"/>
      <c r="F90" s="1"/>
      <c r="G90" s="1"/>
      <c r="H90" s="1"/>
      <c r="I90" s="109"/>
      <c r="J90" s="1"/>
      <c r="K90" s="1"/>
      <c r="L90" s="1"/>
      <c r="M90" s="1"/>
      <c r="N90" s="2"/>
      <c r="O90" s="2"/>
      <c r="P90" s="2"/>
      <c r="Q90" s="2"/>
      <c r="R90" s="2"/>
      <c r="S90" s="2"/>
      <c r="T90" s="1"/>
      <c r="U90" s="1"/>
      <c r="V90" s="1"/>
      <c r="W90" s="1"/>
      <c r="X90" s="1"/>
      <c r="Y90" s="1"/>
      <c r="Z90" s="1"/>
      <c r="AA90" s="1"/>
      <c r="AB90" s="1"/>
      <c r="AC90" s="1"/>
      <c r="AD90" s="1"/>
      <c r="AE90" s="1"/>
      <c r="AF90" s="1"/>
      <c r="AG90" s="1"/>
      <c r="AH90" s="1"/>
      <c r="AI90" s="1"/>
      <c r="AJ90" s="284"/>
      <c r="AK90" s="1"/>
      <c r="AL90" s="1"/>
      <c r="AM90" s="1"/>
      <c r="AN90" s="1"/>
    </row>
    <row r="91" spans="1:40" ht="15.75" customHeight="1" x14ac:dyDescent="0.2">
      <c r="A91" s="1"/>
      <c r="B91" s="1"/>
      <c r="C91" s="1"/>
      <c r="D91" s="1"/>
      <c r="E91" s="1"/>
      <c r="F91" s="1"/>
      <c r="G91" s="1"/>
      <c r="H91" s="1"/>
      <c r="I91" s="109"/>
      <c r="J91" s="1"/>
      <c r="K91" s="1"/>
      <c r="L91" s="1"/>
      <c r="M91" s="1"/>
      <c r="N91" s="2"/>
      <c r="O91" s="2"/>
      <c r="P91" s="2"/>
      <c r="Q91" s="2"/>
      <c r="R91" s="2"/>
      <c r="S91" s="2"/>
      <c r="T91" s="1"/>
      <c r="U91" s="1"/>
      <c r="V91" s="1"/>
      <c r="W91" s="1"/>
      <c r="X91" s="1"/>
      <c r="Y91" s="1"/>
      <c r="Z91" s="1"/>
      <c r="AA91" s="1"/>
      <c r="AB91" s="1"/>
      <c r="AC91" s="1"/>
      <c r="AD91" s="1"/>
      <c r="AE91" s="1"/>
      <c r="AF91" s="1"/>
      <c r="AG91" s="1"/>
      <c r="AH91" s="1"/>
      <c r="AI91" s="1"/>
      <c r="AJ91" s="284"/>
      <c r="AK91" s="1"/>
      <c r="AL91" s="1"/>
      <c r="AM91" s="1"/>
      <c r="AN91" s="1"/>
    </row>
    <row r="92" spans="1:40" ht="15.75" customHeight="1" x14ac:dyDescent="0.2">
      <c r="A92" s="394" t="s">
        <v>567</v>
      </c>
      <c r="B92" s="389" t="s">
        <v>12</v>
      </c>
      <c r="C92" s="389" t="s">
        <v>13</v>
      </c>
      <c r="D92" s="389" t="s">
        <v>14</v>
      </c>
      <c r="E92" s="390" t="s">
        <v>15</v>
      </c>
      <c r="F92" s="443" t="s">
        <v>16</v>
      </c>
      <c r="G92" s="433"/>
      <c r="H92" s="389" t="s">
        <v>17</v>
      </c>
      <c r="I92" s="444" t="s">
        <v>18</v>
      </c>
      <c r="J92" s="389" t="s">
        <v>19</v>
      </c>
      <c r="K92" s="443" t="s">
        <v>20</v>
      </c>
      <c r="L92" s="433"/>
      <c r="M92" s="389" t="s">
        <v>21</v>
      </c>
      <c r="N92" s="44"/>
      <c r="O92" s="2"/>
      <c r="P92" s="2"/>
      <c r="Q92" s="2"/>
      <c r="R92" s="2"/>
      <c r="S92" s="2"/>
      <c r="T92" s="1"/>
      <c r="U92" s="1"/>
      <c r="V92" s="1"/>
      <c r="W92" s="1"/>
      <c r="X92" s="1"/>
      <c r="Y92" s="1"/>
      <c r="Z92" s="1"/>
      <c r="AA92" s="1"/>
      <c r="AB92" s="1"/>
      <c r="AC92" s="1"/>
      <c r="AD92" s="1"/>
      <c r="AE92" s="1"/>
      <c r="AF92" s="1"/>
      <c r="AG92" s="1"/>
      <c r="AH92" s="1"/>
      <c r="AI92" s="1"/>
      <c r="AJ92" s="284"/>
      <c r="AK92" s="1"/>
      <c r="AL92" s="1"/>
      <c r="AM92" s="1"/>
      <c r="AN92" s="1"/>
    </row>
    <row r="93" spans="1:40" ht="15.75" customHeight="1" x14ac:dyDescent="0.2">
      <c r="A93" s="388"/>
      <c r="B93" s="388"/>
      <c r="C93" s="388"/>
      <c r="D93" s="388"/>
      <c r="E93" s="388"/>
      <c r="F93" s="112" t="s">
        <v>44</v>
      </c>
      <c r="G93" s="112" t="s">
        <v>45</v>
      </c>
      <c r="H93" s="388"/>
      <c r="I93" s="388"/>
      <c r="J93" s="388"/>
      <c r="K93" s="46" t="s">
        <v>46</v>
      </c>
      <c r="L93" s="46" t="s">
        <v>47</v>
      </c>
      <c r="M93" s="388"/>
      <c r="N93" s="1"/>
      <c r="O93" s="2"/>
      <c r="P93" s="2"/>
      <c r="Q93" s="2"/>
      <c r="R93" s="2"/>
      <c r="S93" s="2"/>
      <c r="T93" s="1"/>
      <c r="U93" s="1"/>
      <c r="V93" s="1"/>
      <c r="W93" s="1"/>
      <c r="X93" s="1"/>
      <c r="Y93" s="1"/>
      <c r="Z93" s="1"/>
      <c r="AA93" s="1"/>
      <c r="AB93" s="1"/>
      <c r="AC93" s="1"/>
      <c r="AD93" s="1"/>
      <c r="AE93" s="1"/>
      <c r="AF93" s="1"/>
      <c r="AG93" s="1"/>
      <c r="AH93" s="1"/>
      <c r="AI93" s="1"/>
      <c r="AJ93" s="284"/>
      <c r="AK93" s="1"/>
      <c r="AL93" s="1"/>
      <c r="AM93" s="1"/>
      <c r="AN93" s="1"/>
    </row>
    <row r="94" spans="1:40" ht="30" customHeight="1" x14ac:dyDescent="0.2">
      <c r="A94" s="391" t="s">
        <v>365</v>
      </c>
      <c r="B94" s="33" t="s">
        <v>869</v>
      </c>
      <c r="C94" s="27" t="s">
        <v>870</v>
      </c>
      <c r="D94" s="33" t="s">
        <v>871</v>
      </c>
      <c r="E94" s="33" t="s">
        <v>872</v>
      </c>
      <c r="F94" s="113">
        <v>43466</v>
      </c>
      <c r="G94" s="113">
        <v>44348</v>
      </c>
      <c r="H94" s="33" t="s">
        <v>858</v>
      </c>
      <c r="I94" s="114"/>
      <c r="J94" s="309" t="s">
        <v>873</v>
      </c>
      <c r="K94" s="309"/>
      <c r="L94" s="309"/>
      <c r="M94" s="309"/>
      <c r="N94" s="1"/>
      <c r="O94" s="2"/>
      <c r="P94" s="2"/>
      <c r="Q94" s="2"/>
      <c r="R94" s="2"/>
      <c r="S94" s="2"/>
      <c r="T94" s="1"/>
      <c r="U94" s="1"/>
      <c r="V94" s="1"/>
      <c r="W94" s="1"/>
      <c r="X94" s="1"/>
      <c r="Y94" s="1"/>
      <c r="Z94" s="1"/>
      <c r="AA94" s="1"/>
      <c r="AB94" s="1"/>
      <c r="AC94" s="1"/>
      <c r="AD94" s="1"/>
      <c r="AE94" s="1"/>
      <c r="AF94" s="1"/>
      <c r="AG94" s="1"/>
      <c r="AH94" s="1"/>
      <c r="AI94" s="1"/>
      <c r="AJ94" s="284"/>
      <c r="AK94" s="1"/>
      <c r="AL94" s="1"/>
      <c r="AM94" s="1"/>
      <c r="AN94" s="1"/>
    </row>
    <row r="95" spans="1:40" ht="15.75" customHeight="1" x14ac:dyDescent="0.2">
      <c r="A95" s="388"/>
      <c r="B95" s="115"/>
      <c r="C95" s="311"/>
      <c r="D95" s="286"/>
      <c r="E95" s="286"/>
      <c r="F95" s="306"/>
      <c r="G95" s="306"/>
      <c r="H95" s="312"/>
      <c r="I95" s="313"/>
      <c r="J95" s="312"/>
      <c r="K95" s="312"/>
      <c r="L95" s="286"/>
      <c r="M95" s="312"/>
      <c r="N95" s="1"/>
      <c r="O95" s="2"/>
      <c r="P95" s="2"/>
      <c r="Q95" s="2"/>
      <c r="R95" s="2"/>
      <c r="S95" s="2"/>
      <c r="T95" s="1"/>
      <c r="U95" s="1"/>
      <c r="V95" s="1"/>
      <c r="W95" s="1"/>
      <c r="X95" s="1"/>
      <c r="Y95" s="1"/>
      <c r="Z95" s="1"/>
      <c r="AA95" s="1"/>
      <c r="AB95" s="1"/>
      <c r="AC95" s="1"/>
      <c r="AD95" s="1"/>
      <c r="AE95" s="1"/>
      <c r="AF95" s="1"/>
      <c r="AG95" s="1"/>
      <c r="AH95" s="1"/>
      <c r="AI95" s="1"/>
      <c r="AJ95" s="284"/>
      <c r="AK95" s="1"/>
      <c r="AL95" s="1"/>
      <c r="AM95" s="1"/>
      <c r="AN95" s="1"/>
    </row>
    <row r="96" spans="1:40" ht="15.75" customHeight="1" x14ac:dyDescent="0.2">
      <c r="A96" s="1"/>
      <c r="B96" s="1"/>
      <c r="C96" s="1"/>
      <c r="D96" s="1"/>
      <c r="E96" s="1"/>
      <c r="F96" s="1"/>
      <c r="G96" s="1"/>
      <c r="H96" s="1"/>
      <c r="I96" s="109"/>
      <c r="J96" s="1"/>
      <c r="K96" s="1"/>
      <c r="L96" s="1"/>
      <c r="M96" s="1"/>
      <c r="N96" s="2"/>
      <c r="O96" s="2"/>
      <c r="P96" s="2"/>
      <c r="Q96" s="2"/>
      <c r="R96" s="2"/>
      <c r="S96" s="2"/>
      <c r="T96" s="1"/>
      <c r="U96" s="1"/>
      <c r="V96" s="1"/>
      <c r="W96" s="1"/>
      <c r="X96" s="1"/>
      <c r="Y96" s="1"/>
      <c r="Z96" s="1"/>
      <c r="AA96" s="1"/>
      <c r="AB96" s="1"/>
      <c r="AC96" s="1"/>
      <c r="AD96" s="1"/>
      <c r="AE96" s="1"/>
      <c r="AF96" s="1"/>
      <c r="AG96" s="1"/>
      <c r="AH96" s="1"/>
      <c r="AI96" s="1"/>
      <c r="AJ96" s="284"/>
      <c r="AK96" s="1"/>
      <c r="AL96" s="1"/>
      <c r="AM96" s="1"/>
      <c r="AN96" s="1"/>
    </row>
    <row r="97" spans="1:40" ht="15.75" customHeight="1" x14ac:dyDescent="0.2">
      <c r="A97" s="394" t="s">
        <v>567</v>
      </c>
      <c r="B97" s="389" t="s">
        <v>12</v>
      </c>
      <c r="C97" s="389" t="s">
        <v>13</v>
      </c>
      <c r="D97" s="389" t="s">
        <v>14</v>
      </c>
      <c r="E97" s="390" t="s">
        <v>15</v>
      </c>
      <c r="F97" s="443" t="s">
        <v>16</v>
      </c>
      <c r="G97" s="433"/>
      <c r="H97" s="389" t="s">
        <v>17</v>
      </c>
      <c r="I97" s="444" t="s">
        <v>18</v>
      </c>
      <c r="J97" s="389" t="s">
        <v>19</v>
      </c>
      <c r="K97" s="443" t="s">
        <v>20</v>
      </c>
      <c r="L97" s="433"/>
      <c r="M97" s="389" t="s">
        <v>21</v>
      </c>
      <c r="N97" s="44"/>
      <c r="O97" s="2"/>
      <c r="P97" s="2"/>
      <c r="Q97" s="2"/>
      <c r="R97" s="2"/>
      <c r="S97" s="2"/>
      <c r="T97" s="1"/>
      <c r="U97" s="1"/>
      <c r="V97" s="1"/>
      <c r="W97" s="1"/>
      <c r="X97" s="1"/>
      <c r="Y97" s="1"/>
      <c r="Z97" s="1"/>
      <c r="AA97" s="1"/>
      <c r="AB97" s="1"/>
      <c r="AC97" s="1"/>
      <c r="AD97" s="1"/>
      <c r="AE97" s="1"/>
      <c r="AF97" s="1"/>
      <c r="AG97" s="1"/>
      <c r="AH97" s="1"/>
      <c r="AI97" s="1"/>
      <c r="AJ97" s="284"/>
      <c r="AK97" s="1"/>
      <c r="AL97" s="1"/>
      <c r="AM97" s="1"/>
      <c r="AN97" s="1"/>
    </row>
    <row r="98" spans="1:40" ht="15" customHeight="1" x14ac:dyDescent="0.2">
      <c r="A98" s="388"/>
      <c r="B98" s="388"/>
      <c r="C98" s="388"/>
      <c r="D98" s="388"/>
      <c r="E98" s="388"/>
      <c r="F98" s="112" t="s">
        <v>44</v>
      </c>
      <c r="G98" s="112" t="s">
        <v>45</v>
      </c>
      <c r="H98" s="388"/>
      <c r="I98" s="388"/>
      <c r="J98" s="388"/>
      <c r="K98" s="46" t="s">
        <v>46</v>
      </c>
      <c r="L98" s="46" t="s">
        <v>47</v>
      </c>
      <c r="M98" s="388"/>
      <c r="N98" s="1"/>
      <c r="O98" s="2"/>
      <c r="P98" s="2"/>
      <c r="Q98" s="2"/>
      <c r="R98" s="2"/>
      <c r="S98" s="2"/>
      <c r="T98" s="1"/>
      <c r="U98" s="1"/>
      <c r="V98" s="1"/>
      <c r="W98" s="1"/>
      <c r="X98" s="1"/>
      <c r="Y98" s="1"/>
      <c r="Z98" s="1"/>
      <c r="AA98" s="1"/>
      <c r="AB98" s="1"/>
      <c r="AC98" s="1"/>
      <c r="AD98" s="1"/>
      <c r="AE98" s="1"/>
      <c r="AF98" s="1"/>
      <c r="AG98" s="1"/>
      <c r="AH98" s="1"/>
      <c r="AI98" s="1"/>
      <c r="AJ98" s="284"/>
      <c r="AK98" s="1"/>
      <c r="AL98" s="1"/>
      <c r="AM98" s="1"/>
      <c r="AN98" s="1"/>
    </row>
    <row r="99" spans="1:40" ht="15.75" customHeight="1" x14ac:dyDescent="0.2">
      <c r="A99" s="8"/>
      <c r="B99" s="115"/>
      <c r="C99" s="311"/>
      <c r="D99" s="286"/>
      <c r="E99" s="286"/>
      <c r="F99" s="306"/>
      <c r="G99" s="306"/>
      <c r="H99" s="312"/>
      <c r="I99" s="313"/>
      <c r="J99" s="313"/>
      <c r="K99" s="312"/>
      <c r="L99" s="286"/>
      <c r="M99" s="312"/>
      <c r="N99" s="1"/>
      <c r="O99" s="2"/>
      <c r="P99" s="2"/>
      <c r="Q99" s="2"/>
      <c r="R99" s="2"/>
      <c r="S99" s="2"/>
      <c r="T99" s="1"/>
      <c r="U99" s="1"/>
      <c r="V99" s="1"/>
      <c r="W99" s="1"/>
      <c r="X99" s="1"/>
      <c r="Y99" s="1"/>
      <c r="Z99" s="1"/>
      <c r="AA99" s="1"/>
      <c r="AB99" s="1"/>
      <c r="AC99" s="1"/>
      <c r="AD99" s="1"/>
      <c r="AE99" s="1"/>
      <c r="AF99" s="1"/>
      <c r="AG99" s="1"/>
      <c r="AH99" s="1"/>
      <c r="AI99" s="1"/>
      <c r="AJ99" s="284"/>
      <c r="AK99" s="1"/>
      <c r="AL99" s="1"/>
      <c r="AM99" s="1"/>
      <c r="AN99" s="1"/>
    </row>
    <row r="100" spans="1:40" ht="15.75" customHeight="1" x14ac:dyDescent="0.2">
      <c r="A100" s="35"/>
      <c r="B100" s="35"/>
      <c r="C100" s="1"/>
      <c r="D100" s="1"/>
      <c r="E100" s="1"/>
      <c r="F100" s="1"/>
      <c r="G100" s="1"/>
      <c r="H100" s="1"/>
      <c r="I100" s="1"/>
      <c r="J100" s="1"/>
      <c r="K100" s="1"/>
      <c r="L100" s="1"/>
      <c r="M100" s="1"/>
      <c r="N100" s="1"/>
      <c r="O100" s="2"/>
      <c r="P100" s="2"/>
      <c r="Q100" s="2"/>
      <c r="R100" s="2"/>
      <c r="S100" s="2"/>
      <c r="T100" s="1"/>
      <c r="U100" s="1"/>
      <c r="V100" s="1"/>
      <c r="W100" s="1"/>
      <c r="X100" s="1"/>
      <c r="Y100" s="1"/>
      <c r="Z100" s="1"/>
      <c r="AA100" s="1"/>
      <c r="AB100" s="1"/>
      <c r="AC100" s="1"/>
      <c r="AD100" s="1"/>
      <c r="AE100" s="1"/>
      <c r="AF100" s="1"/>
      <c r="AG100" s="1"/>
      <c r="AH100" s="1"/>
      <c r="AI100" s="1"/>
      <c r="AJ100" s="284"/>
      <c r="AK100" s="1"/>
      <c r="AL100" s="1"/>
      <c r="AM100" s="1"/>
      <c r="AN100" s="1"/>
    </row>
    <row r="101" spans="1:40" ht="15.75" customHeight="1" x14ac:dyDescent="0.2">
      <c r="A101" s="284"/>
      <c r="B101" s="284"/>
      <c r="C101" s="284"/>
      <c r="D101" s="284"/>
      <c r="E101" s="284"/>
      <c r="F101" s="284"/>
      <c r="G101" s="284"/>
      <c r="H101" s="284"/>
      <c r="I101" s="284"/>
      <c r="J101" s="284"/>
      <c r="K101" s="284"/>
      <c r="L101" s="284"/>
      <c r="M101" s="284"/>
      <c r="N101" s="296"/>
      <c r="O101" s="296"/>
      <c r="P101" s="296"/>
      <c r="Q101" s="296"/>
      <c r="R101" s="296"/>
      <c r="S101" s="296"/>
      <c r="T101" s="296"/>
      <c r="U101" s="296"/>
      <c r="V101" s="296"/>
      <c r="W101" s="296"/>
      <c r="X101" s="296"/>
      <c r="Y101" s="296"/>
      <c r="Z101" s="296"/>
      <c r="AA101" s="296"/>
      <c r="AB101" s="296"/>
      <c r="AC101" s="296"/>
      <c r="AD101" s="296"/>
      <c r="AE101" s="296"/>
      <c r="AF101" s="296"/>
      <c r="AG101" s="296"/>
      <c r="AH101" s="296"/>
      <c r="AI101" s="296"/>
      <c r="AJ101" s="284"/>
      <c r="AK101" s="1"/>
      <c r="AL101" s="1"/>
      <c r="AM101" s="1"/>
      <c r="AN101" s="1"/>
    </row>
    <row r="102" spans="1:40" ht="15.75" customHeight="1" x14ac:dyDescent="0.2">
      <c r="A102" s="284"/>
      <c r="B102" s="284"/>
      <c r="C102" s="284"/>
      <c r="D102" s="284"/>
      <c r="E102" s="284"/>
      <c r="F102" s="284"/>
      <c r="G102" s="284"/>
      <c r="H102" s="284"/>
      <c r="I102" s="284"/>
      <c r="J102" s="284"/>
      <c r="K102" s="284"/>
      <c r="L102" s="284"/>
      <c r="M102" s="284"/>
      <c r="N102" s="296"/>
      <c r="O102" s="296"/>
      <c r="P102" s="296"/>
      <c r="Q102" s="296"/>
      <c r="R102" s="296"/>
      <c r="S102" s="296"/>
      <c r="T102" s="296"/>
      <c r="U102" s="296"/>
      <c r="V102" s="296"/>
      <c r="W102" s="296"/>
      <c r="X102" s="296"/>
      <c r="Y102" s="296"/>
      <c r="Z102" s="296"/>
      <c r="AA102" s="296"/>
      <c r="AB102" s="296"/>
      <c r="AC102" s="296"/>
      <c r="AD102" s="296"/>
      <c r="AE102" s="296"/>
      <c r="AF102" s="296"/>
      <c r="AG102" s="296"/>
      <c r="AH102" s="296"/>
      <c r="AI102" s="296"/>
      <c r="AJ102" s="284"/>
      <c r="AK102" s="1"/>
      <c r="AL102" s="1"/>
      <c r="AM102" s="1"/>
      <c r="AN102" s="1"/>
    </row>
    <row r="103" spans="1:40" ht="15.75" customHeight="1" x14ac:dyDescent="0.2">
      <c r="A103" s="1"/>
      <c r="B103" s="1"/>
      <c r="C103" s="1"/>
      <c r="D103" s="1"/>
      <c r="E103" s="1"/>
      <c r="F103" s="1"/>
      <c r="G103" s="1"/>
      <c r="H103" s="1"/>
      <c r="I103" s="1"/>
      <c r="J103" s="1"/>
      <c r="K103" s="1"/>
      <c r="L103" s="1"/>
      <c r="M103" s="1"/>
      <c r="N103" s="2"/>
      <c r="O103" s="2"/>
      <c r="P103" s="2"/>
      <c r="Q103" s="2"/>
      <c r="R103" s="2"/>
      <c r="S103" s="2"/>
      <c r="T103" s="1"/>
      <c r="U103" s="1"/>
      <c r="V103" s="1"/>
      <c r="W103" s="1"/>
      <c r="X103" s="1"/>
      <c r="Y103" s="1"/>
      <c r="Z103" s="1"/>
      <c r="AA103" s="1"/>
      <c r="AB103" s="1"/>
      <c r="AC103" s="1"/>
      <c r="AD103" s="1"/>
      <c r="AE103" s="1"/>
      <c r="AF103" s="1"/>
      <c r="AG103" s="1"/>
      <c r="AH103" s="1"/>
      <c r="AI103" s="1"/>
      <c r="AJ103" s="1"/>
      <c r="AK103" s="1"/>
      <c r="AL103" s="1"/>
      <c r="AM103" s="1"/>
      <c r="AN103" s="1"/>
    </row>
    <row r="104" spans="1:40" ht="15.75" customHeight="1" x14ac:dyDescent="0.2">
      <c r="A104" s="1"/>
      <c r="B104" s="1"/>
      <c r="C104" s="1"/>
      <c r="D104" s="1"/>
      <c r="E104" s="1"/>
      <c r="F104" s="1"/>
      <c r="G104" s="1"/>
      <c r="H104" s="1"/>
      <c r="I104" s="1"/>
      <c r="J104" s="1"/>
      <c r="K104" s="1"/>
      <c r="L104" s="1"/>
      <c r="M104" s="1"/>
      <c r="N104" s="2"/>
      <c r="O104" s="2"/>
      <c r="P104" s="2"/>
      <c r="Q104" s="2"/>
      <c r="R104" s="2"/>
      <c r="S104" s="2"/>
      <c r="T104" s="1"/>
      <c r="U104" s="1"/>
      <c r="V104" s="1"/>
      <c r="W104" s="1"/>
      <c r="X104" s="1"/>
      <c r="Y104" s="1"/>
      <c r="Z104" s="1"/>
      <c r="AA104" s="1"/>
      <c r="AB104" s="1"/>
      <c r="AC104" s="1"/>
      <c r="AD104" s="1"/>
      <c r="AE104" s="1"/>
      <c r="AF104" s="1"/>
      <c r="AG104" s="1"/>
      <c r="AH104" s="1"/>
      <c r="AI104" s="1"/>
      <c r="AJ104" s="1"/>
      <c r="AK104" s="1"/>
      <c r="AL104" s="1"/>
      <c r="AM104" s="1"/>
      <c r="AN104" s="1"/>
    </row>
    <row r="105" spans="1:40" ht="15.75" customHeight="1" x14ac:dyDescent="0.2">
      <c r="A105" s="1"/>
      <c r="B105" s="1"/>
      <c r="C105" s="1"/>
      <c r="D105" s="1"/>
      <c r="E105" s="1"/>
      <c r="F105" s="1"/>
      <c r="G105" s="1"/>
      <c r="H105" s="1"/>
      <c r="I105" s="1"/>
      <c r="J105" s="1"/>
      <c r="K105" s="1"/>
      <c r="L105" s="1"/>
      <c r="M105" s="1"/>
      <c r="N105" s="2"/>
      <c r="O105" s="2"/>
      <c r="P105" s="2"/>
      <c r="Q105" s="2"/>
      <c r="R105" s="2"/>
      <c r="S105" s="2"/>
      <c r="T105" s="1"/>
      <c r="U105" s="1"/>
      <c r="V105" s="1"/>
      <c r="W105" s="1"/>
      <c r="X105" s="1"/>
      <c r="Y105" s="1"/>
      <c r="Z105" s="1"/>
      <c r="AA105" s="1"/>
      <c r="AB105" s="1"/>
      <c r="AC105" s="1"/>
      <c r="AD105" s="1"/>
      <c r="AE105" s="1"/>
      <c r="AF105" s="1"/>
      <c r="AG105" s="1"/>
      <c r="AH105" s="1"/>
      <c r="AI105" s="1"/>
      <c r="AJ105" s="1"/>
      <c r="AK105" s="1"/>
      <c r="AL105" s="1"/>
      <c r="AM105" s="1"/>
      <c r="AN105" s="1"/>
    </row>
    <row r="106" spans="1:40" ht="15.75" customHeight="1" x14ac:dyDescent="0.2">
      <c r="A106" s="1"/>
      <c r="B106" s="1"/>
      <c r="C106" s="1"/>
      <c r="D106" s="1"/>
      <c r="E106" s="1"/>
      <c r="F106" s="1"/>
      <c r="G106" s="1"/>
      <c r="H106" s="1"/>
      <c r="I106" s="1"/>
      <c r="J106" s="1"/>
      <c r="K106" s="1"/>
      <c r="L106" s="1"/>
      <c r="M106" s="1"/>
      <c r="N106" s="2"/>
      <c r="O106" s="2"/>
      <c r="P106" s="2"/>
      <c r="Q106" s="2"/>
      <c r="R106" s="2"/>
      <c r="S106" s="2"/>
      <c r="T106" s="1"/>
      <c r="U106" s="1"/>
      <c r="V106" s="1"/>
      <c r="W106" s="1"/>
      <c r="X106" s="1"/>
      <c r="Y106" s="1"/>
      <c r="Z106" s="1"/>
      <c r="AA106" s="1"/>
      <c r="AB106" s="1"/>
      <c r="AC106" s="1"/>
      <c r="AD106" s="1"/>
      <c r="AE106" s="1"/>
      <c r="AF106" s="1"/>
      <c r="AG106" s="1"/>
      <c r="AH106" s="1"/>
      <c r="AI106" s="1"/>
      <c r="AJ106" s="1"/>
      <c r="AK106" s="1"/>
      <c r="AL106" s="1"/>
      <c r="AM106" s="1"/>
      <c r="AN106" s="1"/>
    </row>
    <row r="107" spans="1:40" ht="15.75" customHeight="1" x14ac:dyDescent="0.2">
      <c r="A107" s="1"/>
      <c r="B107" s="1"/>
      <c r="C107" s="1"/>
      <c r="D107" s="1"/>
      <c r="E107" s="1"/>
      <c r="F107" s="1"/>
      <c r="G107" s="1"/>
      <c r="H107" s="1"/>
      <c r="I107" s="1"/>
      <c r="J107" s="1"/>
      <c r="K107" s="1"/>
      <c r="L107" s="1"/>
      <c r="M107" s="1"/>
      <c r="N107" s="2"/>
      <c r="O107" s="2"/>
      <c r="P107" s="2"/>
      <c r="Q107" s="2"/>
      <c r="R107" s="2"/>
      <c r="S107" s="2"/>
      <c r="T107" s="1"/>
      <c r="U107" s="1"/>
      <c r="V107" s="1"/>
      <c r="W107" s="1"/>
      <c r="X107" s="1"/>
      <c r="Y107" s="1"/>
      <c r="Z107" s="1"/>
      <c r="AA107" s="1"/>
      <c r="AB107" s="1"/>
      <c r="AC107" s="1"/>
      <c r="AD107" s="1"/>
      <c r="AE107" s="1"/>
      <c r="AF107" s="1"/>
      <c r="AG107" s="1"/>
      <c r="AH107" s="1"/>
      <c r="AI107" s="1"/>
      <c r="AJ107" s="1"/>
      <c r="AK107" s="1"/>
      <c r="AL107" s="1"/>
      <c r="AM107" s="1"/>
      <c r="AN107" s="1"/>
    </row>
    <row r="108" spans="1:40" ht="15.75" customHeight="1" x14ac:dyDescent="0.2">
      <c r="A108" s="1"/>
      <c r="B108" s="1"/>
      <c r="C108" s="1"/>
      <c r="D108" s="1"/>
      <c r="E108" s="1"/>
      <c r="F108" s="1"/>
      <c r="G108" s="1"/>
      <c r="H108" s="1"/>
      <c r="I108" s="1"/>
      <c r="J108" s="1"/>
      <c r="K108" s="1"/>
      <c r="L108" s="1"/>
      <c r="M108" s="1"/>
      <c r="N108" s="2"/>
      <c r="O108" s="2"/>
      <c r="P108" s="2"/>
      <c r="Q108" s="2"/>
      <c r="R108" s="2"/>
      <c r="S108" s="2"/>
      <c r="T108" s="1"/>
      <c r="U108" s="1"/>
      <c r="V108" s="1"/>
      <c r="W108" s="1"/>
      <c r="X108" s="1"/>
      <c r="Y108" s="1"/>
      <c r="Z108" s="1"/>
      <c r="AA108" s="1"/>
      <c r="AB108" s="1"/>
      <c r="AC108" s="1"/>
      <c r="AD108" s="1"/>
      <c r="AE108" s="1"/>
      <c r="AF108" s="1"/>
      <c r="AG108" s="1"/>
      <c r="AH108" s="1"/>
      <c r="AI108" s="1"/>
      <c r="AJ108" s="1"/>
      <c r="AK108" s="1"/>
      <c r="AL108" s="1"/>
      <c r="AM108" s="1"/>
      <c r="AN108" s="1"/>
    </row>
    <row r="109" spans="1:40" ht="15.75" customHeight="1" x14ac:dyDescent="0.2">
      <c r="A109" s="1"/>
      <c r="B109" s="1"/>
      <c r="C109" s="1"/>
      <c r="D109" s="1"/>
      <c r="E109" s="1"/>
      <c r="F109" s="1"/>
      <c r="G109" s="1"/>
      <c r="H109" s="1"/>
      <c r="I109" s="1"/>
      <c r="J109" s="1"/>
      <c r="K109" s="1"/>
      <c r="L109" s="1"/>
      <c r="M109" s="1"/>
      <c r="N109" s="2"/>
      <c r="O109" s="2"/>
      <c r="P109" s="2"/>
      <c r="Q109" s="2"/>
      <c r="R109" s="2"/>
      <c r="S109" s="2"/>
      <c r="T109" s="1"/>
      <c r="U109" s="1"/>
      <c r="V109" s="1"/>
      <c r="W109" s="1"/>
      <c r="X109" s="1"/>
      <c r="Y109" s="1"/>
      <c r="Z109" s="1"/>
      <c r="AA109" s="1"/>
      <c r="AB109" s="1"/>
      <c r="AC109" s="1"/>
      <c r="AD109" s="1"/>
      <c r="AE109" s="1"/>
      <c r="AF109" s="1"/>
      <c r="AG109" s="1"/>
      <c r="AH109" s="1"/>
      <c r="AI109" s="1"/>
      <c r="AJ109" s="1"/>
      <c r="AK109" s="1"/>
      <c r="AL109" s="1"/>
      <c r="AM109" s="1"/>
      <c r="AN109" s="1"/>
    </row>
    <row r="110" spans="1:40" ht="15.75" customHeight="1" x14ac:dyDescent="0.2">
      <c r="A110" s="1"/>
      <c r="B110" s="1"/>
      <c r="C110" s="1"/>
      <c r="D110" s="1"/>
      <c r="E110" s="1"/>
      <c r="F110" s="1"/>
      <c r="G110" s="1"/>
      <c r="H110" s="1"/>
      <c r="I110" s="1"/>
      <c r="J110" s="1"/>
      <c r="K110" s="1"/>
      <c r="L110" s="1"/>
      <c r="M110" s="1"/>
      <c r="N110" s="2"/>
      <c r="O110" s="2"/>
      <c r="P110" s="2"/>
      <c r="Q110" s="2"/>
      <c r="R110" s="2"/>
      <c r="S110" s="2"/>
      <c r="T110" s="1"/>
      <c r="U110" s="1"/>
      <c r="V110" s="1"/>
      <c r="W110" s="1"/>
      <c r="X110" s="1"/>
      <c r="Y110" s="1"/>
      <c r="Z110" s="1"/>
      <c r="AA110" s="1"/>
      <c r="AB110" s="1"/>
      <c r="AC110" s="1"/>
      <c r="AD110" s="1"/>
      <c r="AE110" s="1"/>
      <c r="AF110" s="1"/>
      <c r="AG110" s="1"/>
      <c r="AH110" s="1"/>
      <c r="AI110" s="1"/>
      <c r="AJ110" s="1"/>
      <c r="AK110" s="1"/>
      <c r="AL110" s="1"/>
      <c r="AM110" s="1"/>
      <c r="AN110" s="1"/>
    </row>
    <row r="111" spans="1:40" ht="15.75" customHeight="1" x14ac:dyDescent="0.2">
      <c r="A111" s="1"/>
      <c r="B111" s="1"/>
      <c r="C111" s="1"/>
      <c r="D111" s="1"/>
      <c r="E111" s="1"/>
      <c r="F111" s="1"/>
      <c r="G111" s="1"/>
      <c r="H111" s="1"/>
      <c r="I111" s="1"/>
      <c r="J111" s="1"/>
      <c r="K111" s="1"/>
      <c r="L111" s="1"/>
      <c r="M111" s="1"/>
      <c r="N111" s="2"/>
      <c r="O111" s="2"/>
      <c r="P111" s="2"/>
      <c r="Q111" s="2"/>
      <c r="R111" s="2"/>
      <c r="S111" s="2"/>
      <c r="T111" s="1"/>
      <c r="U111" s="1"/>
      <c r="V111" s="1"/>
      <c r="W111" s="1"/>
      <c r="X111" s="1"/>
      <c r="Y111" s="1"/>
      <c r="Z111" s="1"/>
      <c r="AA111" s="1"/>
      <c r="AB111" s="1"/>
      <c r="AC111" s="1"/>
      <c r="AD111" s="1"/>
      <c r="AE111" s="1"/>
      <c r="AF111" s="1"/>
      <c r="AG111" s="1"/>
      <c r="AH111" s="1"/>
      <c r="AI111" s="1"/>
      <c r="AJ111" s="1"/>
      <c r="AK111" s="1"/>
      <c r="AL111" s="1"/>
      <c r="AM111" s="1"/>
      <c r="AN111" s="1"/>
    </row>
    <row r="112" spans="1:40" ht="15.75" customHeight="1" x14ac:dyDescent="0.2">
      <c r="A112" s="1"/>
      <c r="B112" s="1"/>
      <c r="C112" s="1"/>
      <c r="D112" s="1"/>
      <c r="E112" s="1"/>
      <c r="F112" s="1"/>
      <c r="G112" s="1"/>
      <c r="H112" s="1"/>
      <c r="I112" s="1"/>
      <c r="J112" s="1"/>
      <c r="K112" s="1"/>
      <c r="L112" s="1"/>
      <c r="M112" s="1"/>
      <c r="N112" s="2"/>
      <c r="O112" s="2"/>
      <c r="P112" s="2"/>
      <c r="Q112" s="2"/>
      <c r="R112" s="2"/>
      <c r="S112" s="2"/>
      <c r="T112" s="1"/>
      <c r="U112" s="1"/>
      <c r="V112" s="1"/>
      <c r="W112" s="1"/>
      <c r="X112" s="1"/>
      <c r="Y112" s="1"/>
      <c r="Z112" s="1"/>
      <c r="AA112" s="1"/>
      <c r="AB112" s="1"/>
      <c r="AC112" s="1"/>
      <c r="AD112" s="1"/>
      <c r="AE112" s="1"/>
      <c r="AF112" s="1"/>
      <c r="AG112" s="1"/>
      <c r="AH112" s="1"/>
      <c r="AI112" s="1"/>
      <c r="AJ112" s="1"/>
      <c r="AK112" s="1"/>
      <c r="AL112" s="1"/>
      <c r="AM112" s="1"/>
      <c r="AN112" s="1"/>
    </row>
    <row r="113" spans="1:40" ht="15.75" customHeight="1" x14ac:dyDescent="0.2">
      <c r="A113" s="1"/>
      <c r="B113" s="1"/>
      <c r="C113" s="1"/>
      <c r="D113" s="1"/>
      <c r="E113" s="1"/>
      <c r="F113" s="1"/>
      <c r="G113" s="1"/>
      <c r="H113" s="1"/>
      <c r="I113" s="1"/>
      <c r="J113" s="1"/>
      <c r="K113" s="1"/>
      <c r="L113" s="1"/>
      <c r="M113" s="1"/>
      <c r="N113" s="2"/>
      <c r="O113" s="2"/>
      <c r="P113" s="2"/>
      <c r="Q113" s="2"/>
      <c r="R113" s="2"/>
      <c r="S113" s="2"/>
      <c r="T113" s="1"/>
      <c r="U113" s="1"/>
      <c r="V113" s="1"/>
      <c r="W113" s="1"/>
      <c r="X113" s="1"/>
      <c r="Y113" s="1"/>
      <c r="Z113" s="1"/>
      <c r="AA113" s="1"/>
      <c r="AB113" s="1"/>
      <c r="AC113" s="1"/>
      <c r="AD113" s="1"/>
      <c r="AE113" s="1"/>
      <c r="AF113" s="1"/>
      <c r="AG113" s="1"/>
      <c r="AH113" s="1"/>
      <c r="AI113" s="1"/>
      <c r="AJ113" s="1"/>
      <c r="AK113" s="1"/>
      <c r="AL113" s="1"/>
      <c r="AM113" s="1"/>
      <c r="AN113" s="1"/>
    </row>
    <row r="114" spans="1:40" ht="15.75" customHeight="1" x14ac:dyDescent="0.2">
      <c r="A114" s="1"/>
      <c r="B114" s="1"/>
      <c r="C114" s="1"/>
      <c r="D114" s="1"/>
      <c r="E114" s="1"/>
      <c r="F114" s="1"/>
      <c r="G114" s="1"/>
      <c r="H114" s="1"/>
      <c r="I114" s="1"/>
      <c r="J114" s="1"/>
      <c r="K114" s="1"/>
      <c r="L114" s="1"/>
      <c r="M114" s="1"/>
      <c r="N114" s="2"/>
      <c r="O114" s="2"/>
      <c r="P114" s="2"/>
      <c r="Q114" s="2"/>
      <c r="R114" s="2"/>
      <c r="S114" s="2"/>
      <c r="T114" s="1"/>
      <c r="U114" s="1"/>
      <c r="V114" s="1"/>
      <c r="W114" s="1"/>
      <c r="X114" s="1"/>
      <c r="Y114" s="1"/>
      <c r="Z114" s="1"/>
      <c r="AA114" s="1"/>
      <c r="AB114" s="1"/>
      <c r="AC114" s="1"/>
      <c r="AD114" s="1"/>
      <c r="AE114" s="1"/>
      <c r="AF114" s="1"/>
      <c r="AG114" s="1"/>
      <c r="AH114" s="1"/>
      <c r="AI114" s="1"/>
      <c r="AJ114" s="1"/>
      <c r="AK114" s="1"/>
      <c r="AL114" s="1"/>
      <c r="AM114" s="1"/>
      <c r="AN114" s="1"/>
    </row>
    <row r="115" spans="1:40" ht="15.75" customHeight="1" x14ac:dyDescent="0.2">
      <c r="A115" s="1"/>
      <c r="B115" s="1"/>
      <c r="C115" s="1"/>
      <c r="D115" s="1"/>
      <c r="E115" s="1"/>
      <c r="F115" s="1"/>
      <c r="G115" s="1"/>
      <c r="H115" s="1"/>
      <c r="I115" s="1"/>
      <c r="J115" s="1"/>
      <c r="K115" s="1"/>
      <c r="L115" s="1"/>
      <c r="M115" s="1"/>
      <c r="N115" s="2"/>
      <c r="O115" s="2"/>
      <c r="P115" s="2"/>
      <c r="Q115" s="2"/>
      <c r="R115" s="2"/>
      <c r="S115" s="2"/>
      <c r="T115" s="1"/>
      <c r="U115" s="1"/>
      <c r="V115" s="1"/>
      <c r="W115" s="1"/>
      <c r="X115" s="1"/>
      <c r="Y115" s="1"/>
      <c r="Z115" s="1"/>
      <c r="AA115" s="1"/>
      <c r="AB115" s="1"/>
      <c r="AC115" s="1"/>
      <c r="AD115" s="1"/>
      <c r="AE115" s="1"/>
      <c r="AF115" s="1"/>
      <c r="AG115" s="1"/>
      <c r="AH115" s="1"/>
      <c r="AI115" s="1"/>
      <c r="AJ115" s="1"/>
      <c r="AK115" s="1"/>
      <c r="AL115" s="1"/>
      <c r="AM115" s="1"/>
      <c r="AN115" s="1"/>
    </row>
    <row r="116" spans="1:40" ht="15.75" customHeight="1" x14ac:dyDescent="0.2">
      <c r="A116" s="1"/>
      <c r="B116" s="1"/>
      <c r="C116" s="1"/>
      <c r="D116" s="1"/>
      <c r="E116" s="1"/>
      <c r="F116" s="1"/>
      <c r="G116" s="1"/>
      <c r="H116" s="1"/>
      <c r="I116" s="1"/>
      <c r="J116" s="1"/>
      <c r="K116" s="1"/>
      <c r="L116" s="1"/>
      <c r="M116" s="1"/>
      <c r="N116" s="2"/>
      <c r="O116" s="2"/>
      <c r="P116" s="2"/>
      <c r="Q116" s="2"/>
      <c r="R116" s="2"/>
      <c r="S116" s="2"/>
      <c r="T116" s="1"/>
      <c r="U116" s="1"/>
      <c r="V116" s="1"/>
      <c r="W116" s="1"/>
      <c r="X116" s="1"/>
      <c r="Y116" s="1"/>
      <c r="Z116" s="1"/>
      <c r="AA116" s="1"/>
      <c r="AB116" s="1"/>
      <c r="AC116" s="1"/>
      <c r="AD116" s="1"/>
      <c r="AE116" s="1"/>
      <c r="AF116" s="1"/>
      <c r="AG116" s="1"/>
      <c r="AH116" s="1"/>
      <c r="AI116" s="1"/>
      <c r="AJ116" s="1"/>
      <c r="AK116" s="1"/>
      <c r="AL116" s="1"/>
      <c r="AM116" s="1"/>
      <c r="AN116" s="1"/>
    </row>
    <row r="117" spans="1:40" ht="15.75" customHeight="1" x14ac:dyDescent="0.2">
      <c r="A117" s="1"/>
      <c r="B117" s="1"/>
      <c r="C117" s="1"/>
      <c r="D117" s="1"/>
      <c r="E117" s="1"/>
      <c r="F117" s="1"/>
      <c r="G117" s="1"/>
      <c r="H117" s="1"/>
      <c r="I117" s="1"/>
      <c r="J117" s="1"/>
      <c r="K117" s="1"/>
      <c r="L117" s="1"/>
      <c r="M117" s="1"/>
      <c r="N117" s="2"/>
      <c r="O117" s="2"/>
      <c r="P117" s="2"/>
      <c r="Q117" s="2"/>
      <c r="R117" s="2"/>
      <c r="S117" s="2"/>
      <c r="T117" s="1"/>
      <c r="U117" s="1"/>
      <c r="V117" s="1"/>
      <c r="W117" s="1"/>
      <c r="X117" s="1"/>
      <c r="Y117" s="1"/>
      <c r="Z117" s="1"/>
      <c r="AA117" s="1"/>
      <c r="AB117" s="1"/>
      <c r="AC117" s="1"/>
      <c r="AD117" s="1"/>
      <c r="AE117" s="1"/>
      <c r="AF117" s="1"/>
      <c r="AG117" s="1"/>
      <c r="AH117" s="1"/>
      <c r="AI117" s="1"/>
      <c r="AJ117" s="1"/>
      <c r="AK117" s="1"/>
      <c r="AL117" s="1"/>
      <c r="AM117" s="1"/>
      <c r="AN117" s="1"/>
    </row>
    <row r="118" spans="1:40" ht="15.75" customHeight="1" x14ac:dyDescent="0.2">
      <c r="A118" s="1"/>
      <c r="B118" s="1"/>
      <c r="C118" s="1"/>
      <c r="D118" s="1"/>
      <c r="E118" s="1"/>
      <c r="F118" s="1"/>
      <c r="G118" s="1"/>
      <c r="H118" s="1"/>
      <c r="I118" s="1"/>
      <c r="J118" s="1"/>
      <c r="K118" s="1"/>
      <c r="L118" s="1"/>
      <c r="M118" s="1"/>
      <c r="N118" s="2"/>
      <c r="O118" s="2"/>
      <c r="P118" s="2"/>
      <c r="Q118" s="2"/>
      <c r="R118" s="2"/>
      <c r="S118" s="2"/>
      <c r="T118" s="1"/>
      <c r="U118" s="1"/>
      <c r="V118" s="1"/>
      <c r="W118" s="1"/>
      <c r="X118" s="1"/>
      <c r="Y118" s="1"/>
      <c r="Z118" s="1"/>
      <c r="AA118" s="1"/>
      <c r="AB118" s="1"/>
      <c r="AC118" s="1"/>
      <c r="AD118" s="1"/>
      <c r="AE118" s="1"/>
      <c r="AF118" s="1"/>
      <c r="AG118" s="1"/>
      <c r="AH118" s="1"/>
      <c r="AI118" s="1"/>
      <c r="AJ118" s="1"/>
      <c r="AK118" s="1"/>
      <c r="AL118" s="1"/>
      <c r="AM118" s="1"/>
      <c r="AN118" s="1"/>
    </row>
    <row r="119" spans="1:40" ht="15.75" customHeight="1" x14ac:dyDescent="0.2">
      <c r="A119" s="1"/>
      <c r="B119" s="1"/>
      <c r="C119" s="1"/>
      <c r="D119" s="1"/>
      <c r="E119" s="1"/>
      <c r="F119" s="1"/>
      <c r="G119" s="1"/>
      <c r="H119" s="1"/>
      <c r="I119" s="1"/>
      <c r="J119" s="1"/>
      <c r="K119" s="1"/>
      <c r="L119" s="1"/>
      <c r="M119" s="1"/>
      <c r="N119" s="2"/>
      <c r="O119" s="2"/>
      <c r="P119" s="2"/>
      <c r="Q119" s="2"/>
      <c r="R119" s="2"/>
      <c r="S119" s="2"/>
      <c r="T119" s="1"/>
      <c r="U119" s="1"/>
      <c r="V119" s="1"/>
      <c r="W119" s="1"/>
      <c r="X119" s="1"/>
      <c r="Y119" s="1"/>
      <c r="Z119" s="1"/>
      <c r="AA119" s="1"/>
      <c r="AB119" s="1"/>
      <c r="AC119" s="1"/>
      <c r="AD119" s="1"/>
      <c r="AE119" s="1"/>
      <c r="AF119" s="1"/>
      <c r="AG119" s="1"/>
      <c r="AH119" s="1"/>
      <c r="AI119" s="1"/>
      <c r="AJ119" s="1"/>
      <c r="AK119" s="1"/>
      <c r="AL119" s="1"/>
      <c r="AM119" s="1"/>
      <c r="AN119" s="1"/>
    </row>
    <row r="120" spans="1:40" ht="15.75" customHeight="1" x14ac:dyDescent="0.2">
      <c r="A120" s="1"/>
      <c r="B120" s="1"/>
      <c r="C120" s="1"/>
      <c r="D120" s="1"/>
      <c r="E120" s="1"/>
      <c r="F120" s="1"/>
      <c r="G120" s="1"/>
      <c r="H120" s="1"/>
      <c r="I120" s="1"/>
      <c r="J120" s="1"/>
      <c r="K120" s="1"/>
      <c r="L120" s="1"/>
      <c r="M120" s="1"/>
      <c r="N120" s="2"/>
      <c r="O120" s="2"/>
      <c r="P120" s="2"/>
      <c r="Q120" s="2"/>
      <c r="R120" s="2"/>
      <c r="S120" s="2"/>
      <c r="T120" s="1"/>
      <c r="U120" s="1"/>
      <c r="V120" s="1"/>
      <c r="W120" s="1"/>
      <c r="X120" s="1"/>
      <c r="Y120" s="1"/>
      <c r="Z120" s="1"/>
      <c r="AA120" s="1"/>
      <c r="AB120" s="1"/>
      <c r="AC120" s="1"/>
      <c r="AD120" s="1"/>
      <c r="AE120" s="1"/>
      <c r="AF120" s="1"/>
      <c r="AG120" s="1"/>
      <c r="AH120" s="1"/>
      <c r="AI120" s="1"/>
      <c r="AJ120" s="1"/>
      <c r="AK120" s="1"/>
      <c r="AL120" s="1"/>
      <c r="AM120" s="1"/>
      <c r="AN120" s="1"/>
    </row>
    <row r="121" spans="1:40" ht="15.75" customHeight="1" x14ac:dyDescent="0.2">
      <c r="A121" s="1"/>
      <c r="B121" s="1"/>
      <c r="C121" s="1"/>
      <c r="D121" s="1"/>
      <c r="E121" s="1"/>
      <c r="F121" s="1"/>
      <c r="G121" s="1"/>
      <c r="H121" s="1"/>
      <c r="I121" s="1"/>
      <c r="J121" s="1"/>
      <c r="K121" s="1"/>
      <c r="L121" s="1"/>
      <c r="M121" s="1"/>
      <c r="N121" s="2"/>
      <c r="O121" s="2"/>
      <c r="P121" s="2"/>
      <c r="Q121" s="2"/>
      <c r="R121" s="2"/>
      <c r="S121" s="2"/>
      <c r="T121" s="1"/>
      <c r="U121" s="1"/>
      <c r="V121" s="1"/>
      <c r="W121" s="1"/>
      <c r="X121" s="1"/>
      <c r="Y121" s="1"/>
      <c r="Z121" s="1"/>
      <c r="AA121" s="1"/>
      <c r="AB121" s="1"/>
      <c r="AC121" s="1"/>
      <c r="AD121" s="1"/>
      <c r="AE121" s="1"/>
      <c r="AF121" s="1"/>
      <c r="AG121" s="1"/>
      <c r="AH121" s="1"/>
      <c r="AI121" s="1"/>
      <c r="AJ121" s="1"/>
      <c r="AK121" s="1"/>
      <c r="AL121" s="1"/>
      <c r="AM121" s="1"/>
      <c r="AN121" s="1"/>
    </row>
    <row r="122" spans="1:40" ht="15.75" customHeight="1" x14ac:dyDescent="0.2">
      <c r="A122" s="1"/>
      <c r="B122" s="1"/>
      <c r="C122" s="1"/>
      <c r="D122" s="1"/>
      <c r="E122" s="1"/>
      <c r="F122" s="1"/>
      <c r="G122" s="1"/>
      <c r="H122" s="1"/>
      <c r="I122" s="1"/>
      <c r="J122" s="1"/>
      <c r="K122" s="1"/>
      <c r="L122" s="1"/>
      <c r="M122" s="1"/>
      <c r="N122" s="2"/>
      <c r="O122" s="2"/>
      <c r="P122" s="2"/>
      <c r="Q122" s="2"/>
      <c r="R122" s="2"/>
      <c r="S122" s="2"/>
      <c r="T122" s="1"/>
      <c r="U122" s="1"/>
      <c r="V122" s="1"/>
      <c r="W122" s="1"/>
      <c r="X122" s="1"/>
      <c r="Y122" s="1"/>
      <c r="Z122" s="1"/>
      <c r="AA122" s="1"/>
      <c r="AB122" s="1"/>
      <c r="AC122" s="1"/>
      <c r="AD122" s="1"/>
      <c r="AE122" s="1"/>
      <c r="AF122" s="1"/>
      <c r="AG122" s="1"/>
      <c r="AH122" s="1"/>
      <c r="AI122" s="1"/>
      <c r="AJ122" s="1"/>
      <c r="AK122" s="1"/>
      <c r="AL122" s="1"/>
      <c r="AM122" s="1"/>
      <c r="AN122" s="1"/>
    </row>
    <row r="123" spans="1:40" ht="15.75" customHeight="1" x14ac:dyDescent="0.2">
      <c r="A123" s="1"/>
      <c r="B123" s="1"/>
      <c r="C123" s="1"/>
      <c r="D123" s="1"/>
      <c r="E123" s="1"/>
      <c r="F123" s="1"/>
      <c r="G123" s="1"/>
      <c r="H123" s="1"/>
      <c r="I123" s="1"/>
      <c r="J123" s="1"/>
      <c r="K123" s="1"/>
      <c r="L123" s="1"/>
      <c r="M123" s="1"/>
      <c r="N123" s="2"/>
      <c r="O123" s="2"/>
      <c r="P123" s="2"/>
      <c r="Q123" s="2"/>
      <c r="R123" s="2"/>
      <c r="S123" s="2"/>
      <c r="T123" s="1"/>
      <c r="U123" s="1"/>
      <c r="V123" s="1"/>
      <c r="W123" s="1"/>
      <c r="X123" s="1"/>
      <c r="Y123" s="1"/>
      <c r="Z123" s="1"/>
      <c r="AA123" s="1"/>
      <c r="AB123" s="1"/>
      <c r="AC123" s="1"/>
      <c r="AD123" s="1"/>
      <c r="AE123" s="1"/>
      <c r="AF123" s="1"/>
      <c r="AG123" s="1"/>
      <c r="AH123" s="1"/>
      <c r="AI123" s="1"/>
      <c r="AJ123" s="1"/>
      <c r="AK123" s="1"/>
      <c r="AL123" s="1"/>
      <c r="AM123" s="1"/>
      <c r="AN123" s="1"/>
    </row>
    <row r="124" spans="1:40" ht="15.75" customHeight="1" x14ac:dyDescent="0.2">
      <c r="A124" s="1"/>
      <c r="B124" s="1"/>
      <c r="C124" s="1"/>
      <c r="D124" s="1"/>
      <c r="E124" s="1"/>
      <c r="F124" s="1"/>
      <c r="G124" s="1"/>
      <c r="H124" s="1"/>
      <c r="I124" s="1"/>
      <c r="J124" s="1"/>
      <c r="K124" s="1"/>
      <c r="L124" s="1"/>
      <c r="M124" s="1"/>
      <c r="N124" s="2"/>
      <c r="O124" s="2"/>
      <c r="P124" s="2"/>
      <c r="Q124" s="2"/>
      <c r="R124" s="2"/>
      <c r="S124" s="2"/>
      <c r="T124" s="1"/>
      <c r="U124" s="1"/>
      <c r="V124" s="1"/>
      <c r="W124" s="1"/>
      <c r="X124" s="1"/>
      <c r="Y124" s="1"/>
      <c r="Z124" s="1"/>
      <c r="AA124" s="1"/>
      <c r="AB124" s="1"/>
      <c r="AC124" s="1"/>
      <c r="AD124" s="1"/>
      <c r="AE124" s="1"/>
      <c r="AF124" s="1"/>
      <c r="AG124" s="1"/>
      <c r="AH124" s="1"/>
      <c r="AI124" s="1"/>
      <c r="AJ124" s="1"/>
      <c r="AK124" s="1"/>
      <c r="AL124" s="1"/>
      <c r="AM124" s="1"/>
      <c r="AN124" s="1"/>
    </row>
    <row r="125" spans="1:40" ht="15.75" customHeight="1" x14ac:dyDescent="0.2">
      <c r="A125" s="1"/>
      <c r="B125" s="1"/>
      <c r="C125" s="1"/>
      <c r="D125" s="1"/>
      <c r="E125" s="1"/>
      <c r="F125" s="1"/>
      <c r="G125" s="1"/>
      <c r="H125" s="1"/>
      <c r="I125" s="1"/>
      <c r="J125" s="1"/>
      <c r="K125" s="1"/>
      <c r="L125" s="1"/>
      <c r="M125" s="1"/>
      <c r="N125" s="2"/>
      <c r="O125" s="2"/>
      <c r="P125" s="2"/>
      <c r="Q125" s="2"/>
      <c r="R125" s="2"/>
      <c r="S125" s="2"/>
      <c r="T125" s="1"/>
      <c r="U125" s="1"/>
      <c r="V125" s="1"/>
      <c r="W125" s="1"/>
      <c r="X125" s="1"/>
      <c r="Y125" s="1"/>
      <c r="Z125" s="1"/>
      <c r="AA125" s="1"/>
      <c r="AB125" s="1"/>
      <c r="AC125" s="1"/>
      <c r="AD125" s="1"/>
      <c r="AE125" s="1"/>
      <c r="AF125" s="1"/>
      <c r="AG125" s="1"/>
      <c r="AH125" s="1"/>
      <c r="AI125" s="1"/>
      <c r="AJ125" s="1"/>
      <c r="AK125" s="1"/>
      <c r="AL125" s="1"/>
      <c r="AM125" s="1"/>
      <c r="AN125" s="1"/>
    </row>
    <row r="126" spans="1:40" ht="15.75" customHeight="1" x14ac:dyDescent="0.2">
      <c r="A126" s="1"/>
      <c r="B126" s="1"/>
      <c r="C126" s="1"/>
      <c r="D126" s="1"/>
      <c r="E126" s="1"/>
      <c r="F126" s="1"/>
      <c r="G126" s="1"/>
      <c r="H126" s="1"/>
      <c r="I126" s="1"/>
      <c r="J126" s="1"/>
      <c r="K126" s="1"/>
      <c r="L126" s="1"/>
      <c r="M126" s="1"/>
      <c r="N126" s="2"/>
      <c r="O126" s="2"/>
      <c r="P126" s="2"/>
      <c r="Q126" s="2"/>
      <c r="R126" s="2"/>
      <c r="S126" s="2"/>
      <c r="T126" s="1"/>
      <c r="U126" s="1"/>
      <c r="V126" s="1"/>
      <c r="W126" s="1"/>
      <c r="X126" s="1"/>
      <c r="Y126" s="1"/>
      <c r="Z126" s="1"/>
      <c r="AA126" s="1"/>
      <c r="AB126" s="1"/>
      <c r="AC126" s="1"/>
      <c r="AD126" s="1"/>
      <c r="AE126" s="1"/>
      <c r="AF126" s="1"/>
      <c r="AG126" s="1"/>
      <c r="AH126" s="1"/>
      <c r="AI126" s="1"/>
      <c r="AJ126" s="1"/>
      <c r="AK126" s="1"/>
      <c r="AL126" s="1"/>
      <c r="AM126" s="1"/>
      <c r="AN126" s="1"/>
    </row>
    <row r="127" spans="1:40" ht="15.75" customHeight="1" x14ac:dyDescent="0.2">
      <c r="A127" s="1"/>
      <c r="B127" s="1"/>
      <c r="C127" s="1"/>
      <c r="D127" s="1"/>
      <c r="E127" s="1"/>
      <c r="F127" s="1"/>
      <c r="G127" s="1"/>
      <c r="H127" s="1"/>
      <c r="I127" s="1"/>
      <c r="J127" s="1"/>
      <c r="K127" s="1"/>
      <c r="L127" s="1"/>
      <c r="M127" s="1"/>
      <c r="N127" s="2"/>
      <c r="O127" s="2"/>
      <c r="P127" s="2"/>
      <c r="Q127" s="2"/>
      <c r="R127" s="2"/>
      <c r="S127" s="2"/>
      <c r="T127" s="1"/>
      <c r="U127" s="1"/>
      <c r="V127" s="1"/>
      <c r="W127" s="1"/>
      <c r="X127" s="1"/>
      <c r="Y127" s="1"/>
      <c r="Z127" s="1"/>
      <c r="AA127" s="1"/>
      <c r="AB127" s="1"/>
      <c r="AC127" s="1"/>
      <c r="AD127" s="1"/>
      <c r="AE127" s="1"/>
      <c r="AF127" s="1"/>
      <c r="AG127" s="1"/>
      <c r="AH127" s="1"/>
      <c r="AI127" s="1"/>
      <c r="AJ127" s="1"/>
      <c r="AK127" s="1"/>
      <c r="AL127" s="1"/>
      <c r="AM127" s="1"/>
      <c r="AN127" s="1"/>
    </row>
    <row r="128" spans="1:40" ht="15.75" customHeight="1" x14ac:dyDescent="0.2">
      <c r="A128" s="1"/>
      <c r="B128" s="1"/>
      <c r="C128" s="1"/>
      <c r="D128" s="1"/>
      <c r="E128" s="1"/>
      <c r="F128" s="1"/>
      <c r="G128" s="1"/>
      <c r="H128" s="1"/>
      <c r="I128" s="1"/>
      <c r="J128" s="1"/>
      <c r="K128" s="1"/>
      <c r="L128" s="1"/>
      <c r="M128" s="1"/>
      <c r="N128" s="2"/>
      <c r="O128" s="2"/>
      <c r="P128" s="2"/>
      <c r="Q128" s="2"/>
      <c r="R128" s="2"/>
      <c r="S128" s="2"/>
      <c r="T128" s="1"/>
      <c r="U128" s="1"/>
      <c r="V128" s="1"/>
      <c r="W128" s="1"/>
      <c r="X128" s="1"/>
      <c r="Y128" s="1"/>
      <c r="Z128" s="1"/>
      <c r="AA128" s="1"/>
      <c r="AB128" s="1"/>
      <c r="AC128" s="1"/>
      <c r="AD128" s="1"/>
      <c r="AE128" s="1"/>
      <c r="AF128" s="1"/>
      <c r="AG128" s="1"/>
      <c r="AH128" s="1"/>
      <c r="AI128" s="1"/>
      <c r="AJ128" s="1"/>
      <c r="AK128" s="1"/>
      <c r="AL128" s="1"/>
      <c r="AM128" s="1"/>
      <c r="AN128" s="1"/>
    </row>
    <row r="129" spans="1:40" ht="15.75" customHeight="1" x14ac:dyDescent="0.2">
      <c r="A129" s="1"/>
      <c r="B129" s="1"/>
      <c r="C129" s="1"/>
      <c r="D129" s="1"/>
      <c r="E129" s="1"/>
      <c r="F129" s="1"/>
      <c r="G129" s="1"/>
      <c r="H129" s="1"/>
      <c r="I129" s="1"/>
      <c r="J129" s="1"/>
      <c r="K129" s="1"/>
      <c r="L129" s="1"/>
      <c r="M129" s="1"/>
      <c r="N129" s="2"/>
      <c r="O129" s="2"/>
      <c r="P129" s="2"/>
      <c r="Q129" s="2"/>
      <c r="R129" s="2"/>
      <c r="S129" s="2"/>
      <c r="T129" s="1"/>
      <c r="U129" s="1"/>
      <c r="V129" s="1"/>
      <c r="W129" s="1"/>
      <c r="X129" s="1"/>
      <c r="Y129" s="1"/>
      <c r="Z129" s="1"/>
      <c r="AA129" s="1"/>
      <c r="AB129" s="1"/>
      <c r="AC129" s="1"/>
      <c r="AD129" s="1"/>
      <c r="AE129" s="1"/>
      <c r="AF129" s="1"/>
      <c r="AG129" s="1"/>
      <c r="AH129" s="1"/>
      <c r="AI129" s="1"/>
      <c r="AJ129" s="1"/>
      <c r="AK129" s="1"/>
      <c r="AL129" s="1"/>
      <c r="AM129" s="1"/>
      <c r="AN129" s="1"/>
    </row>
    <row r="130" spans="1:40" ht="15.75" customHeight="1" x14ac:dyDescent="0.2">
      <c r="A130" s="1"/>
      <c r="B130" s="1"/>
      <c r="C130" s="1"/>
      <c r="D130" s="1"/>
      <c r="E130" s="1"/>
      <c r="F130" s="1"/>
      <c r="G130" s="1"/>
      <c r="H130" s="1"/>
      <c r="I130" s="1"/>
      <c r="J130" s="1"/>
      <c r="K130" s="1"/>
      <c r="L130" s="1"/>
      <c r="M130" s="1"/>
      <c r="N130" s="2"/>
      <c r="O130" s="2"/>
      <c r="P130" s="2"/>
      <c r="Q130" s="2"/>
      <c r="R130" s="2"/>
      <c r="S130" s="2"/>
      <c r="T130" s="1"/>
      <c r="U130" s="1"/>
      <c r="V130" s="1"/>
      <c r="W130" s="1"/>
      <c r="X130" s="1"/>
      <c r="Y130" s="1"/>
      <c r="Z130" s="1"/>
      <c r="AA130" s="1"/>
      <c r="AB130" s="1"/>
      <c r="AC130" s="1"/>
      <c r="AD130" s="1"/>
      <c r="AE130" s="1"/>
      <c r="AF130" s="1"/>
      <c r="AG130" s="1"/>
      <c r="AH130" s="1"/>
      <c r="AI130" s="1"/>
      <c r="AJ130" s="1"/>
      <c r="AK130" s="1"/>
      <c r="AL130" s="1"/>
      <c r="AM130" s="1"/>
      <c r="AN130" s="1"/>
    </row>
    <row r="131" spans="1:40" ht="15.75" customHeight="1" x14ac:dyDescent="0.2">
      <c r="A131" s="1"/>
      <c r="B131" s="1"/>
      <c r="C131" s="1"/>
      <c r="D131" s="1"/>
      <c r="E131" s="1"/>
      <c r="F131" s="1"/>
      <c r="G131" s="1"/>
      <c r="H131" s="1"/>
      <c r="I131" s="1"/>
      <c r="J131" s="1"/>
      <c r="K131" s="1"/>
      <c r="L131" s="1"/>
      <c r="M131" s="1"/>
      <c r="N131" s="2"/>
      <c r="O131" s="2"/>
      <c r="P131" s="2"/>
      <c r="Q131" s="2"/>
      <c r="R131" s="2"/>
      <c r="S131" s="2"/>
      <c r="T131" s="1"/>
      <c r="U131" s="1"/>
      <c r="V131" s="1"/>
      <c r="W131" s="1"/>
      <c r="X131" s="1"/>
      <c r="Y131" s="1"/>
      <c r="Z131" s="1"/>
      <c r="AA131" s="1"/>
      <c r="AB131" s="1"/>
      <c r="AC131" s="1"/>
      <c r="AD131" s="1"/>
      <c r="AE131" s="1"/>
      <c r="AF131" s="1"/>
      <c r="AG131" s="1"/>
      <c r="AH131" s="1"/>
      <c r="AI131" s="1"/>
      <c r="AJ131" s="1"/>
      <c r="AK131" s="1"/>
      <c r="AL131" s="1"/>
      <c r="AM131" s="1"/>
      <c r="AN131" s="1"/>
    </row>
    <row r="132" spans="1:40" ht="15.75" customHeight="1" x14ac:dyDescent="0.2">
      <c r="A132" s="1"/>
      <c r="B132" s="1"/>
      <c r="C132" s="1"/>
      <c r="D132" s="1"/>
      <c r="E132" s="1"/>
      <c r="F132" s="1"/>
      <c r="G132" s="1"/>
      <c r="H132" s="1"/>
      <c r="I132" s="1"/>
      <c r="J132" s="1"/>
      <c r="K132" s="1"/>
      <c r="L132" s="1"/>
      <c r="M132" s="1"/>
      <c r="N132" s="2"/>
      <c r="O132" s="2"/>
      <c r="P132" s="2"/>
      <c r="Q132" s="2"/>
      <c r="R132" s="2"/>
      <c r="S132" s="2"/>
      <c r="T132" s="1"/>
      <c r="U132" s="1"/>
      <c r="V132" s="1"/>
      <c r="W132" s="1"/>
      <c r="X132" s="1"/>
      <c r="Y132" s="1"/>
      <c r="Z132" s="1"/>
      <c r="AA132" s="1"/>
      <c r="AB132" s="1"/>
      <c r="AC132" s="1"/>
      <c r="AD132" s="1"/>
      <c r="AE132" s="1"/>
      <c r="AF132" s="1"/>
      <c r="AG132" s="1"/>
      <c r="AH132" s="1"/>
      <c r="AI132" s="1"/>
      <c r="AJ132" s="1"/>
      <c r="AK132" s="1"/>
      <c r="AL132" s="1"/>
      <c r="AM132" s="1"/>
      <c r="AN132" s="1"/>
    </row>
    <row r="133" spans="1:40" ht="15.75" customHeight="1" x14ac:dyDescent="0.2">
      <c r="A133" s="1"/>
      <c r="B133" s="1"/>
      <c r="C133" s="1"/>
      <c r="D133" s="1"/>
      <c r="E133" s="1"/>
      <c r="F133" s="1"/>
      <c r="G133" s="1"/>
      <c r="H133" s="1"/>
      <c r="I133" s="1"/>
      <c r="J133" s="1"/>
      <c r="K133" s="1"/>
      <c r="L133" s="1"/>
      <c r="M133" s="1"/>
      <c r="N133" s="2"/>
      <c r="O133" s="2"/>
      <c r="P133" s="2"/>
      <c r="Q133" s="2"/>
      <c r="R133" s="2"/>
      <c r="S133" s="2"/>
      <c r="T133" s="1"/>
      <c r="U133" s="1"/>
      <c r="V133" s="1"/>
      <c r="W133" s="1"/>
      <c r="X133" s="1"/>
      <c r="Y133" s="1"/>
      <c r="Z133" s="1"/>
      <c r="AA133" s="1"/>
      <c r="AB133" s="1"/>
      <c r="AC133" s="1"/>
      <c r="AD133" s="1"/>
      <c r="AE133" s="1"/>
      <c r="AF133" s="1"/>
      <c r="AG133" s="1"/>
      <c r="AH133" s="1"/>
      <c r="AI133" s="1"/>
      <c r="AJ133" s="1"/>
      <c r="AK133" s="1"/>
      <c r="AL133" s="1"/>
      <c r="AM133" s="1"/>
      <c r="AN133" s="1"/>
    </row>
    <row r="134" spans="1:40" ht="15.75" customHeight="1" x14ac:dyDescent="0.2">
      <c r="A134" s="1"/>
      <c r="B134" s="1"/>
      <c r="C134" s="1"/>
      <c r="D134" s="1"/>
      <c r="E134" s="1"/>
      <c r="F134" s="1"/>
      <c r="G134" s="1"/>
      <c r="H134" s="1"/>
      <c r="I134" s="1"/>
      <c r="J134" s="1"/>
      <c r="K134" s="1"/>
      <c r="L134" s="1"/>
      <c r="M134" s="1"/>
      <c r="N134" s="2"/>
      <c r="O134" s="2"/>
      <c r="P134" s="2"/>
      <c r="Q134" s="2"/>
      <c r="R134" s="2"/>
      <c r="S134" s="2"/>
      <c r="T134" s="1"/>
      <c r="U134" s="1"/>
      <c r="V134" s="1"/>
      <c r="W134" s="1"/>
      <c r="X134" s="1"/>
      <c r="Y134" s="1"/>
      <c r="Z134" s="1"/>
      <c r="AA134" s="1"/>
      <c r="AB134" s="1"/>
      <c r="AC134" s="1"/>
      <c r="AD134" s="1"/>
      <c r="AE134" s="1"/>
      <c r="AF134" s="1"/>
      <c r="AG134" s="1"/>
      <c r="AH134" s="1"/>
      <c r="AI134" s="1"/>
      <c r="AJ134" s="1"/>
      <c r="AK134" s="1"/>
      <c r="AL134" s="1"/>
      <c r="AM134" s="1"/>
      <c r="AN134" s="1"/>
    </row>
    <row r="135" spans="1:40" ht="15.75" customHeight="1" x14ac:dyDescent="0.2">
      <c r="A135" s="1"/>
      <c r="B135" s="1"/>
      <c r="C135" s="1"/>
      <c r="D135" s="1"/>
      <c r="E135" s="1"/>
      <c r="F135" s="1"/>
      <c r="G135" s="1"/>
      <c r="H135" s="1"/>
      <c r="I135" s="1"/>
      <c r="J135" s="1"/>
      <c r="K135" s="1"/>
      <c r="L135" s="1"/>
      <c r="M135" s="1"/>
      <c r="N135" s="2"/>
      <c r="O135" s="2"/>
      <c r="P135" s="2"/>
      <c r="Q135" s="2"/>
      <c r="R135" s="2"/>
      <c r="S135" s="2"/>
      <c r="T135" s="1"/>
      <c r="U135" s="1"/>
      <c r="V135" s="1"/>
      <c r="W135" s="1"/>
      <c r="X135" s="1"/>
      <c r="Y135" s="1"/>
      <c r="Z135" s="1"/>
      <c r="AA135" s="1"/>
      <c r="AB135" s="1"/>
      <c r="AC135" s="1"/>
      <c r="AD135" s="1"/>
      <c r="AE135" s="1"/>
      <c r="AF135" s="1"/>
      <c r="AG135" s="1"/>
      <c r="AH135" s="1"/>
      <c r="AI135" s="1"/>
      <c r="AJ135" s="1"/>
      <c r="AK135" s="1"/>
      <c r="AL135" s="1"/>
      <c r="AM135" s="1"/>
      <c r="AN135" s="1"/>
    </row>
    <row r="136" spans="1:40" ht="15.75" customHeight="1" x14ac:dyDescent="0.2">
      <c r="A136" s="1"/>
      <c r="B136" s="1"/>
      <c r="C136" s="1"/>
      <c r="D136" s="1"/>
      <c r="E136" s="1"/>
      <c r="F136" s="1"/>
      <c r="G136" s="1"/>
      <c r="H136" s="1"/>
      <c r="I136" s="1"/>
      <c r="J136" s="1"/>
      <c r="K136" s="1"/>
      <c r="L136" s="1"/>
      <c r="M136" s="1"/>
      <c r="N136" s="2"/>
      <c r="O136" s="2"/>
      <c r="P136" s="2"/>
      <c r="Q136" s="2"/>
      <c r="R136" s="2"/>
      <c r="S136" s="2"/>
      <c r="T136" s="1"/>
      <c r="U136" s="1"/>
      <c r="V136" s="1"/>
      <c r="W136" s="1"/>
      <c r="X136" s="1"/>
      <c r="Y136" s="1"/>
      <c r="Z136" s="1"/>
      <c r="AA136" s="1"/>
      <c r="AB136" s="1"/>
      <c r="AC136" s="1"/>
      <c r="AD136" s="1"/>
      <c r="AE136" s="1"/>
      <c r="AF136" s="1"/>
      <c r="AG136" s="1"/>
      <c r="AH136" s="1"/>
      <c r="AI136" s="1"/>
      <c r="AJ136" s="1"/>
      <c r="AK136" s="1"/>
      <c r="AL136" s="1"/>
      <c r="AM136" s="1"/>
      <c r="AN136" s="1"/>
    </row>
    <row r="137" spans="1:40" ht="15.75" customHeight="1" x14ac:dyDescent="0.2">
      <c r="A137" s="1"/>
      <c r="B137" s="1"/>
      <c r="C137" s="1"/>
      <c r="D137" s="1"/>
      <c r="E137" s="1"/>
      <c r="F137" s="1"/>
      <c r="G137" s="1"/>
      <c r="H137" s="1"/>
      <c r="I137" s="1"/>
      <c r="J137" s="1"/>
      <c r="K137" s="1"/>
      <c r="L137" s="1"/>
      <c r="M137" s="1"/>
      <c r="N137" s="2"/>
      <c r="O137" s="2"/>
      <c r="P137" s="2"/>
      <c r="Q137" s="2"/>
      <c r="R137" s="2"/>
      <c r="S137" s="2"/>
      <c r="T137" s="1"/>
      <c r="U137" s="1"/>
      <c r="V137" s="1"/>
      <c r="W137" s="1"/>
      <c r="X137" s="1"/>
      <c r="Y137" s="1"/>
      <c r="Z137" s="1"/>
      <c r="AA137" s="1"/>
      <c r="AB137" s="1"/>
      <c r="AC137" s="1"/>
      <c r="AD137" s="1"/>
      <c r="AE137" s="1"/>
      <c r="AF137" s="1"/>
      <c r="AG137" s="1"/>
      <c r="AH137" s="1"/>
      <c r="AI137" s="1"/>
      <c r="AJ137" s="1"/>
      <c r="AK137" s="1"/>
      <c r="AL137" s="1"/>
      <c r="AM137" s="1"/>
      <c r="AN137" s="1"/>
    </row>
    <row r="138" spans="1:40" ht="15.75" customHeight="1" x14ac:dyDescent="0.2">
      <c r="A138" s="1"/>
      <c r="B138" s="1"/>
      <c r="C138" s="1"/>
      <c r="D138" s="1"/>
      <c r="E138" s="1"/>
      <c r="F138" s="1"/>
      <c r="G138" s="1"/>
      <c r="H138" s="1"/>
      <c r="I138" s="1"/>
      <c r="J138" s="1"/>
      <c r="K138" s="1"/>
      <c r="L138" s="1"/>
      <c r="M138" s="1"/>
      <c r="N138" s="2"/>
      <c r="O138" s="2"/>
      <c r="P138" s="2"/>
      <c r="Q138" s="2"/>
      <c r="R138" s="2"/>
      <c r="S138" s="2"/>
      <c r="T138" s="1"/>
      <c r="U138" s="1"/>
      <c r="V138" s="1"/>
      <c r="W138" s="1"/>
      <c r="X138" s="1"/>
      <c r="Y138" s="1"/>
      <c r="Z138" s="1"/>
      <c r="AA138" s="1"/>
      <c r="AB138" s="1"/>
      <c r="AC138" s="1"/>
      <c r="AD138" s="1"/>
      <c r="AE138" s="1"/>
      <c r="AF138" s="1"/>
      <c r="AG138" s="1"/>
      <c r="AH138" s="1"/>
      <c r="AI138" s="1"/>
      <c r="AJ138" s="1"/>
      <c r="AK138" s="1"/>
      <c r="AL138" s="1"/>
      <c r="AM138" s="1"/>
      <c r="AN138" s="1"/>
    </row>
    <row r="139" spans="1:40" ht="15.75" customHeight="1" x14ac:dyDescent="0.2">
      <c r="A139" s="1"/>
      <c r="B139" s="1"/>
      <c r="C139" s="1"/>
      <c r="D139" s="1"/>
      <c r="E139" s="1"/>
      <c r="F139" s="1"/>
      <c r="G139" s="1"/>
      <c r="H139" s="1"/>
      <c r="I139" s="1"/>
      <c r="J139" s="1"/>
      <c r="K139" s="1"/>
      <c r="L139" s="1"/>
      <c r="M139" s="1"/>
      <c r="N139" s="2"/>
      <c r="O139" s="2"/>
      <c r="P139" s="2"/>
      <c r="Q139" s="2"/>
      <c r="R139" s="2"/>
      <c r="S139" s="2"/>
      <c r="T139" s="1"/>
      <c r="U139" s="1"/>
      <c r="V139" s="1"/>
      <c r="W139" s="1"/>
      <c r="X139" s="1"/>
      <c r="Y139" s="1"/>
      <c r="Z139" s="1"/>
      <c r="AA139" s="1"/>
      <c r="AB139" s="1"/>
      <c r="AC139" s="1"/>
      <c r="AD139" s="1"/>
      <c r="AE139" s="1"/>
      <c r="AF139" s="1"/>
      <c r="AG139" s="1"/>
      <c r="AH139" s="1"/>
      <c r="AI139" s="1"/>
      <c r="AJ139" s="1"/>
      <c r="AK139" s="1"/>
      <c r="AL139" s="1"/>
      <c r="AM139" s="1"/>
      <c r="AN139" s="1"/>
    </row>
    <row r="140" spans="1:40" ht="15.75" customHeight="1" x14ac:dyDescent="0.2">
      <c r="A140" s="1"/>
      <c r="B140" s="1"/>
      <c r="C140" s="1"/>
      <c r="D140" s="1"/>
      <c r="E140" s="1"/>
      <c r="F140" s="1"/>
      <c r="G140" s="1"/>
      <c r="H140" s="1"/>
      <c r="I140" s="1"/>
      <c r="J140" s="1"/>
      <c r="K140" s="1"/>
      <c r="L140" s="1"/>
      <c r="M140" s="1"/>
      <c r="N140" s="2"/>
      <c r="O140" s="2"/>
      <c r="P140" s="2"/>
      <c r="Q140" s="2"/>
      <c r="R140" s="2"/>
      <c r="S140" s="2"/>
      <c r="T140" s="1"/>
      <c r="U140" s="1"/>
      <c r="V140" s="1"/>
      <c r="W140" s="1"/>
      <c r="X140" s="1"/>
      <c r="Y140" s="1"/>
      <c r="Z140" s="1"/>
      <c r="AA140" s="1"/>
      <c r="AB140" s="1"/>
      <c r="AC140" s="1"/>
      <c r="AD140" s="1"/>
      <c r="AE140" s="1"/>
      <c r="AF140" s="1"/>
      <c r="AG140" s="1"/>
      <c r="AH140" s="1"/>
      <c r="AI140" s="1"/>
      <c r="AJ140" s="1"/>
      <c r="AK140" s="1"/>
      <c r="AL140" s="1"/>
      <c r="AM140" s="1"/>
      <c r="AN140" s="1"/>
    </row>
    <row r="141" spans="1:40" ht="15.75" customHeight="1" x14ac:dyDescent="0.2">
      <c r="A141" s="1"/>
      <c r="B141" s="1"/>
      <c r="C141" s="1"/>
      <c r="D141" s="1"/>
      <c r="E141" s="1"/>
      <c r="F141" s="1"/>
      <c r="G141" s="1"/>
      <c r="H141" s="1"/>
      <c r="I141" s="1"/>
      <c r="J141" s="1"/>
      <c r="K141" s="1"/>
      <c r="L141" s="1"/>
      <c r="M141" s="1"/>
      <c r="N141" s="2"/>
      <c r="O141" s="2"/>
      <c r="P141" s="2"/>
      <c r="Q141" s="2"/>
      <c r="R141" s="2"/>
      <c r="S141" s="2"/>
      <c r="T141" s="1"/>
      <c r="U141" s="1"/>
      <c r="V141" s="1"/>
      <c r="W141" s="1"/>
      <c r="X141" s="1"/>
      <c r="Y141" s="1"/>
      <c r="Z141" s="1"/>
      <c r="AA141" s="1"/>
      <c r="AB141" s="1"/>
      <c r="AC141" s="1"/>
      <c r="AD141" s="1"/>
      <c r="AE141" s="1"/>
      <c r="AF141" s="1"/>
      <c r="AG141" s="1"/>
      <c r="AH141" s="1"/>
      <c r="AI141" s="1"/>
      <c r="AJ141" s="1"/>
      <c r="AK141" s="1"/>
      <c r="AL141" s="1"/>
      <c r="AM141" s="1"/>
      <c r="AN141" s="1"/>
    </row>
    <row r="142" spans="1:40" ht="15.75" customHeight="1" x14ac:dyDescent="0.2">
      <c r="A142" s="1"/>
      <c r="B142" s="1"/>
      <c r="C142" s="1"/>
      <c r="D142" s="1"/>
      <c r="E142" s="1"/>
      <c r="F142" s="1"/>
      <c r="G142" s="1"/>
      <c r="H142" s="1"/>
      <c r="I142" s="1"/>
      <c r="J142" s="1"/>
      <c r="K142" s="1"/>
      <c r="L142" s="1"/>
      <c r="M142" s="1"/>
      <c r="N142" s="2"/>
      <c r="O142" s="2"/>
      <c r="P142" s="2"/>
      <c r="Q142" s="2"/>
      <c r="R142" s="2"/>
      <c r="S142" s="2"/>
      <c r="T142" s="1"/>
      <c r="U142" s="1"/>
      <c r="V142" s="1"/>
      <c r="W142" s="1"/>
      <c r="X142" s="1"/>
      <c r="Y142" s="1"/>
      <c r="Z142" s="1"/>
      <c r="AA142" s="1"/>
      <c r="AB142" s="1"/>
      <c r="AC142" s="1"/>
      <c r="AD142" s="1"/>
      <c r="AE142" s="1"/>
      <c r="AF142" s="1"/>
      <c r="AG142" s="1"/>
      <c r="AH142" s="1"/>
      <c r="AI142" s="1"/>
      <c r="AJ142" s="1"/>
      <c r="AK142" s="1"/>
      <c r="AL142" s="1"/>
      <c r="AM142" s="1"/>
      <c r="AN142" s="1"/>
    </row>
    <row r="143" spans="1:40" ht="15.75" customHeight="1" x14ac:dyDescent="0.2">
      <c r="A143" s="1"/>
      <c r="B143" s="1"/>
      <c r="C143" s="1"/>
      <c r="D143" s="1"/>
      <c r="E143" s="1"/>
      <c r="F143" s="1"/>
      <c r="G143" s="1"/>
      <c r="H143" s="1"/>
      <c r="I143" s="1"/>
      <c r="J143" s="1"/>
      <c r="K143" s="1"/>
      <c r="L143" s="1"/>
      <c r="M143" s="1"/>
      <c r="N143" s="2"/>
      <c r="O143" s="2"/>
      <c r="P143" s="2"/>
      <c r="Q143" s="2"/>
      <c r="R143" s="2"/>
      <c r="S143" s="2"/>
      <c r="T143" s="1"/>
      <c r="U143" s="1"/>
      <c r="V143" s="1"/>
      <c r="W143" s="1"/>
      <c r="X143" s="1"/>
      <c r="Y143" s="1"/>
      <c r="Z143" s="1"/>
      <c r="AA143" s="1"/>
      <c r="AB143" s="1"/>
      <c r="AC143" s="1"/>
      <c r="AD143" s="1"/>
      <c r="AE143" s="1"/>
      <c r="AF143" s="1"/>
      <c r="AG143" s="1"/>
      <c r="AH143" s="1"/>
      <c r="AI143" s="1"/>
      <c r="AJ143" s="1"/>
      <c r="AK143" s="1"/>
      <c r="AL143" s="1"/>
      <c r="AM143" s="1"/>
      <c r="AN143" s="1"/>
    </row>
    <row r="144" spans="1:40" ht="15.75" customHeight="1" x14ac:dyDescent="0.2">
      <c r="A144" s="1"/>
      <c r="B144" s="1"/>
      <c r="C144" s="1"/>
      <c r="D144" s="1"/>
      <c r="E144" s="1"/>
      <c r="F144" s="1"/>
      <c r="G144" s="1"/>
      <c r="H144" s="1"/>
      <c r="I144" s="1"/>
      <c r="J144" s="1"/>
      <c r="K144" s="1"/>
      <c r="L144" s="1"/>
      <c r="M144" s="1"/>
      <c r="N144" s="2"/>
      <c r="O144" s="2"/>
      <c r="P144" s="2"/>
      <c r="Q144" s="2"/>
      <c r="R144" s="2"/>
      <c r="S144" s="2"/>
      <c r="T144" s="1"/>
      <c r="U144" s="1"/>
      <c r="V144" s="1"/>
      <c r="W144" s="1"/>
      <c r="X144" s="1"/>
      <c r="Y144" s="1"/>
      <c r="Z144" s="1"/>
      <c r="AA144" s="1"/>
      <c r="AB144" s="1"/>
      <c r="AC144" s="1"/>
      <c r="AD144" s="1"/>
      <c r="AE144" s="1"/>
      <c r="AF144" s="1"/>
      <c r="AG144" s="1"/>
      <c r="AH144" s="1"/>
      <c r="AI144" s="1"/>
      <c r="AJ144" s="1"/>
      <c r="AK144" s="1"/>
      <c r="AL144" s="1"/>
      <c r="AM144" s="1"/>
      <c r="AN144" s="1"/>
    </row>
    <row r="145" spans="1:40" ht="15.75" customHeight="1" x14ac:dyDescent="0.2">
      <c r="A145" s="1"/>
      <c r="B145" s="1"/>
      <c r="C145" s="1"/>
      <c r="D145" s="1"/>
      <c r="E145" s="1"/>
      <c r="F145" s="1"/>
      <c r="G145" s="1"/>
      <c r="H145" s="1"/>
      <c r="I145" s="1"/>
      <c r="J145" s="1"/>
      <c r="K145" s="1"/>
      <c r="L145" s="1"/>
      <c r="M145" s="1"/>
      <c r="N145" s="2"/>
      <c r="O145" s="2"/>
      <c r="P145" s="2"/>
      <c r="Q145" s="2"/>
      <c r="R145" s="2"/>
      <c r="S145" s="2"/>
      <c r="T145" s="1"/>
      <c r="U145" s="1"/>
      <c r="V145" s="1"/>
      <c r="W145" s="1"/>
      <c r="X145" s="1"/>
      <c r="Y145" s="1"/>
      <c r="Z145" s="1"/>
      <c r="AA145" s="1"/>
      <c r="AB145" s="1"/>
      <c r="AC145" s="1"/>
      <c r="AD145" s="1"/>
      <c r="AE145" s="1"/>
      <c r="AF145" s="1"/>
      <c r="AG145" s="1"/>
      <c r="AH145" s="1"/>
      <c r="AI145" s="1"/>
      <c r="AJ145" s="1"/>
      <c r="AK145" s="1"/>
      <c r="AL145" s="1"/>
      <c r="AM145" s="1"/>
      <c r="AN145" s="1"/>
    </row>
    <row r="146" spans="1:40" ht="15.75" customHeight="1" x14ac:dyDescent="0.2">
      <c r="A146" s="1"/>
      <c r="B146" s="1"/>
      <c r="C146" s="1"/>
      <c r="D146" s="1"/>
      <c r="E146" s="1"/>
      <c r="F146" s="1"/>
      <c r="G146" s="1"/>
      <c r="H146" s="1"/>
      <c r="I146" s="1"/>
      <c r="J146" s="1"/>
      <c r="K146" s="1"/>
      <c r="L146" s="1"/>
      <c r="M146" s="1"/>
      <c r="N146" s="2"/>
      <c r="O146" s="2"/>
      <c r="P146" s="2"/>
      <c r="Q146" s="2"/>
      <c r="R146" s="2"/>
      <c r="S146" s="2"/>
      <c r="T146" s="1"/>
      <c r="U146" s="1"/>
      <c r="V146" s="1"/>
      <c r="W146" s="1"/>
      <c r="X146" s="1"/>
      <c r="Y146" s="1"/>
      <c r="Z146" s="1"/>
      <c r="AA146" s="1"/>
      <c r="AB146" s="1"/>
      <c r="AC146" s="1"/>
      <c r="AD146" s="1"/>
      <c r="AE146" s="1"/>
      <c r="AF146" s="1"/>
      <c r="AG146" s="1"/>
      <c r="AH146" s="1"/>
      <c r="AI146" s="1"/>
      <c r="AJ146" s="1"/>
      <c r="AK146" s="1"/>
      <c r="AL146" s="1"/>
      <c r="AM146" s="1"/>
      <c r="AN146" s="1"/>
    </row>
    <row r="147" spans="1:40" ht="15.75" customHeight="1" x14ac:dyDescent="0.2">
      <c r="A147" s="1"/>
      <c r="B147" s="1"/>
      <c r="C147" s="1"/>
      <c r="D147" s="1"/>
      <c r="E147" s="1"/>
      <c r="F147" s="1"/>
      <c r="G147" s="1"/>
      <c r="H147" s="1"/>
      <c r="I147" s="1"/>
      <c r="J147" s="1"/>
      <c r="K147" s="1"/>
      <c r="L147" s="1"/>
      <c r="M147" s="1"/>
      <c r="N147" s="2"/>
      <c r="O147" s="2"/>
      <c r="P147" s="2"/>
      <c r="Q147" s="2"/>
      <c r="R147" s="2"/>
      <c r="S147" s="2"/>
      <c r="T147" s="1"/>
      <c r="U147" s="1"/>
      <c r="V147" s="1"/>
      <c r="W147" s="1"/>
      <c r="X147" s="1"/>
      <c r="Y147" s="1"/>
      <c r="Z147" s="1"/>
      <c r="AA147" s="1"/>
      <c r="AB147" s="1"/>
      <c r="AC147" s="1"/>
      <c r="AD147" s="1"/>
      <c r="AE147" s="1"/>
      <c r="AF147" s="1"/>
      <c r="AG147" s="1"/>
      <c r="AH147" s="1"/>
      <c r="AI147" s="1"/>
      <c r="AJ147" s="1"/>
      <c r="AK147" s="1"/>
      <c r="AL147" s="1"/>
      <c r="AM147" s="1"/>
      <c r="AN147" s="1"/>
    </row>
    <row r="148" spans="1:40" ht="15.75" customHeight="1" x14ac:dyDescent="0.2">
      <c r="A148" s="1"/>
      <c r="B148" s="1"/>
      <c r="C148" s="1"/>
      <c r="D148" s="1"/>
      <c r="E148" s="1"/>
      <c r="F148" s="1"/>
      <c r="G148" s="1"/>
      <c r="H148" s="1"/>
      <c r="I148" s="1"/>
      <c r="J148" s="1"/>
      <c r="K148" s="1"/>
      <c r="L148" s="1"/>
      <c r="M148" s="1"/>
      <c r="N148" s="2"/>
      <c r="O148" s="2"/>
      <c r="P148" s="2"/>
      <c r="Q148" s="2"/>
      <c r="R148" s="2"/>
      <c r="S148" s="2"/>
      <c r="T148" s="1"/>
      <c r="U148" s="1"/>
      <c r="V148" s="1"/>
      <c r="W148" s="1"/>
      <c r="X148" s="1"/>
      <c r="Y148" s="1"/>
      <c r="Z148" s="1"/>
      <c r="AA148" s="1"/>
      <c r="AB148" s="1"/>
      <c r="AC148" s="1"/>
      <c r="AD148" s="1"/>
      <c r="AE148" s="1"/>
      <c r="AF148" s="1"/>
      <c r="AG148" s="1"/>
      <c r="AH148" s="1"/>
      <c r="AI148" s="1"/>
      <c r="AJ148" s="1"/>
      <c r="AK148" s="1"/>
      <c r="AL148" s="1"/>
      <c r="AM148" s="1"/>
      <c r="AN148" s="1"/>
    </row>
    <row r="149" spans="1:40" ht="15.75" customHeight="1" x14ac:dyDescent="0.2">
      <c r="A149" s="1"/>
      <c r="B149" s="1"/>
      <c r="C149" s="1"/>
      <c r="D149" s="1"/>
      <c r="E149" s="1"/>
      <c r="F149" s="1"/>
      <c r="G149" s="1"/>
      <c r="H149" s="1"/>
      <c r="I149" s="1"/>
      <c r="J149" s="1"/>
      <c r="K149" s="1"/>
      <c r="L149" s="1"/>
      <c r="M149" s="1"/>
      <c r="N149" s="2"/>
      <c r="O149" s="2"/>
      <c r="P149" s="2"/>
      <c r="Q149" s="2"/>
      <c r="R149" s="2"/>
      <c r="S149" s="2"/>
      <c r="T149" s="1"/>
      <c r="U149" s="1"/>
      <c r="V149" s="1"/>
      <c r="W149" s="1"/>
      <c r="X149" s="1"/>
      <c r="Y149" s="1"/>
      <c r="Z149" s="1"/>
      <c r="AA149" s="1"/>
      <c r="AB149" s="1"/>
      <c r="AC149" s="1"/>
      <c r="AD149" s="1"/>
      <c r="AE149" s="1"/>
      <c r="AF149" s="1"/>
      <c r="AG149" s="1"/>
      <c r="AH149" s="1"/>
      <c r="AI149" s="1"/>
      <c r="AJ149" s="1"/>
      <c r="AK149" s="1"/>
      <c r="AL149" s="1"/>
      <c r="AM149" s="1"/>
      <c r="AN149" s="1"/>
    </row>
    <row r="150" spans="1:40" ht="15.75" customHeight="1" x14ac:dyDescent="0.2">
      <c r="A150" s="1"/>
      <c r="B150" s="1"/>
      <c r="C150" s="1"/>
      <c r="D150" s="1"/>
      <c r="E150" s="1"/>
      <c r="F150" s="1"/>
      <c r="G150" s="1"/>
      <c r="H150" s="1"/>
      <c r="I150" s="1"/>
      <c r="J150" s="1"/>
      <c r="K150" s="1"/>
      <c r="L150" s="1"/>
      <c r="M150" s="1"/>
      <c r="N150" s="2"/>
      <c r="O150" s="2"/>
      <c r="P150" s="2"/>
      <c r="Q150" s="2"/>
      <c r="R150" s="2"/>
      <c r="S150" s="2"/>
      <c r="T150" s="1"/>
      <c r="U150" s="1"/>
      <c r="V150" s="1"/>
      <c r="W150" s="1"/>
      <c r="X150" s="1"/>
      <c r="Y150" s="1"/>
      <c r="Z150" s="1"/>
      <c r="AA150" s="1"/>
      <c r="AB150" s="1"/>
      <c r="AC150" s="1"/>
      <c r="AD150" s="1"/>
      <c r="AE150" s="1"/>
      <c r="AF150" s="1"/>
      <c r="AG150" s="1"/>
      <c r="AH150" s="1"/>
      <c r="AI150" s="1"/>
      <c r="AJ150" s="1"/>
      <c r="AK150" s="1"/>
      <c r="AL150" s="1"/>
      <c r="AM150" s="1"/>
      <c r="AN150" s="1"/>
    </row>
    <row r="151" spans="1:40" ht="15.75" customHeight="1" x14ac:dyDescent="0.2">
      <c r="A151" s="1"/>
      <c r="B151" s="1"/>
      <c r="C151" s="1"/>
      <c r="D151" s="1"/>
      <c r="E151" s="1"/>
      <c r="F151" s="1"/>
      <c r="G151" s="1"/>
      <c r="H151" s="1"/>
      <c r="I151" s="1"/>
      <c r="J151" s="1"/>
      <c r="K151" s="1"/>
      <c r="L151" s="1"/>
      <c r="M151" s="1"/>
      <c r="N151" s="2"/>
      <c r="O151" s="2"/>
      <c r="P151" s="2"/>
      <c r="Q151" s="2"/>
      <c r="R151" s="2"/>
      <c r="S151" s="2"/>
      <c r="T151" s="1"/>
      <c r="U151" s="1"/>
      <c r="V151" s="1"/>
      <c r="W151" s="1"/>
      <c r="X151" s="1"/>
      <c r="Y151" s="1"/>
      <c r="Z151" s="1"/>
      <c r="AA151" s="1"/>
      <c r="AB151" s="1"/>
      <c r="AC151" s="1"/>
      <c r="AD151" s="1"/>
      <c r="AE151" s="1"/>
      <c r="AF151" s="1"/>
      <c r="AG151" s="1"/>
      <c r="AH151" s="1"/>
      <c r="AI151" s="1"/>
      <c r="AJ151" s="1"/>
      <c r="AK151" s="1"/>
      <c r="AL151" s="1"/>
      <c r="AM151" s="1"/>
      <c r="AN151" s="1"/>
    </row>
    <row r="152" spans="1:40" ht="15.75" customHeight="1" x14ac:dyDescent="0.2">
      <c r="A152" s="1"/>
      <c r="B152" s="1"/>
      <c r="C152" s="1"/>
      <c r="D152" s="1"/>
      <c r="E152" s="1"/>
      <c r="F152" s="1"/>
      <c r="G152" s="1"/>
      <c r="H152" s="1"/>
      <c r="I152" s="1"/>
      <c r="J152" s="1"/>
      <c r="K152" s="1"/>
      <c r="L152" s="1"/>
      <c r="M152" s="1"/>
      <c r="N152" s="2"/>
      <c r="O152" s="2"/>
      <c r="P152" s="2"/>
      <c r="Q152" s="2"/>
      <c r="R152" s="2"/>
      <c r="S152" s="2"/>
      <c r="T152" s="1"/>
      <c r="U152" s="1"/>
      <c r="V152" s="1"/>
      <c r="W152" s="1"/>
      <c r="X152" s="1"/>
      <c r="Y152" s="1"/>
      <c r="Z152" s="1"/>
      <c r="AA152" s="1"/>
      <c r="AB152" s="1"/>
      <c r="AC152" s="1"/>
      <c r="AD152" s="1"/>
      <c r="AE152" s="1"/>
      <c r="AF152" s="1"/>
      <c r="AG152" s="1"/>
      <c r="AH152" s="1"/>
      <c r="AI152" s="1"/>
      <c r="AJ152" s="1"/>
      <c r="AK152" s="1"/>
      <c r="AL152" s="1"/>
      <c r="AM152" s="1"/>
      <c r="AN152" s="1"/>
    </row>
    <row r="153" spans="1:40" ht="15.75" customHeight="1" x14ac:dyDescent="0.2">
      <c r="A153" s="1"/>
      <c r="B153" s="1"/>
      <c r="C153" s="1"/>
      <c r="D153" s="1"/>
      <c r="E153" s="1"/>
      <c r="F153" s="1"/>
      <c r="G153" s="1"/>
      <c r="H153" s="1"/>
      <c r="I153" s="1"/>
      <c r="J153" s="1"/>
      <c r="K153" s="1"/>
      <c r="L153" s="1"/>
      <c r="M153" s="1"/>
      <c r="N153" s="2"/>
      <c r="O153" s="2"/>
      <c r="P153" s="2"/>
      <c r="Q153" s="2"/>
      <c r="R153" s="2"/>
      <c r="S153" s="2"/>
      <c r="T153" s="1"/>
      <c r="U153" s="1"/>
      <c r="V153" s="1"/>
      <c r="W153" s="1"/>
      <c r="X153" s="1"/>
      <c r="Y153" s="1"/>
      <c r="Z153" s="1"/>
      <c r="AA153" s="1"/>
      <c r="AB153" s="1"/>
      <c r="AC153" s="1"/>
      <c r="AD153" s="1"/>
      <c r="AE153" s="1"/>
      <c r="AF153" s="1"/>
      <c r="AG153" s="1"/>
      <c r="AH153" s="1"/>
      <c r="AI153" s="1"/>
      <c r="AJ153" s="1"/>
      <c r="AK153" s="1"/>
      <c r="AL153" s="1"/>
      <c r="AM153" s="1"/>
      <c r="AN153" s="1"/>
    </row>
    <row r="154" spans="1:40" ht="15.75" customHeight="1" x14ac:dyDescent="0.2">
      <c r="A154" s="1"/>
      <c r="B154" s="1"/>
      <c r="C154" s="1"/>
      <c r="D154" s="1"/>
      <c r="E154" s="1"/>
      <c r="F154" s="1"/>
      <c r="G154" s="1"/>
      <c r="H154" s="1"/>
      <c r="I154" s="1"/>
      <c r="J154" s="1"/>
      <c r="K154" s="1"/>
      <c r="L154" s="1"/>
      <c r="M154" s="1"/>
      <c r="N154" s="2"/>
      <c r="O154" s="2"/>
      <c r="P154" s="2"/>
      <c r="Q154" s="2"/>
      <c r="R154" s="2"/>
      <c r="S154" s="2"/>
      <c r="T154" s="1"/>
      <c r="U154" s="1"/>
      <c r="V154" s="1"/>
      <c r="W154" s="1"/>
      <c r="X154" s="1"/>
      <c r="Y154" s="1"/>
      <c r="Z154" s="1"/>
      <c r="AA154" s="1"/>
      <c r="AB154" s="1"/>
      <c r="AC154" s="1"/>
      <c r="AD154" s="1"/>
      <c r="AE154" s="1"/>
      <c r="AF154" s="1"/>
      <c r="AG154" s="1"/>
      <c r="AH154" s="1"/>
      <c r="AI154" s="1"/>
      <c r="AJ154" s="1"/>
      <c r="AK154" s="1"/>
      <c r="AL154" s="1"/>
      <c r="AM154" s="1"/>
      <c r="AN154" s="1"/>
    </row>
    <row r="155" spans="1:40" ht="15.75" customHeight="1" x14ac:dyDescent="0.2">
      <c r="A155" s="1"/>
      <c r="B155" s="1"/>
      <c r="C155" s="1"/>
      <c r="D155" s="1"/>
      <c r="E155" s="1"/>
      <c r="F155" s="1"/>
      <c r="G155" s="1"/>
      <c r="H155" s="1"/>
      <c r="I155" s="1"/>
      <c r="J155" s="1"/>
      <c r="K155" s="1"/>
      <c r="L155" s="1"/>
      <c r="M155" s="1"/>
      <c r="N155" s="2"/>
      <c r="O155" s="2"/>
      <c r="P155" s="2"/>
      <c r="Q155" s="2"/>
      <c r="R155" s="2"/>
      <c r="S155" s="2"/>
      <c r="T155" s="1"/>
      <c r="U155" s="1"/>
      <c r="V155" s="1"/>
      <c r="W155" s="1"/>
      <c r="X155" s="1"/>
      <c r="Y155" s="1"/>
      <c r="Z155" s="1"/>
      <c r="AA155" s="1"/>
      <c r="AB155" s="1"/>
      <c r="AC155" s="1"/>
      <c r="AD155" s="1"/>
      <c r="AE155" s="1"/>
      <c r="AF155" s="1"/>
      <c r="AG155" s="1"/>
      <c r="AH155" s="1"/>
      <c r="AI155" s="1"/>
      <c r="AJ155" s="1"/>
      <c r="AK155" s="1"/>
      <c r="AL155" s="1"/>
      <c r="AM155" s="1"/>
      <c r="AN155" s="1"/>
    </row>
    <row r="156" spans="1:40" ht="15.75" customHeight="1" x14ac:dyDescent="0.2">
      <c r="A156" s="1"/>
      <c r="B156" s="1"/>
      <c r="C156" s="1"/>
      <c r="D156" s="1"/>
      <c r="E156" s="1"/>
      <c r="F156" s="1"/>
      <c r="G156" s="1"/>
      <c r="H156" s="1"/>
      <c r="I156" s="1"/>
      <c r="J156" s="1"/>
      <c r="K156" s="1"/>
      <c r="L156" s="1"/>
      <c r="M156" s="1"/>
      <c r="N156" s="2"/>
      <c r="O156" s="2"/>
      <c r="P156" s="2"/>
      <c r="Q156" s="2"/>
      <c r="R156" s="2"/>
      <c r="S156" s="2"/>
      <c r="T156" s="1"/>
      <c r="U156" s="1"/>
      <c r="V156" s="1"/>
      <c r="W156" s="1"/>
      <c r="X156" s="1"/>
      <c r="Y156" s="1"/>
      <c r="Z156" s="1"/>
      <c r="AA156" s="1"/>
      <c r="AB156" s="1"/>
      <c r="AC156" s="1"/>
      <c r="AD156" s="1"/>
      <c r="AE156" s="1"/>
      <c r="AF156" s="1"/>
      <c r="AG156" s="1"/>
      <c r="AH156" s="1"/>
      <c r="AI156" s="1"/>
      <c r="AJ156" s="1"/>
      <c r="AK156" s="1"/>
      <c r="AL156" s="1"/>
      <c r="AM156" s="1"/>
      <c r="AN156" s="1"/>
    </row>
    <row r="157" spans="1:40" ht="15.75" customHeight="1" x14ac:dyDescent="0.2">
      <c r="A157" s="1"/>
      <c r="B157" s="1"/>
      <c r="C157" s="1"/>
      <c r="D157" s="1"/>
      <c r="E157" s="1"/>
      <c r="F157" s="1"/>
      <c r="G157" s="1"/>
      <c r="H157" s="1"/>
      <c r="I157" s="1"/>
      <c r="J157" s="1"/>
      <c r="K157" s="1"/>
      <c r="L157" s="1"/>
      <c r="M157" s="1"/>
      <c r="N157" s="2"/>
      <c r="O157" s="2"/>
      <c r="P157" s="2"/>
      <c r="Q157" s="2"/>
      <c r="R157" s="2"/>
      <c r="S157" s="2"/>
      <c r="T157" s="1"/>
      <c r="U157" s="1"/>
      <c r="V157" s="1"/>
      <c r="W157" s="1"/>
      <c r="X157" s="1"/>
      <c r="Y157" s="1"/>
      <c r="Z157" s="1"/>
      <c r="AA157" s="1"/>
      <c r="AB157" s="1"/>
      <c r="AC157" s="1"/>
      <c r="AD157" s="1"/>
      <c r="AE157" s="1"/>
      <c r="AF157" s="1"/>
      <c r="AG157" s="1"/>
      <c r="AH157" s="1"/>
      <c r="AI157" s="1"/>
      <c r="AJ157" s="1"/>
      <c r="AK157" s="1"/>
      <c r="AL157" s="1"/>
      <c r="AM157" s="1"/>
      <c r="AN157" s="1"/>
    </row>
    <row r="158" spans="1:40" ht="15.75" customHeight="1" x14ac:dyDescent="0.2">
      <c r="A158" s="1"/>
      <c r="B158" s="1"/>
      <c r="C158" s="1"/>
      <c r="D158" s="1"/>
      <c r="E158" s="1"/>
      <c r="F158" s="1"/>
      <c r="G158" s="1"/>
      <c r="H158" s="1"/>
      <c r="I158" s="1"/>
      <c r="J158" s="1"/>
      <c r="K158" s="1"/>
      <c r="L158" s="1"/>
      <c r="M158" s="1"/>
      <c r="N158" s="2"/>
      <c r="O158" s="2"/>
      <c r="P158" s="2"/>
      <c r="Q158" s="2"/>
      <c r="R158" s="2"/>
      <c r="S158" s="2"/>
      <c r="T158" s="1"/>
      <c r="U158" s="1"/>
      <c r="V158" s="1"/>
      <c r="W158" s="1"/>
      <c r="X158" s="1"/>
      <c r="Y158" s="1"/>
      <c r="Z158" s="1"/>
      <c r="AA158" s="1"/>
      <c r="AB158" s="1"/>
      <c r="AC158" s="1"/>
      <c r="AD158" s="1"/>
      <c r="AE158" s="1"/>
      <c r="AF158" s="1"/>
      <c r="AG158" s="1"/>
      <c r="AH158" s="1"/>
      <c r="AI158" s="1"/>
      <c r="AJ158" s="1"/>
      <c r="AK158" s="1"/>
      <c r="AL158" s="1"/>
      <c r="AM158" s="1"/>
      <c r="AN158" s="1"/>
    </row>
    <row r="159" spans="1:40" ht="15.75" customHeight="1" x14ac:dyDescent="0.2">
      <c r="A159" s="1"/>
      <c r="B159" s="1"/>
      <c r="C159" s="1"/>
      <c r="D159" s="1"/>
      <c r="E159" s="1"/>
      <c r="F159" s="1"/>
      <c r="G159" s="1"/>
      <c r="H159" s="1"/>
      <c r="I159" s="1"/>
      <c r="J159" s="1"/>
      <c r="K159" s="1"/>
      <c r="L159" s="1"/>
      <c r="M159" s="1"/>
      <c r="N159" s="2"/>
      <c r="O159" s="2"/>
      <c r="P159" s="2"/>
      <c r="Q159" s="2"/>
      <c r="R159" s="2"/>
      <c r="S159" s="2"/>
      <c r="T159" s="1"/>
      <c r="U159" s="1"/>
      <c r="V159" s="1"/>
      <c r="W159" s="1"/>
      <c r="X159" s="1"/>
      <c r="Y159" s="1"/>
      <c r="Z159" s="1"/>
      <c r="AA159" s="1"/>
      <c r="AB159" s="1"/>
      <c r="AC159" s="1"/>
      <c r="AD159" s="1"/>
      <c r="AE159" s="1"/>
      <c r="AF159" s="1"/>
      <c r="AG159" s="1"/>
      <c r="AH159" s="1"/>
      <c r="AI159" s="1"/>
      <c r="AJ159" s="1"/>
      <c r="AK159" s="1"/>
      <c r="AL159" s="1"/>
      <c r="AM159" s="1"/>
      <c r="AN159" s="1"/>
    </row>
    <row r="160" spans="1:40" ht="15.75" customHeight="1" x14ac:dyDescent="0.2">
      <c r="A160" s="1"/>
      <c r="B160" s="1"/>
      <c r="C160" s="1"/>
      <c r="D160" s="1"/>
      <c r="E160" s="1"/>
      <c r="F160" s="1"/>
      <c r="G160" s="1"/>
      <c r="H160" s="1"/>
      <c r="I160" s="1"/>
      <c r="J160" s="1"/>
      <c r="K160" s="1"/>
      <c r="L160" s="1"/>
      <c r="M160" s="1"/>
      <c r="N160" s="2"/>
      <c r="O160" s="2"/>
      <c r="P160" s="2"/>
      <c r="Q160" s="2"/>
      <c r="R160" s="2"/>
      <c r="S160" s="2"/>
      <c r="T160" s="1"/>
      <c r="U160" s="1"/>
      <c r="V160" s="1"/>
      <c r="W160" s="1"/>
      <c r="X160" s="1"/>
      <c r="Y160" s="1"/>
      <c r="Z160" s="1"/>
      <c r="AA160" s="1"/>
      <c r="AB160" s="1"/>
      <c r="AC160" s="1"/>
      <c r="AD160" s="1"/>
      <c r="AE160" s="1"/>
      <c r="AF160" s="1"/>
      <c r="AG160" s="1"/>
      <c r="AH160" s="1"/>
      <c r="AI160" s="1"/>
      <c r="AJ160" s="1"/>
      <c r="AK160" s="1"/>
      <c r="AL160" s="1"/>
      <c r="AM160" s="1"/>
      <c r="AN160" s="1"/>
    </row>
    <row r="161" spans="1:40" ht="15.75" customHeight="1" x14ac:dyDescent="0.2">
      <c r="A161" s="1"/>
      <c r="B161" s="1"/>
      <c r="C161" s="1"/>
      <c r="D161" s="1"/>
      <c r="E161" s="1"/>
      <c r="F161" s="1"/>
      <c r="G161" s="1"/>
      <c r="H161" s="1"/>
      <c r="I161" s="1"/>
      <c r="J161" s="1"/>
      <c r="K161" s="1"/>
      <c r="L161" s="1"/>
      <c r="M161" s="1"/>
      <c r="N161" s="2"/>
      <c r="O161" s="2"/>
      <c r="P161" s="2"/>
      <c r="Q161" s="2"/>
      <c r="R161" s="2"/>
      <c r="S161" s="2"/>
      <c r="T161" s="1"/>
      <c r="U161" s="1"/>
      <c r="V161" s="1"/>
      <c r="W161" s="1"/>
      <c r="X161" s="1"/>
      <c r="Y161" s="1"/>
      <c r="Z161" s="1"/>
      <c r="AA161" s="1"/>
      <c r="AB161" s="1"/>
      <c r="AC161" s="1"/>
      <c r="AD161" s="1"/>
      <c r="AE161" s="1"/>
      <c r="AF161" s="1"/>
      <c r="AG161" s="1"/>
      <c r="AH161" s="1"/>
      <c r="AI161" s="1"/>
      <c r="AJ161" s="1"/>
      <c r="AK161" s="1"/>
      <c r="AL161" s="1"/>
      <c r="AM161" s="1"/>
      <c r="AN161" s="1"/>
    </row>
    <row r="162" spans="1:40" ht="15.75" customHeight="1" x14ac:dyDescent="0.2">
      <c r="A162" s="1"/>
      <c r="B162" s="1"/>
      <c r="C162" s="1"/>
      <c r="D162" s="1"/>
      <c r="E162" s="1"/>
      <c r="F162" s="1"/>
      <c r="G162" s="1"/>
      <c r="H162" s="1"/>
      <c r="I162" s="1"/>
      <c r="J162" s="1"/>
      <c r="K162" s="1"/>
      <c r="L162" s="1"/>
      <c r="M162" s="1"/>
      <c r="N162" s="2"/>
      <c r="O162" s="2"/>
      <c r="P162" s="2"/>
      <c r="Q162" s="2"/>
      <c r="R162" s="2"/>
      <c r="S162" s="2"/>
      <c r="T162" s="1"/>
      <c r="U162" s="1"/>
      <c r="V162" s="1"/>
      <c r="W162" s="1"/>
      <c r="X162" s="1"/>
      <c r="Y162" s="1"/>
      <c r="Z162" s="1"/>
      <c r="AA162" s="1"/>
      <c r="AB162" s="1"/>
      <c r="AC162" s="1"/>
      <c r="AD162" s="1"/>
      <c r="AE162" s="1"/>
      <c r="AF162" s="1"/>
      <c r="AG162" s="1"/>
      <c r="AH162" s="1"/>
      <c r="AI162" s="1"/>
      <c r="AJ162" s="1"/>
      <c r="AK162" s="1"/>
      <c r="AL162" s="1"/>
      <c r="AM162" s="1"/>
      <c r="AN162" s="1"/>
    </row>
    <row r="163" spans="1:40" ht="15.75" customHeight="1" x14ac:dyDescent="0.2">
      <c r="A163" s="1"/>
      <c r="B163" s="1"/>
      <c r="C163" s="1"/>
      <c r="D163" s="1"/>
      <c r="E163" s="1"/>
      <c r="F163" s="1"/>
      <c r="G163" s="1"/>
      <c r="H163" s="1"/>
      <c r="I163" s="1"/>
      <c r="J163" s="1"/>
      <c r="K163" s="1"/>
      <c r="L163" s="1"/>
      <c r="M163" s="1"/>
      <c r="N163" s="2"/>
      <c r="O163" s="2"/>
      <c r="P163" s="2"/>
      <c r="Q163" s="2"/>
      <c r="R163" s="2"/>
      <c r="S163" s="2"/>
      <c r="T163" s="1"/>
      <c r="U163" s="1"/>
      <c r="V163" s="1"/>
      <c r="W163" s="1"/>
      <c r="X163" s="1"/>
      <c r="Y163" s="1"/>
      <c r="Z163" s="1"/>
      <c r="AA163" s="1"/>
      <c r="AB163" s="1"/>
      <c r="AC163" s="1"/>
      <c r="AD163" s="1"/>
      <c r="AE163" s="1"/>
      <c r="AF163" s="1"/>
      <c r="AG163" s="1"/>
      <c r="AH163" s="1"/>
      <c r="AI163" s="1"/>
      <c r="AJ163" s="1"/>
      <c r="AK163" s="1"/>
      <c r="AL163" s="1"/>
      <c r="AM163" s="1"/>
      <c r="AN163" s="1"/>
    </row>
    <row r="164" spans="1:40" ht="15.75" customHeight="1" x14ac:dyDescent="0.2">
      <c r="A164" s="1"/>
      <c r="B164" s="1"/>
      <c r="C164" s="1"/>
      <c r="D164" s="1"/>
      <c r="E164" s="1"/>
      <c r="F164" s="1"/>
      <c r="G164" s="1"/>
      <c r="H164" s="1"/>
      <c r="I164" s="1"/>
      <c r="J164" s="1"/>
      <c r="K164" s="1"/>
      <c r="L164" s="1"/>
      <c r="M164" s="1"/>
      <c r="N164" s="2"/>
      <c r="O164" s="2"/>
      <c r="P164" s="2"/>
      <c r="Q164" s="2"/>
      <c r="R164" s="2"/>
      <c r="S164" s="2"/>
      <c r="T164" s="1"/>
      <c r="U164" s="1"/>
      <c r="V164" s="1"/>
      <c r="W164" s="1"/>
      <c r="X164" s="1"/>
      <c r="Y164" s="1"/>
      <c r="Z164" s="1"/>
      <c r="AA164" s="1"/>
      <c r="AB164" s="1"/>
      <c r="AC164" s="1"/>
      <c r="AD164" s="1"/>
      <c r="AE164" s="1"/>
      <c r="AF164" s="1"/>
      <c r="AG164" s="1"/>
      <c r="AH164" s="1"/>
      <c r="AI164" s="1"/>
      <c r="AJ164" s="1"/>
      <c r="AK164" s="1"/>
      <c r="AL164" s="1"/>
      <c r="AM164" s="1"/>
      <c r="AN164" s="1"/>
    </row>
    <row r="165" spans="1:40" ht="15.75" customHeight="1" x14ac:dyDescent="0.2">
      <c r="A165" s="1"/>
      <c r="B165" s="1"/>
      <c r="C165" s="1"/>
      <c r="D165" s="1"/>
      <c r="E165" s="1"/>
      <c r="F165" s="1"/>
      <c r="G165" s="1"/>
      <c r="H165" s="1"/>
      <c r="I165" s="1"/>
      <c r="J165" s="1"/>
      <c r="K165" s="1"/>
      <c r="L165" s="1"/>
      <c r="M165" s="1"/>
      <c r="N165" s="2"/>
      <c r="O165" s="2"/>
      <c r="P165" s="2"/>
      <c r="Q165" s="2"/>
      <c r="R165" s="2"/>
      <c r="S165" s="2"/>
      <c r="T165" s="1"/>
      <c r="U165" s="1"/>
      <c r="V165" s="1"/>
      <c r="W165" s="1"/>
      <c r="X165" s="1"/>
      <c r="Y165" s="1"/>
      <c r="Z165" s="1"/>
      <c r="AA165" s="1"/>
      <c r="AB165" s="1"/>
      <c r="AC165" s="1"/>
      <c r="AD165" s="1"/>
      <c r="AE165" s="1"/>
      <c r="AF165" s="1"/>
      <c r="AG165" s="1"/>
      <c r="AH165" s="1"/>
      <c r="AI165" s="1"/>
      <c r="AJ165" s="1"/>
      <c r="AK165" s="1"/>
      <c r="AL165" s="1"/>
      <c r="AM165" s="1"/>
      <c r="AN165" s="1"/>
    </row>
    <row r="166" spans="1:40" ht="15.75" customHeight="1" x14ac:dyDescent="0.2">
      <c r="A166" s="1"/>
      <c r="B166" s="1"/>
      <c r="C166" s="1"/>
      <c r="D166" s="1"/>
      <c r="E166" s="1"/>
      <c r="F166" s="1"/>
      <c r="G166" s="1"/>
      <c r="H166" s="1"/>
      <c r="I166" s="1"/>
      <c r="J166" s="1"/>
      <c r="K166" s="1"/>
      <c r="L166" s="1"/>
      <c r="M166" s="1"/>
      <c r="N166" s="2"/>
      <c r="O166" s="2"/>
      <c r="P166" s="2"/>
      <c r="Q166" s="2"/>
      <c r="R166" s="2"/>
      <c r="S166" s="2"/>
      <c r="T166" s="1"/>
      <c r="U166" s="1"/>
      <c r="V166" s="1"/>
      <c r="W166" s="1"/>
      <c r="X166" s="1"/>
      <c r="Y166" s="1"/>
      <c r="Z166" s="1"/>
      <c r="AA166" s="1"/>
      <c r="AB166" s="1"/>
      <c r="AC166" s="1"/>
      <c r="AD166" s="1"/>
      <c r="AE166" s="1"/>
      <c r="AF166" s="1"/>
      <c r="AG166" s="1"/>
      <c r="AH166" s="1"/>
      <c r="AI166" s="1"/>
      <c r="AJ166" s="1"/>
      <c r="AK166" s="1"/>
      <c r="AL166" s="1"/>
      <c r="AM166" s="1"/>
      <c r="AN166" s="1"/>
    </row>
    <row r="167" spans="1:40" ht="15.75" customHeight="1" x14ac:dyDescent="0.2">
      <c r="A167" s="1"/>
      <c r="B167" s="1"/>
      <c r="C167" s="1"/>
      <c r="D167" s="1"/>
      <c r="E167" s="1"/>
      <c r="F167" s="1"/>
      <c r="G167" s="1"/>
      <c r="H167" s="1"/>
      <c r="I167" s="1"/>
      <c r="J167" s="1"/>
      <c r="K167" s="1"/>
      <c r="L167" s="1"/>
      <c r="M167" s="1"/>
      <c r="N167" s="2"/>
      <c r="O167" s="2"/>
      <c r="P167" s="2"/>
      <c r="Q167" s="2"/>
      <c r="R167" s="2"/>
      <c r="S167" s="2"/>
      <c r="T167" s="1"/>
      <c r="U167" s="1"/>
      <c r="V167" s="1"/>
      <c r="W167" s="1"/>
      <c r="X167" s="1"/>
      <c r="Y167" s="1"/>
      <c r="Z167" s="1"/>
      <c r="AA167" s="1"/>
      <c r="AB167" s="1"/>
      <c r="AC167" s="1"/>
      <c r="AD167" s="1"/>
      <c r="AE167" s="1"/>
      <c r="AF167" s="1"/>
      <c r="AG167" s="1"/>
      <c r="AH167" s="1"/>
      <c r="AI167" s="1"/>
      <c r="AJ167" s="1"/>
      <c r="AK167" s="1"/>
      <c r="AL167" s="1"/>
      <c r="AM167" s="1"/>
      <c r="AN167" s="1"/>
    </row>
    <row r="168" spans="1:40" ht="15.75" customHeight="1" x14ac:dyDescent="0.2">
      <c r="A168" s="1"/>
      <c r="B168" s="1"/>
      <c r="C168" s="1"/>
      <c r="D168" s="1"/>
      <c r="E168" s="1"/>
      <c r="F168" s="1"/>
      <c r="G168" s="1"/>
      <c r="H168" s="1"/>
      <c r="I168" s="1"/>
      <c r="J168" s="1"/>
      <c r="K168" s="1"/>
      <c r="L168" s="1"/>
      <c r="M168" s="1"/>
      <c r="N168" s="2"/>
      <c r="O168" s="2"/>
      <c r="P168" s="2"/>
      <c r="Q168" s="2"/>
      <c r="R168" s="2"/>
      <c r="S168" s="2"/>
      <c r="T168" s="1"/>
      <c r="U168" s="1"/>
      <c r="V168" s="1"/>
      <c r="W168" s="1"/>
      <c r="X168" s="1"/>
      <c r="Y168" s="1"/>
      <c r="Z168" s="1"/>
      <c r="AA168" s="1"/>
      <c r="AB168" s="1"/>
      <c r="AC168" s="1"/>
      <c r="AD168" s="1"/>
      <c r="AE168" s="1"/>
      <c r="AF168" s="1"/>
      <c r="AG168" s="1"/>
      <c r="AH168" s="1"/>
      <c r="AI168" s="1"/>
      <c r="AJ168" s="1"/>
      <c r="AK168" s="1"/>
      <c r="AL168" s="1"/>
      <c r="AM168" s="1"/>
      <c r="AN168" s="1"/>
    </row>
    <row r="169" spans="1:40" ht="15.75" customHeight="1" x14ac:dyDescent="0.2">
      <c r="A169" s="1"/>
      <c r="B169" s="1"/>
      <c r="C169" s="1"/>
      <c r="D169" s="1"/>
      <c r="E169" s="1"/>
      <c r="F169" s="1"/>
      <c r="G169" s="1"/>
      <c r="H169" s="1"/>
      <c r="I169" s="1"/>
      <c r="J169" s="1"/>
      <c r="K169" s="1"/>
      <c r="L169" s="1"/>
      <c r="M169" s="1"/>
      <c r="N169" s="2"/>
      <c r="O169" s="2"/>
      <c r="P169" s="2"/>
      <c r="Q169" s="2"/>
      <c r="R169" s="2"/>
      <c r="S169" s="2"/>
      <c r="T169" s="1"/>
      <c r="U169" s="1"/>
      <c r="V169" s="1"/>
      <c r="W169" s="1"/>
      <c r="X169" s="1"/>
      <c r="Y169" s="1"/>
      <c r="Z169" s="1"/>
      <c r="AA169" s="1"/>
      <c r="AB169" s="1"/>
      <c r="AC169" s="1"/>
      <c r="AD169" s="1"/>
      <c r="AE169" s="1"/>
      <c r="AF169" s="1"/>
      <c r="AG169" s="1"/>
      <c r="AH169" s="1"/>
      <c r="AI169" s="1"/>
      <c r="AJ169" s="1"/>
      <c r="AK169" s="1"/>
      <c r="AL169" s="1"/>
      <c r="AM169" s="1"/>
      <c r="AN169" s="1"/>
    </row>
    <row r="170" spans="1:40" ht="15.75" customHeight="1" x14ac:dyDescent="0.2">
      <c r="A170" s="1"/>
      <c r="B170" s="1"/>
      <c r="C170" s="1"/>
      <c r="D170" s="1"/>
      <c r="E170" s="1"/>
      <c r="F170" s="1"/>
      <c r="G170" s="1"/>
      <c r="H170" s="1"/>
      <c r="I170" s="1"/>
      <c r="J170" s="1"/>
      <c r="K170" s="1"/>
      <c r="L170" s="1"/>
      <c r="M170" s="1"/>
      <c r="N170" s="2"/>
      <c r="O170" s="2"/>
      <c r="P170" s="2"/>
      <c r="Q170" s="2"/>
      <c r="R170" s="2"/>
      <c r="S170" s="2"/>
      <c r="T170" s="1"/>
      <c r="U170" s="1"/>
      <c r="V170" s="1"/>
      <c r="W170" s="1"/>
      <c r="X170" s="1"/>
      <c r="Y170" s="1"/>
      <c r="Z170" s="1"/>
      <c r="AA170" s="1"/>
      <c r="AB170" s="1"/>
      <c r="AC170" s="1"/>
      <c r="AD170" s="1"/>
      <c r="AE170" s="1"/>
      <c r="AF170" s="1"/>
      <c r="AG170" s="1"/>
      <c r="AH170" s="1"/>
      <c r="AI170" s="1"/>
      <c r="AJ170" s="1"/>
      <c r="AK170" s="1"/>
      <c r="AL170" s="1"/>
      <c r="AM170" s="1"/>
      <c r="AN170" s="1"/>
    </row>
    <row r="171" spans="1:40" ht="15.75" customHeight="1" x14ac:dyDescent="0.2">
      <c r="A171" s="1"/>
      <c r="B171" s="1"/>
      <c r="C171" s="1"/>
      <c r="D171" s="1"/>
      <c r="E171" s="1"/>
      <c r="F171" s="1"/>
      <c r="G171" s="1"/>
      <c r="H171" s="1"/>
      <c r="I171" s="1"/>
      <c r="J171" s="1"/>
      <c r="K171" s="1"/>
      <c r="L171" s="1"/>
      <c r="M171" s="1"/>
      <c r="N171" s="2"/>
      <c r="O171" s="2"/>
      <c r="P171" s="2"/>
      <c r="Q171" s="2"/>
      <c r="R171" s="2"/>
      <c r="S171" s="2"/>
      <c r="T171" s="1"/>
      <c r="U171" s="1"/>
      <c r="V171" s="1"/>
      <c r="W171" s="1"/>
      <c r="X171" s="1"/>
      <c r="Y171" s="1"/>
      <c r="Z171" s="1"/>
      <c r="AA171" s="1"/>
      <c r="AB171" s="1"/>
      <c r="AC171" s="1"/>
      <c r="AD171" s="1"/>
      <c r="AE171" s="1"/>
      <c r="AF171" s="1"/>
      <c r="AG171" s="1"/>
      <c r="AH171" s="1"/>
      <c r="AI171" s="1"/>
      <c r="AJ171" s="1"/>
      <c r="AK171" s="1"/>
      <c r="AL171" s="1"/>
      <c r="AM171" s="1"/>
      <c r="AN171" s="1"/>
    </row>
    <row r="172" spans="1:40" ht="15.75" customHeight="1" x14ac:dyDescent="0.2">
      <c r="A172" s="1"/>
      <c r="B172" s="1"/>
      <c r="C172" s="1"/>
      <c r="D172" s="1"/>
      <c r="E172" s="1"/>
      <c r="F172" s="1"/>
      <c r="G172" s="1"/>
      <c r="H172" s="1"/>
      <c r="I172" s="1"/>
      <c r="J172" s="1"/>
      <c r="K172" s="1"/>
      <c r="L172" s="1"/>
      <c r="M172" s="1"/>
      <c r="N172" s="2"/>
      <c r="O172" s="2"/>
      <c r="P172" s="2"/>
      <c r="Q172" s="2"/>
      <c r="R172" s="2"/>
      <c r="S172" s="2"/>
      <c r="T172" s="1"/>
      <c r="U172" s="1"/>
      <c r="V172" s="1"/>
      <c r="W172" s="1"/>
      <c r="X172" s="1"/>
      <c r="Y172" s="1"/>
      <c r="Z172" s="1"/>
      <c r="AA172" s="1"/>
      <c r="AB172" s="1"/>
      <c r="AC172" s="1"/>
      <c r="AD172" s="1"/>
      <c r="AE172" s="1"/>
      <c r="AF172" s="1"/>
      <c r="AG172" s="1"/>
      <c r="AH172" s="1"/>
      <c r="AI172" s="1"/>
      <c r="AJ172" s="1"/>
      <c r="AK172" s="1"/>
      <c r="AL172" s="1"/>
      <c r="AM172" s="1"/>
      <c r="AN172" s="1"/>
    </row>
    <row r="173" spans="1:40" ht="15.75" customHeight="1" x14ac:dyDescent="0.2">
      <c r="A173" s="1"/>
      <c r="B173" s="1"/>
      <c r="C173" s="1"/>
      <c r="D173" s="1"/>
      <c r="E173" s="1"/>
      <c r="F173" s="1"/>
      <c r="G173" s="1"/>
      <c r="H173" s="1"/>
      <c r="I173" s="1"/>
      <c r="J173" s="1"/>
      <c r="K173" s="1"/>
      <c r="L173" s="1"/>
      <c r="M173" s="1"/>
      <c r="N173" s="2"/>
      <c r="O173" s="2"/>
      <c r="P173" s="2"/>
      <c r="Q173" s="2"/>
      <c r="R173" s="2"/>
      <c r="S173" s="2"/>
      <c r="T173" s="1"/>
      <c r="U173" s="1"/>
      <c r="V173" s="1"/>
      <c r="W173" s="1"/>
      <c r="X173" s="1"/>
      <c r="Y173" s="1"/>
      <c r="Z173" s="1"/>
      <c r="AA173" s="1"/>
      <c r="AB173" s="1"/>
      <c r="AC173" s="1"/>
      <c r="AD173" s="1"/>
      <c r="AE173" s="1"/>
      <c r="AF173" s="1"/>
      <c r="AG173" s="1"/>
      <c r="AH173" s="1"/>
      <c r="AI173" s="1"/>
      <c r="AJ173" s="1"/>
      <c r="AK173" s="1"/>
      <c r="AL173" s="1"/>
      <c r="AM173" s="1"/>
      <c r="AN173" s="1"/>
    </row>
    <row r="174" spans="1:40" ht="15.75" customHeight="1" x14ac:dyDescent="0.2">
      <c r="A174" s="1"/>
      <c r="B174" s="1"/>
      <c r="C174" s="1"/>
      <c r="D174" s="1"/>
      <c r="E174" s="1"/>
      <c r="F174" s="1"/>
      <c r="G174" s="1"/>
      <c r="H174" s="1"/>
      <c r="I174" s="1"/>
      <c r="J174" s="1"/>
      <c r="K174" s="1"/>
      <c r="L174" s="1"/>
      <c r="M174" s="1"/>
      <c r="N174" s="2"/>
      <c r="O174" s="2"/>
      <c r="P174" s="2"/>
      <c r="Q174" s="2"/>
      <c r="R174" s="2"/>
      <c r="S174" s="2"/>
      <c r="T174" s="1"/>
      <c r="U174" s="1"/>
      <c r="V174" s="1"/>
      <c r="W174" s="1"/>
      <c r="X174" s="1"/>
      <c r="Y174" s="1"/>
      <c r="Z174" s="1"/>
      <c r="AA174" s="1"/>
      <c r="AB174" s="1"/>
      <c r="AC174" s="1"/>
      <c r="AD174" s="1"/>
      <c r="AE174" s="1"/>
      <c r="AF174" s="1"/>
      <c r="AG174" s="1"/>
      <c r="AH174" s="1"/>
      <c r="AI174" s="1"/>
      <c r="AJ174" s="1"/>
      <c r="AK174" s="1"/>
      <c r="AL174" s="1"/>
      <c r="AM174" s="1"/>
      <c r="AN174" s="1"/>
    </row>
    <row r="175" spans="1:40" ht="15.75" customHeight="1" x14ac:dyDescent="0.2">
      <c r="A175" s="1"/>
      <c r="B175" s="1"/>
      <c r="C175" s="1"/>
      <c r="D175" s="1"/>
      <c r="E175" s="1"/>
      <c r="F175" s="1"/>
      <c r="G175" s="1"/>
      <c r="H175" s="1"/>
      <c r="I175" s="1"/>
      <c r="J175" s="1"/>
      <c r="K175" s="1"/>
      <c r="L175" s="1"/>
      <c r="M175" s="1"/>
      <c r="N175" s="2"/>
      <c r="O175" s="2"/>
      <c r="P175" s="2"/>
      <c r="Q175" s="2"/>
      <c r="R175" s="2"/>
      <c r="S175" s="2"/>
      <c r="T175" s="1"/>
      <c r="U175" s="1"/>
      <c r="V175" s="1"/>
      <c r="W175" s="1"/>
      <c r="X175" s="1"/>
      <c r="Y175" s="1"/>
      <c r="Z175" s="1"/>
      <c r="AA175" s="1"/>
      <c r="AB175" s="1"/>
      <c r="AC175" s="1"/>
      <c r="AD175" s="1"/>
      <c r="AE175" s="1"/>
      <c r="AF175" s="1"/>
      <c r="AG175" s="1"/>
      <c r="AH175" s="1"/>
      <c r="AI175" s="1"/>
      <c r="AJ175" s="1"/>
      <c r="AK175" s="1"/>
      <c r="AL175" s="1"/>
      <c r="AM175" s="1"/>
      <c r="AN175" s="1"/>
    </row>
    <row r="176" spans="1:40" ht="15.75" customHeight="1" x14ac:dyDescent="0.2">
      <c r="A176" s="1"/>
      <c r="B176" s="1"/>
      <c r="C176" s="1"/>
      <c r="D176" s="1"/>
      <c r="E176" s="1"/>
      <c r="F176" s="1"/>
      <c r="G176" s="1"/>
      <c r="H176" s="1"/>
      <c r="I176" s="1"/>
      <c r="J176" s="1"/>
      <c r="K176" s="1"/>
      <c r="L176" s="1"/>
      <c r="M176" s="1"/>
      <c r="N176" s="2"/>
      <c r="O176" s="2"/>
      <c r="P176" s="2"/>
      <c r="Q176" s="2"/>
      <c r="R176" s="2"/>
      <c r="S176" s="2"/>
      <c r="T176" s="1"/>
      <c r="U176" s="1"/>
      <c r="V176" s="1"/>
      <c r="W176" s="1"/>
      <c r="X176" s="1"/>
      <c r="Y176" s="1"/>
      <c r="Z176" s="1"/>
      <c r="AA176" s="1"/>
      <c r="AB176" s="1"/>
      <c r="AC176" s="1"/>
      <c r="AD176" s="1"/>
      <c r="AE176" s="1"/>
      <c r="AF176" s="1"/>
      <c r="AG176" s="1"/>
      <c r="AH176" s="1"/>
      <c r="AI176" s="1"/>
      <c r="AJ176" s="1"/>
      <c r="AK176" s="1"/>
      <c r="AL176" s="1"/>
      <c r="AM176" s="1"/>
      <c r="AN176" s="1"/>
    </row>
    <row r="177" spans="1:40" ht="15.75" customHeight="1" x14ac:dyDescent="0.2">
      <c r="A177" s="1"/>
      <c r="B177" s="1"/>
      <c r="C177" s="1"/>
      <c r="D177" s="1"/>
      <c r="E177" s="1"/>
      <c r="F177" s="1"/>
      <c r="G177" s="1"/>
      <c r="H177" s="1"/>
      <c r="I177" s="1"/>
      <c r="J177" s="1"/>
      <c r="K177" s="1"/>
      <c r="L177" s="1"/>
      <c r="M177" s="1"/>
      <c r="N177" s="2"/>
      <c r="O177" s="2"/>
      <c r="P177" s="2"/>
      <c r="Q177" s="2"/>
      <c r="R177" s="2"/>
      <c r="S177" s="2"/>
      <c r="T177" s="1"/>
      <c r="U177" s="1"/>
      <c r="V177" s="1"/>
      <c r="W177" s="1"/>
      <c r="X177" s="1"/>
      <c r="Y177" s="1"/>
      <c r="Z177" s="1"/>
      <c r="AA177" s="1"/>
      <c r="AB177" s="1"/>
      <c r="AC177" s="1"/>
      <c r="AD177" s="1"/>
      <c r="AE177" s="1"/>
      <c r="AF177" s="1"/>
      <c r="AG177" s="1"/>
      <c r="AH177" s="1"/>
      <c r="AI177" s="1"/>
      <c r="AJ177" s="1"/>
      <c r="AK177" s="1"/>
      <c r="AL177" s="1"/>
      <c r="AM177" s="1"/>
      <c r="AN177" s="1"/>
    </row>
    <row r="178" spans="1:40" ht="15.75" customHeight="1" x14ac:dyDescent="0.2">
      <c r="A178" s="1"/>
      <c r="B178" s="1"/>
      <c r="C178" s="1"/>
      <c r="D178" s="1"/>
      <c r="E178" s="1"/>
      <c r="F178" s="1"/>
      <c r="G178" s="1"/>
      <c r="H178" s="1"/>
      <c r="I178" s="1"/>
      <c r="J178" s="1"/>
      <c r="K178" s="1"/>
      <c r="L178" s="1"/>
      <c r="M178" s="1"/>
      <c r="N178" s="2"/>
      <c r="O178" s="2"/>
      <c r="P178" s="2"/>
      <c r="Q178" s="2"/>
      <c r="R178" s="2"/>
      <c r="S178" s="2"/>
      <c r="T178" s="1"/>
      <c r="U178" s="1"/>
      <c r="V178" s="1"/>
      <c r="W178" s="1"/>
      <c r="X178" s="1"/>
      <c r="Y178" s="1"/>
      <c r="Z178" s="1"/>
      <c r="AA178" s="1"/>
      <c r="AB178" s="1"/>
      <c r="AC178" s="1"/>
      <c r="AD178" s="1"/>
      <c r="AE178" s="1"/>
      <c r="AF178" s="1"/>
      <c r="AG178" s="1"/>
      <c r="AH178" s="1"/>
      <c r="AI178" s="1"/>
      <c r="AJ178" s="1"/>
      <c r="AK178" s="1"/>
      <c r="AL178" s="1"/>
      <c r="AM178" s="1"/>
      <c r="AN178" s="1"/>
    </row>
    <row r="179" spans="1:40" ht="15.75" customHeight="1" x14ac:dyDescent="0.2">
      <c r="A179" s="1"/>
      <c r="B179" s="1"/>
      <c r="C179" s="1"/>
      <c r="D179" s="1"/>
      <c r="E179" s="1"/>
      <c r="F179" s="1"/>
      <c r="G179" s="1"/>
      <c r="H179" s="1"/>
      <c r="I179" s="1"/>
      <c r="J179" s="1"/>
      <c r="K179" s="1"/>
      <c r="L179" s="1"/>
      <c r="M179" s="1"/>
      <c r="N179" s="2"/>
      <c r="O179" s="2"/>
      <c r="P179" s="2"/>
      <c r="Q179" s="2"/>
      <c r="R179" s="2"/>
      <c r="S179" s="2"/>
      <c r="T179" s="1"/>
      <c r="U179" s="1"/>
      <c r="V179" s="1"/>
      <c r="W179" s="1"/>
      <c r="X179" s="1"/>
      <c r="Y179" s="1"/>
      <c r="Z179" s="1"/>
      <c r="AA179" s="1"/>
      <c r="AB179" s="1"/>
      <c r="AC179" s="1"/>
      <c r="AD179" s="1"/>
      <c r="AE179" s="1"/>
      <c r="AF179" s="1"/>
      <c r="AG179" s="1"/>
      <c r="AH179" s="1"/>
      <c r="AI179" s="1"/>
      <c r="AJ179" s="1"/>
      <c r="AK179" s="1"/>
      <c r="AL179" s="1"/>
      <c r="AM179" s="1"/>
      <c r="AN179" s="1"/>
    </row>
    <row r="180" spans="1:40" ht="15.75" customHeight="1" x14ac:dyDescent="0.2">
      <c r="A180" s="1"/>
      <c r="B180" s="1"/>
      <c r="C180" s="1"/>
      <c r="D180" s="1"/>
      <c r="E180" s="1"/>
      <c r="F180" s="1"/>
      <c r="G180" s="1"/>
      <c r="H180" s="1"/>
      <c r="I180" s="1"/>
      <c r="J180" s="1"/>
      <c r="K180" s="1"/>
      <c r="L180" s="1"/>
      <c r="M180" s="1"/>
      <c r="N180" s="2"/>
      <c r="O180" s="2"/>
      <c r="P180" s="2"/>
      <c r="Q180" s="2"/>
      <c r="R180" s="2"/>
      <c r="S180" s="2"/>
      <c r="T180" s="1"/>
      <c r="U180" s="1"/>
      <c r="V180" s="1"/>
      <c r="W180" s="1"/>
      <c r="X180" s="1"/>
      <c r="Y180" s="1"/>
      <c r="Z180" s="1"/>
      <c r="AA180" s="1"/>
      <c r="AB180" s="1"/>
      <c r="AC180" s="1"/>
      <c r="AD180" s="1"/>
      <c r="AE180" s="1"/>
      <c r="AF180" s="1"/>
      <c r="AG180" s="1"/>
      <c r="AH180" s="1"/>
      <c r="AI180" s="1"/>
      <c r="AJ180" s="1"/>
      <c r="AK180" s="1"/>
      <c r="AL180" s="1"/>
      <c r="AM180" s="1"/>
      <c r="AN180" s="1"/>
    </row>
    <row r="181" spans="1:40" ht="15.75" customHeight="1" x14ac:dyDescent="0.2">
      <c r="A181" s="1"/>
      <c r="B181" s="1"/>
      <c r="C181" s="1"/>
      <c r="D181" s="1"/>
      <c r="E181" s="1"/>
      <c r="F181" s="1"/>
      <c r="G181" s="1"/>
      <c r="H181" s="1"/>
      <c r="I181" s="1"/>
      <c r="J181" s="1"/>
      <c r="K181" s="1"/>
      <c r="L181" s="1"/>
      <c r="M181" s="1"/>
      <c r="N181" s="2"/>
      <c r="O181" s="2"/>
      <c r="P181" s="2"/>
      <c r="Q181" s="2"/>
      <c r="R181" s="2"/>
      <c r="S181" s="2"/>
      <c r="T181" s="1"/>
      <c r="U181" s="1"/>
      <c r="V181" s="1"/>
      <c r="W181" s="1"/>
      <c r="X181" s="1"/>
      <c r="Y181" s="1"/>
      <c r="Z181" s="1"/>
      <c r="AA181" s="1"/>
      <c r="AB181" s="1"/>
      <c r="AC181" s="1"/>
      <c r="AD181" s="1"/>
      <c r="AE181" s="1"/>
      <c r="AF181" s="1"/>
      <c r="AG181" s="1"/>
      <c r="AH181" s="1"/>
      <c r="AI181" s="1"/>
      <c r="AJ181" s="1"/>
      <c r="AK181" s="1"/>
      <c r="AL181" s="1"/>
      <c r="AM181" s="1"/>
      <c r="AN181" s="1"/>
    </row>
    <row r="182" spans="1:40" ht="15.75" customHeight="1" x14ac:dyDescent="0.2">
      <c r="A182" s="1"/>
      <c r="B182" s="1"/>
      <c r="C182" s="1"/>
      <c r="D182" s="1"/>
      <c r="E182" s="1"/>
      <c r="F182" s="1"/>
      <c r="G182" s="1"/>
      <c r="H182" s="1"/>
      <c r="I182" s="1"/>
      <c r="J182" s="1"/>
      <c r="K182" s="1"/>
      <c r="L182" s="1"/>
      <c r="M182" s="1"/>
      <c r="N182" s="2"/>
      <c r="O182" s="2"/>
      <c r="P182" s="2"/>
      <c r="Q182" s="2"/>
      <c r="R182" s="2"/>
      <c r="S182" s="2"/>
      <c r="T182" s="1"/>
      <c r="U182" s="1"/>
      <c r="V182" s="1"/>
      <c r="W182" s="1"/>
      <c r="X182" s="1"/>
      <c r="Y182" s="1"/>
      <c r="Z182" s="1"/>
      <c r="AA182" s="1"/>
      <c r="AB182" s="1"/>
      <c r="AC182" s="1"/>
      <c r="AD182" s="1"/>
      <c r="AE182" s="1"/>
      <c r="AF182" s="1"/>
      <c r="AG182" s="1"/>
      <c r="AH182" s="1"/>
      <c r="AI182" s="1"/>
      <c r="AJ182" s="1"/>
      <c r="AK182" s="1"/>
      <c r="AL182" s="1"/>
      <c r="AM182" s="1"/>
      <c r="AN182" s="1"/>
    </row>
    <row r="183" spans="1:40" ht="15.75" customHeight="1" x14ac:dyDescent="0.2">
      <c r="A183" s="1"/>
      <c r="B183" s="1"/>
      <c r="C183" s="1"/>
      <c r="D183" s="1"/>
      <c r="E183" s="1"/>
      <c r="F183" s="1"/>
      <c r="G183" s="1"/>
      <c r="H183" s="1"/>
      <c r="I183" s="1"/>
      <c r="J183" s="1"/>
      <c r="K183" s="1"/>
      <c r="L183" s="1"/>
      <c r="M183" s="1"/>
      <c r="N183" s="2"/>
      <c r="O183" s="2"/>
      <c r="P183" s="2"/>
      <c r="Q183" s="2"/>
      <c r="R183" s="2"/>
      <c r="S183" s="2"/>
      <c r="T183" s="1"/>
      <c r="U183" s="1"/>
      <c r="V183" s="1"/>
      <c r="W183" s="1"/>
      <c r="X183" s="1"/>
      <c r="Y183" s="1"/>
      <c r="Z183" s="1"/>
      <c r="AA183" s="1"/>
      <c r="AB183" s="1"/>
      <c r="AC183" s="1"/>
      <c r="AD183" s="1"/>
      <c r="AE183" s="1"/>
      <c r="AF183" s="1"/>
      <c r="AG183" s="1"/>
      <c r="AH183" s="1"/>
      <c r="AI183" s="1"/>
      <c r="AJ183" s="1"/>
      <c r="AK183" s="1"/>
      <c r="AL183" s="1"/>
      <c r="AM183" s="1"/>
      <c r="AN183" s="1"/>
    </row>
    <row r="184" spans="1:40" ht="15.75" customHeight="1" x14ac:dyDescent="0.2">
      <c r="A184" s="1"/>
      <c r="B184" s="1"/>
      <c r="C184" s="1"/>
      <c r="D184" s="1"/>
      <c r="E184" s="1"/>
      <c r="F184" s="1"/>
      <c r="G184" s="1"/>
      <c r="H184" s="1"/>
      <c r="I184" s="1"/>
      <c r="J184" s="1"/>
      <c r="K184" s="1"/>
      <c r="L184" s="1"/>
      <c r="M184" s="1"/>
      <c r="N184" s="2"/>
      <c r="O184" s="2"/>
      <c r="P184" s="2"/>
      <c r="Q184" s="2"/>
      <c r="R184" s="2"/>
      <c r="S184" s="2"/>
      <c r="T184" s="1"/>
      <c r="U184" s="1"/>
      <c r="V184" s="1"/>
      <c r="W184" s="1"/>
      <c r="X184" s="1"/>
      <c r="Y184" s="1"/>
      <c r="Z184" s="1"/>
      <c r="AA184" s="1"/>
      <c r="AB184" s="1"/>
      <c r="AC184" s="1"/>
      <c r="AD184" s="1"/>
      <c r="AE184" s="1"/>
      <c r="AF184" s="1"/>
      <c r="AG184" s="1"/>
      <c r="AH184" s="1"/>
      <c r="AI184" s="1"/>
      <c r="AJ184" s="1"/>
      <c r="AK184" s="1"/>
      <c r="AL184" s="1"/>
      <c r="AM184" s="1"/>
      <c r="AN184" s="1"/>
    </row>
    <row r="185" spans="1:40" ht="15.75" customHeight="1" x14ac:dyDescent="0.2">
      <c r="A185" s="1"/>
      <c r="B185" s="1"/>
      <c r="C185" s="1"/>
      <c r="D185" s="1"/>
      <c r="E185" s="1"/>
      <c r="F185" s="1"/>
      <c r="G185" s="1"/>
      <c r="H185" s="1"/>
      <c r="I185" s="1"/>
      <c r="J185" s="1"/>
      <c r="K185" s="1"/>
      <c r="L185" s="1"/>
      <c r="M185" s="1"/>
      <c r="N185" s="2"/>
      <c r="O185" s="2"/>
      <c r="P185" s="2"/>
      <c r="Q185" s="2"/>
      <c r="R185" s="2"/>
      <c r="S185" s="2"/>
      <c r="T185" s="1"/>
      <c r="U185" s="1"/>
      <c r="V185" s="1"/>
      <c r="W185" s="1"/>
      <c r="X185" s="1"/>
      <c r="Y185" s="1"/>
      <c r="Z185" s="1"/>
      <c r="AA185" s="1"/>
      <c r="AB185" s="1"/>
      <c r="AC185" s="1"/>
      <c r="AD185" s="1"/>
      <c r="AE185" s="1"/>
      <c r="AF185" s="1"/>
      <c r="AG185" s="1"/>
      <c r="AH185" s="1"/>
      <c r="AI185" s="1"/>
      <c r="AJ185" s="1"/>
      <c r="AK185" s="1"/>
      <c r="AL185" s="1"/>
      <c r="AM185" s="1"/>
      <c r="AN185" s="1"/>
    </row>
    <row r="186" spans="1:40" ht="15.75" customHeight="1" x14ac:dyDescent="0.2">
      <c r="A186" s="1"/>
      <c r="B186" s="1"/>
      <c r="C186" s="1"/>
      <c r="D186" s="1"/>
      <c r="E186" s="1"/>
      <c r="F186" s="1"/>
      <c r="G186" s="1"/>
      <c r="H186" s="1"/>
      <c r="I186" s="1"/>
      <c r="J186" s="1"/>
      <c r="K186" s="1"/>
      <c r="L186" s="1"/>
      <c r="M186" s="1"/>
      <c r="N186" s="2"/>
      <c r="O186" s="2"/>
      <c r="P186" s="2"/>
      <c r="Q186" s="2"/>
      <c r="R186" s="2"/>
      <c r="S186" s="2"/>
      <c r="T186" s="1"/>
      <c r="U186" s="1"/>
      <c r="V186" s="1"/>
      <c r="W186" s="1"/>
      <c r="X186" s="1"/>
      <c r="Y186" s="1"/>
      <c r="Z186" s="1"/>
      <c r="AA186" s="1"/>
      <c r="AB186" s="1"/>
      <c r="AC186" s="1"/>
      <c r="AD186" s="1"/>
      <c r="AE186" s="1"/>
      <c r="AF186" s="1"/>
      <c r="AG186" s="1"/>
      <c r="AH186" s="1"/>
      <c r="AI186" s="1"/>
      <c r="AJ186" s="1"/>
      <c r="AK186" s="1"/>
      <c r="AL186" s="1"/>
      <c r="AM186" s="1"/>
      <c r="AN186" s="1"/>
    </row>
    <row r="187" spans="1:40" ht="15.75" customHeight="1" x14ac:dyDescent="0.2">
      <c r="A187" s="1"/>
      <c r="B187" s="1"/>
      <c r="C187" s="1"/>
      <c r="D187" s="1"/>
      <c r="E187" s="1"/>
      <c r="F187" s="1"/>
      <c r="G187" s="1"/>
      <c r="H187" s="1"/>
      <c r="I187" s="1"/>
      <c r="J187" s="1"/>
      <c r="K187" s="1"/>
      <c r="L187" s="1"/>
      <c r="M187" s="1"/>
      <c r="N187" s="2"/>
      <c r="O187" s="2"/>
      <c r="P187" s="2"/>
      <c r="Q187" s="2"/>
      <c r="R187" s="2"/>
      <c r="S187" s="2"/>
      <c r="T187" s="1"/>
      <c r="U187" s="1"/>
      <c r="V187" s="1"/>
      <c r="W187" s="1"/>
      <c r="X187" s="1"/>
      <c r="Y187" s="1"/>
      <c r="Z187" s="1"/>
      <c r="AA187" s="1"/>
      <c r="AB187" s="1"/>
      <c r="AC187" s="1"/>
      <c r="AD187" s="1"/>
      <c r="AE187" s="1"/>
      <c r="AF187" s="1"/>
      <c r="AG187" s="1"/>
      <c r="AH187" s="1"/>
      <c r="AI187" s="1"/>
      <c r="AJ187" s="1"/>
      <c r="AK187" s="1"/>
      <c r="AL187" s="1"/>
      <c r="AM187" s="1"/>
      <c r="AN187" s="1"/>
    </row>
    <row r="188" spans="1:40" ht="15.75" customHeight="1" x14ac:dyDescent="0.2">
      <c r="A188" s="1"/>
      <c r="B188" s="1"/>
      <c r="C188" s="1"/>
      <c r="D188" s="1"/>
      <c r="E188" s="1"/>
      <c r="F188" s="1"/>
      <c r="G188" s="1"/>
      <c r="H188" s="1"/>
      <c r="I188" s="1"/>
      <c r="J188" s="1"/>
      <c r="K188" s="1"/>
      <c r="L188" s="1"/>
      <c r="M188" s="1"/>
      <c r="N188" s="2"/>
      <c r="O188" s="2"/>
      <c r="P188" s="2"/>
      <c r="Q188" s="2"/>
      <c r="R188" s="2"/>
      <c r="S188" s="2"/>
      <c r="T188" s="1"/>
      <c r="U188" s="1"/>
      <c r="V188" s="1"/>
      <c r="W188" s="1"/>
      <c r="X188" s="1"/>
      <c r="Y188" s="1"/>
      <c r="Z188" s="1"/>
      <c r="AA188" s="1"/>
      <c r="AB188" s="1"/>
      <c r="AC188" s="1"/>
      <c r="AD188" s="1"/>
      <c r="AE188" s="1"/>
      <c r="AF188" s="1"/>
      <c r="AG188" s="1"/>
      <c r="AH188" s="1"/>
      <c r="AI188" s="1"/>
      <c r="AJ188" s="1"/>
      <c r="AK188" s="1"/>
      <c r="AL188" s="1"/>
      <c r="AM188" s="1"/>
      <c r="AN188" s="1"/>
    </row>
    <row r="189" spans="1:40" ht="15.75" customHeight="1" x14ac:dyDescent="0.2">
      <c r="A189" s="1"/>
      <c r="B189" s="1"/>
      <c r="C189" s="1"/>
      <c r="D189" s="1"/>
      <c r="E189" s="1"/>
      <c r="F189" s="1"/>
      <c r="G189" s="1"/>
      <c r="H189" s="1"/>
      <c r="I189" s="1"/>
      <c r="J189" s="1"/>
      <c r="K189" s="1"/>
      <c r="L189" s="1"/>
      <c r="M189" s="1"/>
      <c r="N189" s="2"/>
      <c r="O189" s="2"/>
      <c r="P189" s="2"/>
      <c r="Q189" s="2"/>
      <c r="R189" s="2"/>
      <c r="S189" s="2"/>
      <c r="T189" s="1"/>
      <c r="U189" s="1"/>
      <c r="V189" s="1"/>
      <c r="W189" s="1"/>
      <c r="X189" s="1"/>
      <c r="Y189" s="1"/>
      <c r="Z189" s="1"/>
      <c r="AA189" s="1"/>
      <c r="AB189" s="1"/>
      <c r="AC189" s="1"/>
      <c r="AD189" s="1"/>
      <c r="AE189" s="1"/>
      <c r="AF189" s="1"/>
      <c r="AG189" s="1"/>
      <c r="AH189" s="1"/>
      <c r="AI189" s="1"/>
      <c r="AJ189" s="1"/>
      <c r="AK189" s="1"/>
      <c r="AL189" s="1"/>
      <c r="AM189" s="1"/>
      <c r="AN189" s="1"/>
    </row>
    <row r="190" spans="1:40" ht="15.75" customHeight="1" x14ac:dyDescent="0.2">
      <c r="A190" s="1"/>
      <c r="B190" s="1"/>
      <c r="C190" s="1"/>
      <c r="D190" s="1"/>
      <c r="E190" s="1"/>
      <c r="F190" s="1"/>
      <c r="G190" s="1"/>
      <c r="H190" s="1"/>
      <c r="I190" s="1"/>
      <c r="J190" s="1"/>
      <c r="K190" s="1"/>
      <c r="L190" s="1"/>
      <c r="M190" s="1"/>
      <c r="N190" s="2"/>
      <c r="O190" s="2"/>
      <c r="P190" s="2"/>
      <c r="Q190" s="2"/>
      <c r="R190" s="2"/>
      <c r="S190" s="2"/>
      <c r="T190" s="1"/>
      <c r="U190" s="1"/>
      <c r="V190" s="1"/>
      <c r="W190" s="1"/>
      <c r="X190" s="1"/>
      <c r="Y190" s="1"/>
      <c r="Z190" s="1"/>
      <c r="AA190" s="1"/>
      <c r="AB190" s="1"/>
      <c r="AC190" s="1"/>
      <c r="AD190" s="1"/>
      <c r="AE190" s="1"/>
      <c r="AF190" s="1"/>
      <c r="AG190" s="1"/>
      <c r="AH190" s="1"/>
      <c r="AI190" s="1"/>
      <c r="AJ190" s="1"/>
      <c r="AK190" s="1"/>
      <c r="AL190" s="1"/>
      <c r="AM190" s="1"/>
      <c r="AN190" s="1"/>
    </row>
    <row r="191" spans="1:40" ht="15.75" customHeight="1" x14ac:dyDescent="0.2">
      <c r="A191" s="1"/>
      <c r="B191" s="1"/>
      <c r="C191" s="1"/>
      <c r="D191" s="1"/>
      <c r="E191" s="1"/>
      <c r="F191" s="1"/>
      <c r="G191" s="1"/>
      <c r="H191" s="1"/>
      <c r="I191" s="1"/>
      <c r="J191" s="1"/>
      <c r="K191" s="1"/>
      <c r="L191" s="1"/>
      <c r="M191" s="1"/>
      <c r="N191" s="2"/>
      <c r="O191" s="2"/>
      <c r="P191" s="2"/>
      <c r="Q191" s="2"/>
      <c r="R191" s="2"/>
      <c r="S191" s="2"/>
      <c r="T191" s="1"/>
      <c r="U191" s="1"/>
      <c r="V191" s="1"/>
      <c r="W191" s="1"/>
      <c r="X191" s="1"/>
      <c r="Y191" s="1"/>
      <c r="Z191" s="1"/>
      <c r="AA191" s="1"/>
      <c r="AB191" s="1"/>
      <c r="AC191" s="1"/>
      <c r="AD191" s="1"/>
      <c r="AE191" s="1"/>
      <c r="AF191" s="1"/>
      <c r="AG191" s="1"/>
      <c r="AH191" s="1"/>
      <c r="AI191" s="1"/>
      <c r="AJ191" s="1"/>
      <c r="AK191" s="1"/>
      <c r="AL191" s="1"/>
      <c r="AM191" s="1"/>
      <c r="AN191" s="1"/>
    </row>
    <row r="192" spans="1:40" ht="15.75" customHeight="1" x14ac:dyDescent="0.2">
      <c r="A192" s="1"/>
      <c r="B192" s="1"/>
      <c r="C192" s="1"/>
      <c r="D192" s="1"/>
      <c r="E192" s="1"/>
      <c r="F192" s="1"/>
      <c r="G192" s="1"/>
      <c r="H192" s="1"/>
      <c r="I192" s="1"/>
      <c r="J192" s="1"/>
      <c r="K192" s="1"/>
      <c r="L192" s="1"/>
      <c r="M192" s="1"/>
      <c r="N192" s="2"/>
      <c r="O192" s="2"/>
      <c r="P192" s="2"/>
      <c r="Q192" s="2"/>
      <c r="R192" s="2"/>
      <c r="S192" s="2"/>
      <c r="T192" s="1"/>
      <c r="U192" s="1"/>
      <c r="V192" s="1"/>
      <c r="W192" s="1"/>
      <c r="X192" s="1"/>
      <c r="Y192" s="1"/>
      <c r="Z192" s="1"/>
      <c r="AA192" s="1"/>
      <c r="AB192" s="1"/>
      <c r="AC192" s="1"/>
      <c r="AD192" s="1"/>
      <c r="AE192" s="1"/>
      <c r="AF192" s="1"/>
      <c r="AG192" s="1"/>
      <c r="AH192" s="1"/>
      <c r="AI192" s="1"/>
      <c r="AJ192" s="1"/>
      <c r="AK192" s="1"/>
      <c r="AL192" s="1"/>
      <c r="AM192" s="1"/>
      <c r="AN192" s="1"/>
    </row>
    <row r="193" spans="1:40" ht="15.75" customHeight="1" x14ac:dyDescent="0.2">
      <c r="A193" s="1"/>
      <c r="B193" s="1"/>
      <c r="C193" s="1"/>
      <c r="D193" s="1"/>
      <c r="E193" s="1"/>
      <c r="F193" s="1"/>
      <c r="G193" s="1"/>
      <c r="H193" s="1"/>
      <c r="I193" s="1"/>
      <c r="J193" s="1"/>
      <c r="K193" s="1"/>
      <c r="L193" s="1"/>
      <c r="M193" s="1"/>
      <c r="N193" s="2"/>
      <c r="O193" s="2"/>
      <c r="P193" s="2"/>
      <c r="Q193" s="2"/>
      <c r="R193" s="2"/>
      <c r="S193" s="2"/>
      <c r="T193" s="1"/>
      <c r="U193" s="1"/>
      <c r="V193" s="1"/>
      <c r="W193" s="1"/>
      <c r="X193" s="1"/>
      <c r="Y193" s="1"/>
      <c r="Z193" s="1"/>
      <c r="AA193" s="1"/>
      <c r="AB193" s="1"/>
      <c r="AC193" s="1"/>
      <c r="AD193" s="1"/>
      <c r="AE193" s="1"/>
      <c r="AF193" s="1"/>
      <c r="AG193" s="1"/>
      <c r="AH193" s="1"/>
      <c r="AI193" s="1"/>
      <c r="AJ193" s="1"/>
      <c r="AK193" s="1"/>
      <c r="AL193" s="1"/>
      <c r="AM193" s="1"/>
      <c r="AN193" s="1"/>
    </row>
    <row r="194" spans="1:40" ht="15.75" customHeight="1" x14ac:dyDescent="0.2">
      <c r="A194" s="1"/>
      <c r="B194" s="1"/>
      <c r="C194" s="1"/>
      <c r="D194" s="1"/>
      <c r="E194" s="1"/>
      <c r="F194" s="1"/>
      <c r="G194" s="1"/>
      <c r="H194" s="1"/>
      <c r="I194" s="1"/>
      <c r="J194" s="1"/>
      <c r="K194" s="1"/>
      <c r="L194" s="1"/>
      <c r="M194" s="1"/>
      <c r="N194" s="2"/>
      <c r="O194" s="2"/>
      <c r="P194" s="2"/>
      <c r="Q194" s="2"/>
      <c r="R194" s="2"/>
      <c r="S194" s="2"/>
      <c r="T194" s="1"/>
      <c r="U194" s="1"/>
      <c r="V194" s="1"/>
      <c r="W194" s="1"/>
      <c r="X194" s="1"/>
      <c r="Y194" s="1"/>
      <c r="Z194" s="1"/>
      <c r="AA194" s="1"/>
      <c r="AB194" s="1"/>
      <c r="AC194" s="1"/>
      <c r="AD194" s="1"/>
      <c r="AE194" s="1"/>
      <c r="AF194" s="1"/>
      <c r="AG194" s="1"/>
      <c r="AH194" s="1"/>
      <c r="AI194" s="1"/>
      <c r="AJ194" s="1"/>
      <c r="AK194" s="1"/>
      <c r="AL194" s="1"/>
      <c r="AM194" s="1"/>
      <c r="AN194" s="1"/>
    </row>
    <row r="195" spans="1:40" ht="15.75" customHeight="1" x14ac:dyDescent="0.2">
      <c r="A195" s="1"/>
      <c r="B195" s="1"/>
      <c r="C195" s="1"/>
      <c r="D195" s="1"/>
      <c r="E195" s="1"/>
      <c r="F195" s="1"/>
      <c r="G195" s="1"/>
      <c r="H195" s="1"/>
      <c r="I195" s="1"/>
      <c r="J195" s="1"/>
      <c r="K195" s="1"/>
      <c r="L195" s="1"/>
      <c r="M195" s="1"/>
      <c r="N195" s="2"/>
      <c r="O195" s="2"/>
      <c r="P195" s="2"/>
      <c r="Q195" s="2"/>
      <c r="R195" s="2"/>
      <c r="S195" s="2"/>
      <c r="T195" s="1"/>
      <c r="U195" s="1"/>
      <c r="V195" s="1"/>
      <c r="W195" s="1"/>
      <c r="X195" s="1"/>
      <c r="Y195" s="1"/>
      <c r="Z195" s="1"/>
      <c r="AA195" s="1"/>
      <c r="AB195" s="1"/>
      <c r="AC195" s="1"/>
      <c r="AD195" s="1"/>
      <c r="AE195" s="1"/>
      <c r="AF195" s="1"/>
      <c r="AG195" s="1"/>
      <c r="AH195" s="1"/>
      <c r="AI195" s="1"/>
      <c r="AJ195" s="1"/>
      <c r="AK195" s="1"/>
      <c r="AL195" s="1"/>
      <c r="AM195" s="1"/>
      <c r="AN195" s="1"/>
    </row>
    <row r="196" spans="1:40" ht="15.75" customHeight="1" x14ac:dyDescent="0.2">
      <c r="A196" s="1"/>
      <c r="B196" s="1"/>
      <c r="C196" s="1"/>
      <c r="D196" s="1"/>
      <c r="E196" s="1"/>
      <c r="F196" s="1"/>
      <c r="G196" s="1"/>
      <c r="H196" s="1"/>
      <c r="I196" s="1"/>
      <c r="J196" s="1"/>
      <c r="K196" s="1"/>
      <c r="L196" s="1"/>
      <c r="M196" s="1"/>
      <c r="N196" s="2"/>
      <c r="O196" s="2"/>
      <c r="P196" s="2"/>
      <c r="Q196" s="2"/>
      <c r="R196" s="2"/>
      <c r="S196" s="2"/>
      <c r="T196" s="1"/>
      <c r="U196" s="1"/>
      <c r="V196" s="1"/>
      <c r="W196" s="1"/>
      <c r="X196" s="1"/>
      <c r="Y196" s="1"/>
      <c r="Z196" s="1"/>
      <c r="AA196" s="1"/>
      <c r="AB196" s="1"/>
      <c r="AC196" s="1"/>
      <c r="AD196" s="1"/>
      <c r="AE196" s="1"/>
      <c r="AF196" s="1"/>
      <c r="AG196" s="1"/>
      <c r="AH196" s="1"/>
      <c r="AI196" s="1"/>
      <c r="AJ196" s="1"/>
      <c r="AK196" s="1"/>
      <c r="AL196" s="1"/>
      <c r="AM196" s="1"/>
      <c r="AN196" s="1"/>
    </row>
    <row r="197" spans="1:40" ht="15.75" customHeight="1" x14ac:dyDescent="0.2">
      <c r="A197" s="1"/>
      <c r="B197" s="1"/>
      <c r="C197" s="1"/>
      <c r="D197" s="1"/>
      <c r="E197" s="1"/>
      <c r="F197" s="1"/>
      <c r="G197" s="1"/>
      <c r="H197" s="1"/>
      <c r="I197" s="1"/>
      <c r="J197" s="1"/>
      <c r="K197" s="1"/>
      <c r="L197" s="1"/>
      <c r="M197" s="1"/>
      <c r="N197" s="2"/>
      <c r="O197" s="2"/>
      <c r="P197" s="2"/>
      <c r="Q197" s="2"/>
      <c r="R197" s="2"/>
      <c r="S197" s="2"/>
      <c r="T197" s="1"/>
      <c r="U197" s="1"/>
      <c r="V197" s="1"/>
      <c r="W197" s="1"/>
      <c r="X197" s="1"/>
      <c r="Y197" s="1"/>
      <c r="Z197" s="1"/>
      <c r="AA197" s="1"/>
      <c r="AB197" s="1"/>
      <c r="AC197" s="1"/>
      <c r="AD197" s="1"/>
      <c r="AE197" s="1"/>
      <c r="AF197" s="1"/>
      <c r="AG197" s="1"/>
      <c r="AH197" s="1"/>
      <c r="AI197" s="1"/>
      <c r="AJ197" s="1"/>
      <c r="AK197" s="1"/>
      <c r="AL197" s="1"/>
      <c r="AM197" s="1"/>
      <c r="AN197" s="1"/>
    </row>
    <row r="198" spans="1:40" ht="15.75" customHeight="1" x14ac:dyDescent="0.2">
      <c r="A198" s="1"/>
      <c r="B198" s="1"/>
      <c r="C198" s="1"/>
      <c r="D198" s="1"/>
      <c r="E198" s="1"/>
      <c r="F198" s="1"/>
      <c r="G198" s="1"/>
      <c r="H198" s="1"/>
      <c r="I198" s="1"/>
      <c r="J198" s="1"/>
      <c r="K198" s="1"/>
      <c r="L198" s="1"/>
      <c r="M198" s="1"/>
      <c r="N198" s="2"/>
      <c r="O198" s="2"/>
      <c r="P198" s="2"/>
      <c r="Q198" s="2"/>
      <c r="R198" s="2"/>
      <c r="S198" s="2"/>
      <c r="T198" s="1"/>
      <c r="U198" s="1"/>
      <c r="V198" s="1"/>
      <c r="W198" s="1"/>
      <c r="X198" s="1"/>
      <c r="Y198" s="1"/>
      <c r="Z198" s="1"/>
      <c r="AA198" s="1"/>
      <c r="AB198" s="1"/>
      <c r="AC198" s="1"/>
      <c r="AD198" s="1"/>
      <c r="AE198" s="1"/>
      <c r="AF198" s="1"/>
      <c r="AG198" s="1"/>
      <c r="AH198" s="1"/>
      <c r="AI198" s="1"/>
      <c r="AJ198" s="1"/>
      <c r="AK198" s="1"/>
      <c r="AL198" s="1"/>
      <c r="AM198" s="1"/>
      <c r="AN198" s="1"/>
    </row>
    <row r="199" spans="1:40" ht="15.75" customHeight="1" x14ac:dyDescent="0.2">
      <c r="A199" s="1"/>
      <c r="B199" s="1"/>
      <c r="C199" s="1"/>
      <c r="D199" s="1"/>
      <c r="E199" s="1"/>
      <c r="F199" s="1"/>
      <c r="G199" s="1"/>
      <c r="H199" s="1"/>
      <c r="I199" s="1"/>
      <c r="J199" s="1"/>
      <c r="K199" s="1"/>
      <c r="L199" s="1"/>
      <c r="M199" s="1"/>
      <c r="N199" s="2"/>
      <c r="O199" s="2"/>
      <c r="P199" s="2"/>
      <c r="Q199" s="2"/>
      <c r="R199" s="2"/>
      <c r="S199" s="2"/>
      <c r="T199" s="1"/>
      <c r="U199" s="1"/>
      <c r="V199" s="1"/>
      <c r="W199" s="1"/>
      <c r="X199" s="1"/>
      <c r="Y199" s="1"/>
      <c r="Z199" s="1"/>
      <c r="AA199" s="1"/>
      <c r="AB199" s="1"/>
      <c r="AC199" s="1"/>
      <c r="AD199" s="1"/>
      <c r="AE199" s="1"/>
      <c r="AF199" s="1"/>
      <c r="AG199" s="1"/>
      <c r="AH199" s="1"/>
      <c r="AI199" s="1"/>
      <c r="AJ199" s="1"/>
      <c r="AK199" s="1"/>
      <c r="AL199" s="1"/>
      <c r="AM199" s="1"/>
      <c r="AN199" s="1"/>
    </row>
    <row r="200" spans="1:40" ht="15.75" customHeight="1" x14ac:dyDescent="0.2">
      <c r="A200" s="1"/>
      <c r="B200" s="1"/>
      <c r="C200" s="1"/>
      <c r="D200" s="1"/>
      <c r="E200" s="1"/>
      <c r="F200" s="1"/>
      <c r="G200" s="1"/>
      <c r="H200" s="1"/>
      <c r="I200" s="1"/>
      <c r="J200" s="1"/>
      <c r="K200" s="1"/>
      <c r="L200" s="1"/>
      <c r="M200" s="1"/>
      <c r="N200" s="2"/>
      <c r="O200" s="2"/>
      <c r="P200" s="2"/>
      <c r="Q200" s="2"/>
      <c r="R200" s="2"/>
      <c r="S200" s="2"/>
      <c r="T200" s="1"/>
      <c r="U200" s="1"/>
      <c r="V200" s="1"/>
      <c r="W200" s="1"/>
      <c r="X200" s="1"/>
      <c r="Y200" s="1"/>
      <c r="Z200" s="1"/>
      <c r="AA200" s="1"/>
      <c r="AB200" s="1"/>
      <c r="AC200" s="1"/>
      <c r="AD200" s="1"/>
      <c r="AE200" s="1"/>
      <c r="AF200" s="1"/>
      <c r="AG200" s="1"/>
      <c r="AH200" s="1"/>
      <c r="AI200" s="1"/>
      <c r="AJ200" s="1"/>
      <c r="AK200" s="1"/>
      <c r="AL200" s="1"/>
      <c r="AM200" s="1"/>
      <c r="AN200" s="1"/>
    </row>
    <row r="201" spans="1:40" ht="15.75" customHeight="1" x14ac:dyDescent="0.2">
      <c r="A201" s="1"/>
      <c r="B201" s="1"/>
      <c r="C201" s="1"/>
      <c r="D201" s="1"/>
      <c r="E201" s="1"/>
      <c r="F201" s="1"/>
      <c r="G201" s="1"/>
      <c r="H201" s="1"/>
      <c r="I201" s="1"/>
      <c r="J201" s="1"/>
      <c r="K201" s="1"/>
      <c r="L201" s="1"/>
      <c r="M201" s="1"/>
      <c r="N201" s="2"/>
      <c r="O201" s="2"/>
      <c r="P201" s="2"/>
      <c r="Q201" s="2"/>
      <c r="R201" s="2"/>
      <c r="S201" s="2"/>
      <c r="T201" s="1"/>
      <c r="U201" s="1"/>
      <c r="V201" s="1"/>
      <c r="W201" s="1"/>
      <c r="X201" s="1"/>
      <c r="Y201" s="1"/>
      <c r="Z201" s="1"/>
      <c r="AA201" s="1"/>
      <c r="AB201" s="1"/>
      <c r="AC201" s="1"/>
      <c r="AD201" s="1"/>
      <c r="AE201" s="1"/>
      <c r="AF201" s="1"/>
      <c r="AG201" s="1"/>
      <c r="AH201" s="1"/>
      <c r="AI201" s="1"/>
      <c r="AJ201" s="1"/>
      <c r="AK201" s="1"/>
      <c r="AL201" s="1"/>
      <c r="AM201" s="1"/>
      <c r="AN201" s="1"/>
    </row>
    <row r="202" spans="1:40" ht="15.75" customHeight="1" x14ac:dyDescent="0.2">
      <c r="A202" s="1"/>
      <c r="B202" s="1"/>
      <c r="C202" s="1"/>
      <c r="D202" s="1"/>
      <c r="E202" s="1"/>
      <c r="F202" s="1"/>
      <c r="G202" s="1"/>
      <c r="H202" s="1"/>
      <c r="I202" s="1"/>
      <c r="J202" s="1"/>
      <c r="K202" s="1"/>
      <c r="L202" s="1"/>
      <c r="M202" s="1"/>
      <c r="N202" s="2"/>
      <c r="O202" s="2"/>
      <c r="P202" s="2"/>
      <c r="Q202" s="2"/>
      <c r="R202" s="2"/>
      <c r="S202" s="2"/>
      <c r="T202" s="1"/>
      <c r="U202" s="1"/>
      <c r="V202" s="1"/>
      <c r="W202" s="1"/>
      <c r="X202" s="1"/>
      <c r="Y202" s="1"/>
      <c r="Z202" s="1"/>
      <c r="AA202" s="1"/>
      <c r="AB202" s="1"/>
      <c r="AC202" s="1"/>
      <c r="AD202" s="1"/>
      <c r="AE202" s="1"/>
      <c r="AF202" s="1"/>
      <c r="AG202" s="1"/>
      <c r="AH202" s="1"/>
      <c r="AI202" s="1"/>
      <c r="AJ202" s="1"/>
      <c r="AK202" s="1"/>
      <c r="AL202" s="1"/>
      <c r="AM202" s="1"/>
      <c r="AN202" s="1"/>
    </row>
    <row r="203" spans="1:40" ht="15.75" customHeight="1" x14ac:dyDescent="0.2">
      <c r="A203" s="1"/>
      <c r="B203" s="1"/>
      <c r="C203" s="1"/>
      <c r="D203" s="1"/>
      <c r="E203" s="1"/>
      <c r="F203" s="1"/>
      <c r="G203" s="1"/>
      <c r="H203" s="1"/>
      <c r="I203" s="1"/>
      <c r="J203" s="1"/>
      <c r="K203" s="1"/>
      <c r="L203" s="1"/>
      <c r="M203" s="1"/>
      <c r="N203" s="2"/>
      <c r="O203" s="2"/>
      <c r="P203" s="2"/>
      <c r="Q203" s="2"/>
      <c r="R203" s="2"/>
      <c r="S203" s="2"/>
      <c r="T203" s="1"/>
      <c r="U203" s="1"/>
      <c r="V203" s="1"/>
      <c r="W203" s="1"/>
      <c r="X203" s="1"/>
      <c r="Y203" s="1"/>
      <c r="Z203" s="1"/>
      <c r="AA203" s="1"/>
      <c r="AB203" s="1"/>
      <c r="AC203" s="1"/>
      <c r="AD203" s="1"/>
      <c r="AE203" s="1"/>
      <c r="AF203" s="1"/>
      <c r="AG203" s="1"/>
      <c r="AH203" s="1"/>
      <c r="AI203" s="1"/>
      <c r="AJ203" s="1"/>
      <c r="AK203" s="1"/>
      <c r="AL203" s="1"/>
      <c r="AM203" s="1"/>
      <c r="AN203" s="1"/>
    </row>
    <row r="204" spans="1:40" ht="15.75" customHeight="1" x14ac:dyDescent="0.2">
      <c r="A204" s="1"/>
      <c r="B204" s="1"/>
      <c r="C204" s="1"/>
      <c r="D204" s="1"/>
      <c r="E204" s="1"/>
      <c r="F204" s="1"/>
      <c r="G204" s="1"/>
      <c r="H204" s="1"/>
      <c r="I204" s="1"/>
      <c r="J204" s="1"/>
      <c r="K204" s="1"/>
      <c r="L204" s="1"/>
      <c r="M204" s="1"/>
      <c r="N204" s="2"/>
      <c r="O204" s="2"/>
      <c r="P204" s="2"/>
      <c r="Q204" s="2"/>
      <c r="R204" s="2"/>
      <c r="S204" s="2"/>
      <c r="T204" s="1"/>
      <c r="U204" s="1"/>
      <c r="V204" s="1"/>
      <c r="W204" s="1"/>
      <c r="X204" s="1"/>
      <c r="Y204" s="1"/>
      <c r="Z204" s="1"/>
      <c r="AA204" s="1"/>
      <c r="AB204" s="1"/>
      <c r="AC204" s="1"/>
      <c r="AD204" s="1"/>
      <c r="AE204" s="1"/>
      <c r="AF204" s="1"/>
      <c r="AG204" s="1"/>
      <c r="AH204" s="1"/>
      <c r="AI204" s="1"/>
      <c r="AJ204" s="1"/>
      <c r="AK204" s="1"/>
      <c r="AL204" s="1"/>
      <c r="AM204" s="1"/>
      <c r="AN204" s="1"/>
    </row>
    <row r="205" spans="1:40" ht="15.75" customHeight="1" x14ac:dyDescent="0.2">
      <c r="A205" s="1"/>
      <c r="B205" s="1"/>
      <c r="C205" s="1"/>
      <c r="D205" s="1"/>
      <c r="E205" s="1"/>
      <c r="F205" s="1"/>
      <c r="G205" s="1"/>
      <c r="H205" s="1"/>
      <c r="I205" s="1"/>
      <c r="J205" s="1"/>
      <c r="K205" s="1"/>
      <c r="L205" s="1"/>
      <c r="M205" s="1"/>
      <c r="N205" s="2"/>
      <c r="O205" s="2"/>
      <c r="P205" s="2"/>
      <c r="Q205" s="2"/>
      <c r="R205" s="2"/>
      <c r="S205" s="2"/>
      <c r="T205" s="1"/>
      <c r="U205" s="1"/>
      <c r="V205" s="1"/>
      <c r="W205" s="1"/>
      <c r="X205" s="1"/>
      <c r="Y205" s="1"/>
      <c r="Z205" s="1"/>
      <c r="AA205" s="1"/>
      <c r="AB205" s="1"/>
      <c r="AC205" s="1"/>
      <c r="AD205" s="1"/>
      <c r="AE205" s="1"/>
      <c r="AF205" s="1"/>
      <c r="AG205" s="1"/>
      <c r="AH205" s="1"/>
      <c r="AI205" s="1"/>
      <c r="AJ205" s="1"/>
      <c r="AK205" s="1"/>
      <c r="AL205" s="1"/>
      <c r="AM205" s="1"/>
      <c r="AN205" s="1"/>
    </row>
    <row r="206" spans="1:40" ht="15.75" customHeight="1" x14ac:dyDescent="0.2">
      <c r="A206" s="1"/>
      <c r="B206" s="1"/>
      <c r="C206" s="1"/>
      <c r="D206" s="1"/>
      <c r="E206" s="1"/>
      <c r="F206" s="1"/>
      <c r="G206" s="1"/>
      <c r="H206" s="1"/>
      <c r="I206" s="1"/>
      <c r="J206" s="1"/>
      <c r="K206" s="1"/>
      <c r="L206" s="1"/>
      <c r="M206" s="1"/>
      <c r="N206" s="2"/>
      <c r="O206" s="2"/>
      <c r="P206" s="2"/>
      <c r="Q206" s="2"/>
      <c r="R206" s="2"/>
      <c r="S206" s="2"/>
      <c r="T206" s="1"/>
      <c r="U206" s="1"/>
      <c r="V206" s="1"/>
      <c r="W206" s="1"/>
      <c r="X206" s="1"/>
      <c r="Y206" s="1"/>
      <c r="Z206" s="1"/>
      <c r="AA206" s="1"/>
      <c r="AB206" s="1"/>
      <c r="AC206" s="1"/>
      <c r="AD206" s="1"/>
      <c r="AE206" s="1"/>
      <c r="AF206" s="1"/>
      <c r="AG206" s="1"/>
      <c r="AH206" s="1"/>
      <c r="AI206" s="1"/>
      <c r="AJ206" s="1"/>
      <c r="AK206" s="1"/>
      <c r="AL206" s="1"/>
      <c r="AM206" s="1"/>
      <c r="AN206" s="1"/>
    </row>
    <row r="207" spans="1:40" ht="15.75" customHeight="1" x14ac:dyDescent="0.2">
      <c r="A207" s="1"/>
      <c r="B207" s="1"/>
      <c r="C207" s="1"/>
      <c r="D207" s="1"/>
      <c r="E207" s="1"/>
      <c r="F207" s="1"/>
      <c r="G207" s="1"/>
      <c r="H207" s="1"/>
      <c r="I207" s="1"/>
      <c r="J207" s="1"/>
      <c r="K207" s="1"/>
      <c r="L207" s="1"/>
      <c r="M207" s="1"/>
      <c r="N207" s="2"/>
      <c r="O207" s="2"/>
      <c r="P207" s="2"/>
      <c r="Q207" s="2"/>
      <c r="R207" s="2"/>
      <c r="S207" s="2"/>
      <c r="T207" s="1"/>
      <c r="U207" s="1"/>
      <c r="V207" s="1"/>
      <c r="W207" s="1"/>
      <c r="X207" s="1"/>
      <c r="Y207" s="1"/>
      <c r="Z207" s="1"/>
      <c r="AA207" s="1"/>
      <c r="AB207" s="1"/>
      <c r="AC207" s="1"/>
      <c r="AD207" s="1"/>
      <c r="AE207" s="1"/>
      <c r="AF207" s="1"/>
      <c r="AG207" s="1"/>
      <c r="AH207" s="1"/>
      <c r="AI207" s="1"/>
      <c r="AJ207" s="1"/>
      <c r="AK207" s="1"/>
      <c r="AL207" s="1"/>
      <c r="AM207" s="1"/>
      <c r="AN207" s="1"/>
    </row>
    <row r="208" spans="1:40" ht="15.75" customHeight="1" x14ac:dyDescent="0.2">
      <c r="A208" s="1"/>
      <c r="B208" s="1"/>
      <c r="C208" s="1"/>
      <c r="D208" s="1"/>
      <c r="E208" s="1"/>
      <c r="F208" s="1"/>
      <c r="G208" s="1"/>
      <c r="H208" s="1"/>
      <c r="I208" s="1"/>
      <c r="J208" s="1"/>
      <c r="K208" s="1"/>
      <c r="L208" s="1"/>
      <c r="M208" s="1"/>
      <c r="N208" s="2"/>
      <c r="O208" s="2"/>
      <c r="P208" s="2"/>
      <c r="Q208" s="2"/>
      <c r="R208" s="2"/>
      <c r="S208" s="2"/>
      <c r="T208" s="1"/>
      <c r="U208" s="1"/>
      <c r="V208" s="1"/>
      <c r="W208" s="1"/>
      <c r="X208" s="1"/>
      <c r="Y208" s="1"/>
      <c r="Z208" s="1"/>
      <c r="AA208" s="1"/>
      <c r="AB208" s="1"/>
      <c r="AC208" s="1"/>
      <c r="AD208" s="1"/>
      <c r="AE208" s="1"/>
      <c r="AF208" s="1"/>
      <c r="AG208" s="1"/>
      <c r="AH208" s="1"/>
      <c r="AI208" s="1"/>
      <c r="AJ208" s="1"/>
      <c r="AK208" s="1"/>
      <c r="AL208" s="1"/>
      <c r="AM208" s="1"/>
      <c r="AN208" s="1"/>
    </row>
    <row r="209" spans="1:40" ht="15.75" customHeight="1" x14ac:dyDescent="0.2">
      <c r="A209" s="1"/>
      <c r="B209" s="1"/>
      <c r="C209" s="1"/>
      <c r="D209" s="1"/>
      <c r="E209" s="1"/>
      <c r="F209" s="1"/>
      <c r="G209" s="1"/>
      <c r="H209" s="1"/>
      <c r="I209" s="1"/>
      <c r="J209" s="1"/>
      <c r="K209" s="1"/>
      <c r="L209" s="1"/>
      <c r="M209" s="1"/>
      <c r="N209" s="2"/>
      <c r="O209" s="2"/>
      <c r="P209" s="2"/>
      <c r="Q209" s="2"/>
      <c r="R209" s="2"/>
      <c r="S209" s="2"/>
      <c r="T209" s="1"/>
      <c r="U209" s="1"/>
      <c r="V209" s="1"/>
      <c r="W209" s="1"/>
      <c r="X209" s="1"/>
      <c r="Y209" s="1"/>
      <c r="Z209" s="1"/>
      <c r="AA209" s="1"/>
      <c r="AB209" s="1"/>
      <c r="AC209" s="1"/>
      <c r="AD209" s="1"/>
      <c r="AE209" s="1"/>
      <c r="AF209" s="1"/>
      <c r="AG209" s="1"/>
      <c r="AH209" s="1"/>
      <c r="AI209" s="1"/>
      <c r="AJ209" s="1"/>
      <c r="AK209" s="1"/>
      <c r="AL209" s="1"/>
      <c r="AM209" s="1"/>
      <c r="AN209" s="1"/>
    </row>
    <row r="210" spans="1:40" ht="15.75" customHeight="1" x14ac:dyDescent="0.2">
      <c r="A210" s="1"/>
      <c r="B210" s="1"/>
      <c r="C210" s="1"/>
      <c r="D210" s="1"/>
      <c r="E210" s="1"/>
      <c r="F210" s="1"/>
      <c r="G210" s="1"/>
      <c r="H210" s="1"/>
      <c r="I210" s="1"/>
      <c r="J210" s="1"/>
      <c r="K210" s="1"/>
      <c r="L210" s="1"/>
      <c r="M210" s="1"/>
      <c r="N210" s="2"/>
      <c r="O210" s="2"/>
      <c r="P210" s="2"/>
      <c r="Q210" s="2"/>
      <c r="R210" s="2"/>
      <c r="S210" s="2"/>
      <c r="T210" s="1"/>
      <c r="U210" s="1"/>
      <c r="V210" s="1"/>
      <c r="W210" s="1"/>
      <c r="X210" s="1"/>
      <c r="Y210" s="1"/>
      <c r="Z210" s="1"/>
      <c r="AA210" s="1"/>
      <c r="AB210" s="1"/>
      <c r="AC210" s="1"/>
      <c r="AD210" s="1"/>
      <c r="AE210" s="1"/>
      <c r="AF210" s="1"/>
      <c r="AG210" s="1"/>
      <c r="AH210" s="1"/>
      <c r="AI210" s="1"/>
      <c r="AJ210" s="1"/>
      <c r="AK210" s="1"/>
      <c r="AL210" s="1"/>
      <c r="AM210" s="1"/>
      <c r="AN210" s="1"/>
    </row>
    <row r="211" spans="1:40" ht="15.75" customHeight="1" x14ac:dyDescent="0.2">
      <c r="A211" s="1"/>
      <c r="B211" s="1"/>
      <c r="C211" s="1"/>
      <c r="D211" s="1"/>
      <c r="E211" s="1"/>
      <c r="F211" s="1"/>
      <c r="G211" s="1"/>
      <c r="H211" s="1"/>
      <c r="I211" s="1"/>
      <c r="J211" s="1"/>
      <c r="K211" s="1"/>
      <c r="L211" s="1"/>
      <c r="M211" s="1"/>
      <c r="N211" s="2"/>
      <c r="O211" s="2"/>
      <c r="P211" s="2"/>
      <c r="Q211" s="2"/>
      <c r="R211" s="2"/>
      <c r="S211" s="2"/>
      <c r="T211" s="1"/>
      <c r="U211" s="1"/>
      <c r="V211" s="1"/>
      <c r="W211" s="1"/>
      <c r="X211" s="1"/>
      <c r="Y211" s="1"/>
      <c r="Z211" s="1"/>
      <c r="AA211" s="1"/>
      <c r="AB211" s="1"/>
      <c r="AC211" s="1"/>
      <c r="AD211" s="1"/>
      <c r="AE211" s="1"/>
      <c r="AF211" s="1"/>
      <c r="AG211" s="1"/>
      <c r="AH211" s="1"/>
      <c r="AI211" s="1"/>
      <c r="AJ211" s="1"/>
      <c r="AK211" s="1"/>
      <c r="AL211" s="1"/>
      <c r="AM211" s="1"/>
      <c r="AN211" s="1"/>
    </row>
    <row r="212" spans="1:40" ht="15.75" customHeight="1" x14ac:dyDescent="0.2">
      <c r="A212" s="1"/>
      <c r="B212" s="1"/>
      <c r="C212" s="1"/>
      <c r="D212" s="1"/>
      <c r="E212" s="1"/>
      <c r="F212" s="1"/>
      <c r="G212" s="1"/>
      <c r="H212" s="1"/>
      <c r="I212" s="1"/>
      <c r="J212" s="1"/>
      <c r="K212" s="1"/>
      <c r="L212" s="1"/>
      <c r="M212" s="1"/>
      <c r="N212" s="2"/>
      <c r="O212" s="2"/>
      <c r="P212" s="2"/>
      <c r="Q212" s="2"/>
      <c r="R212" s="2"/>
      <c r="S212" s="2"/>
      <c r="T212" s="1"/>
      <c r="U212" s="1"/>
      <c r="V212" s="1"/>
      <c r="W212" s="1"/>
      <c r="X212" s="1"/>
      <c r="Y212" s="1"/>
      <c r="Z212" s="1"/>
      <c r="AA212" s="1"/>
      <c r="AB212" s="1"/>
      <c r="AC212" s="1"/>
      <c r="AD212" s="1"/>
      <c r="AE212" s="1"/>
      <c r="AF212" s="1"/>
      <c r="AG212" s="1"/>
      <c r="AH212" s="1"/>
      <c r="AI212" s="1"/>
      <c r="AJ212" s="1"/>
      <c r="AK212" s="1"/>
      <c r="AL212" s="1"/>
      <c r="AM212" s="1"/>
      <c r="AN212" s="1"/>
    </row>
    <row r="213" spans="1:40" ht="15.75" customHeight="1" x14ac:dyDescent="0.2">
      <c r="A213" s="1"/>
      <c r="B213" s="1"/>
      <c r="C213" s="1"/>
      <c r="D213" s="1"/>
      <c r="E213" s="1"/>
      <c r="F213" s="1"/>
      <c r="G213" s="1"/>
      <c r="H213" s="1"/>
      <c r="I213" s="1"/>
      <c r="J213" s="1"/>
      <c r="K213" s="1"/>
      <c r="L213" s="1"/>
      <c r="M213" s="1"/>
      <c r="N213" s="2"/>
      <c r="O213" s="2"/>
      <c r="P213" s="2"/>
      <c r="Q213" s="2"/>
      <c r="R213" s="2"/>
      <c r="S213" s="2"/>
      <c r="T213" s="1"/>
      <c r="U213" s="1"/>
      <c r="V213" s="1"/>
      <c r="W213" s="1"/>
      <c r="X213" s="1"/>
      <c r="Y213" s="1"/>
      <c r="Z213" s="1"/>
      <c r="AA213" s="1"/>
      <c r="AB213" s="1"/>
      <c r="AC213" s="1"/>
      <c r="AD213" s="1"/>
      <c r="AE213" s="1"/>
      <c r="AF213" s="1"/>
      <c r="AG213" s="1"/>
      <c r="AH213" s="1"/>
      <c r="AI213" s="1"/>
      <c r="AJ213" s="1"/>
      <c r="AK213" s="1"/>
      <c r="AL213" s="1"/>
      <c r="AM213" s="1"/>
      <c r="AN213" s="1"/>
    </row>
    <row r="214" spans="1:40" ht="15.75" customHeight="1" x14ac:dyDescent="0.2">
      <c r="A214" s="1"/>
      <c r="B214" s="1"/>
      <c r="C214" s="1"/>
      <c r="D214" s="1"/>
      <c r="E214" s="1"/>
      <c r="F214" s="1"/>
      <c r="G214" s="1"/>
      <c r="H214" s="1"/>
      <c r="I214" s="1"/>
      <c r="J214" s="1"/>
      <c r="K214" s="1"/>
      <c r="L214" s="1"/>
      <c r="M214" s="1"/>
      <c r="N214" s="2"/>
      <c r="O214" s="2"/>
      <c r="P214" s="2"/>
      <c r="Q214" s="2"/>
      <c r="R214" s="2"/>
      <c r="S214" s="2"/>
      <c r="T214" s="1"/>
      <c r="U214" s="1"/>
      <c r="V214" s="1"/>
      <c r="W214" s="1"/>
      <c r="X214" s="1"/>
      <c r="Y214" s="1"/>
      <c r="Z214" s="1"/>
      <c r="AA214" s="1"/>
      <c r="AB214" s="1"/>
      <c r="AC214" s="1"/>
      <c r="AD214" s="1"/>
      <c r="AE214" s="1"/>
      <c r="AF214" s="1"/>
      <c r="AG214" s="1"/>
      <c r="AH214" s="1"/>
      <c r="AI214" s="1"/>
      <c r="AJ214" s="1"/>
      <c r="AK214" s="1"/>
      <c r="AL214" s="1"/>
      <c r="AM214" s="1"/>
      <c r="AN214" s="1"/>
    </row>
    <row r="215" spans="1:40" ht="15.75" customHeight="1" x14ac:dyDescent="0.2">
      <c r="A215" s="1"/>
      <c r="B215" s="1"/>
      <c r="C215" s="1"/>
      <c r="D215" s="1"/>
      <c r="E215" s="1"/>
      <c r="F215" s="1"/>
      <c r="G215" s="1"/>
      <c r="H215" s="1"/>
      <c r="I215" s="1"/>
      <c r="J215" s="1"/>
      <c r="K215" s="1"/>
      <c r="L215" s="1"/>
      <c r="M215" s="1"/>
      <c r="N215" s="2"/>
      <c r="O215" s="2"/>
      <c r="P215" s="2"/>
      <c r="Q215" s="2"/>
      <c r="R215" s="2"/>
      <c r="S215" s="2"/>
      <c r="T215" s="1"/>
      <c r="U215" s="1"/>
      <c r="V215" s="1"/>
      <c r="W215" s="1"/>
      <c r="X215" s="1"/>
      <c r="Y215" s="1"/>
      <c r="Z215" s="1"/>
      <c r="AA215" s="1"/>
      <c r="AB215" s="1"/>
      <c r="AC215" s="1"/>
      <c r="AD215" s="1"/>
      <c r="AE215" s="1"/>
      <c r="AF215" s="1"/>
      <c r="AG215" s="1"/>
      <c r="AH215" s="1"/>
      <c r="AI215" s="1"/>
      <c r="AJ215" s="1"/>
      <c r="AK215" s="1"/>
      <c r="AL215" s="1"/>
      <c r="AM215" s="1"/>
      <c r="AN215" s="1"/>
    </row>
    <row r="216" spans="1:40" ht="15.75" customHeight="1" x14ac:dyDescent="0.2">
      <c r="A216" s="1"/>
      <c r="B216" s="1"/>
      <c r="C216" s="1"/>
      <c r="D216" s="1"/>
      <c r="E216" s="1"/>
      <c r="F216" s="1"/>
      <c r="G216" s="1"/>
      <c r="H216" s="1"/>
      <c r="I216" s="1"/>
      <c r="J216" s="1"/>
      <c r="K216" s="1"/>
      <c r="L216" s="1"/>
      <c r="M216" s="1"/>
      <c r="N216" s="2"/>
      <c r="O216" s="2"/>
      <c r="P216" s="2"/>
      <c r="Q216" s="2"/>
      <c r="R216" s="2"/>
      <c r="S216" s="2"/>
      <c r="T216" s="1"/>
      <c r="U216" s="1"/>
      <c r="V216" s="1"/>
      <c r="W216" s="1"/>
      <c r="X216" s="1"/>
      <c r="Y216" s="1"/>
      <c r="Z216" s="1"/>
      <c r="AA216" s="1"/>
      <c r="AB216" s="1"/>
      <c r="AC216" s="1"/>
      <c r="AD216" s="1"/>
      <c r="AE216" s="1"/>
      <c r="AF216" s="1"/>
      <c r="AG216" s="1"/>
      <c r="AH216" s="1"/>
      <c r="AI216" s="1"/>
      <c r="AJ216" s="1"/>
      <c r="AK216" s="1"/>
      <c r="AL216" s="1"/>
      <c r="AM216" s="1"/>
      <c r="AN216" s="1"/>
    </row>
    <row r="217" spans="1:40" ht="15.75" customHeight="1" x14ac:dyDescent="0.2">
      <c r="A217" s="1"/>
      <c r="B217" s="1"/>
      <c r="C217" s="1"/>
      <c r="D217" s="1"/>
      <c r="E217" s="1"/>
      <c r="F217" s="1"/>
      <c r="G217" s="1"/>
      <c r="H217" s="1"/>
      <c r="I217" s="1"/>
      <c r="J217" s="1"/>
      <c r="K217" s="1"/>
      <c r="L217" s="1"/>
      <c r="M217" s="1"/>
      <c r="N217" s="2"/>
      <c r="O217" s="2"/>
      <c r="P217" s="2"/>
      <c r="Q217" s="2"/>
      <c r="R217" s="2"/>
      <c r="S217" s="2"/>
      <c r="T217" s="1"/>
      <c r="U217" s="1"/>
      <c r="V217" s="1"/>
      <c r="W217" s="1"/>
      <c r="X217" s="1"/>
      <c r="Y217" s="1"/>
      <c r="Z217" s="1"/>
      <c r="AA217" s="1"/>
      <c r="AB217" s="1"/>
      <c r="AC217" s="1"/>
      <c r="AD217" s="1"/>
      <c r="AE217" s="1"/>
      <c r="AF217" s="1"/>
      <c r="AG217" s="1"/>
      <c r="AH217" s="1"/>
      <c r="AI217" s="1"/>
      <c r="AJ217" s="1"/>
      <c r="AK217" s="1"/>
      <c r="AL217" s="1"/>
      <c r="AM217" s="1"/>
      <c r="AN217" s="1"/>
    </row>
    <row r="218" spans="1:40" ht="15.75" customHeight="1" x14ac:dyDescent="0.2">
      <c r="A218" s="1"/>
      <c r="B218" s="1"/>
      <c r="C218" s="1"/>
      <c r="D218" s="1"/>
      <c r="E218" s="1"/>
      <c r="F218" s="1"/>
      <c r="G218" s="1"/>
      <c r="H218" s="1"/>
      <c r="I218" s="1"/>
      <c r="J218" s="1"/>
      <c r="K218" s="1"/>
      <c r="L218" s="1"/>
      <c r="M218" s="1"/>
      <c r="N218" s="2"/>
      <c r="O218" s="2"/>
      <c r="P218" s="2"/>
      <c r="Q218" s="2"/>
      <c r="R218" s="2"/>
      <c r="S218" s="2"/>
      <c r="T218" s="1"/>
      <c r="U218" s="1"/>
      <c r="V218" s="1"/>
      <c r="W218" s="1"/>
      <c r="X218" s="1"/>
      <c r="Y218" s="1"/>
      <c r="Z218" s="1"/>
      <c r="AA218" s="1"/>
      <c r="AB218" s="1"/>
      <c r="AC218" s="1"/>
      <c r="AD218" s="1"/>
      <c r="AE218" s="1"/>
      <c r="AF218" s="1"/>
      <c r="AG218" s="1"/>
      <c r="AH218" s="1"/>
      <c r="AI218" s="1"/>
      <c r="AJ218" s="1"/>
      <c r="AK218" s="1"/>
      <c r="AL218" s="1"/>
      <c r="AM218" s="1"/>
      <c r="AN218" s="1"/>
    </row>
    <row r="219" spans="1:40" ht="15.75" customHeight="1" x14ac:dyDescent="0.2">
      <c r="A219" s="1"/>
      <c r="B219" s="1"/>
      <c r="C219" s="1"/>
      <c r="D219" s="1"/>
      <c r="E219" s="1"/>
      <c r="F219" s="1"/>
      <c r="G219" s="1"/>
      <c r="H219" s="1"/>
      <c r="I219" s="1"/>
      <c r="J219" s="1"/>
      <c r="K219" s="1"/>
      <c r="L219" s="1"/>
      <c r="M219" s="1"/>
      <c r="N219" s="2"/>
      <c r="O219" s="2"/>
      <c r="P219" s="2"/>
      <c r="Q219" s="2"/>
      <c r="R219" s="2"/>
      <c r="S219" s="2"/>
      <c r="T219" s="1"/>
      <c r="U219" s="1"/>
      <c r="V219" s="1"/>
      <c r="W219" s="1"/>
      <c r="X219" s="1"/>
      <c r="Y219" s="1"/>
      <c r="Z219" s="1"/>
      <c r="AA219" s="1"/>
      <c r="AB219" s="1"/>
      <c r="AC219" s="1"/>
      <c r="AD219" s="1"/>
      <c r="AE219" s="1"/>
      <c r="AF219" s="1"/>
      <c r="AG219" s="1"/>
      <c r="AH219" s="1"/>
      <c r="AI219" s="1"/>
      <c r="AJ219" s="1"/>
      <c r="AK219" s="1"/>
      <c r="AL219" s="1"/>
      <c r="AM219" s="1"/>
      <c r="AN219" s="1"/>
    </row>
    <row r="220" spans="1:40" ht="15.75" customHeight="1" x14ac:dyDescent="0.2">
      <c r="A220" s="1"/>
      <c r="B220" s="1"/>
      <c r="C220" s="1"/>
      <c r="D220" s="1"/>
      <c r="E220" s="1"/>
      <c r="F220" s="1"/>
      <c r="G220" s="1"/>
      <c r="H220" s="1"/>
      <c r="I220" s="1"/>
      <c r="J220" s="1"/>
      <c r="K220" s="1"/>
      <c r="L220" s="1"/>
      <c r="M220" s="1"/>
      <c r="N220" s="2"/>
      <c r="O220" s="2"/>
      <c r="P220" s="2"/>
      <c r="Q220" s="2"/>
      <c r="R220" s="2"/>
      <c r="S220" s="2"/>
      <c r="T220" s="1"/>
      <c r="U220" s="1"/>
      <c r="V220" s="1"/>
      <c r="W220" s="1"/>
      <c r="X220" s="1"/>
      <c r="Y220" s="1"/>
      <c r="Z220" s="1"/>
      <c r="AA220" s="1"/>
      <c r="AB220" s="1"/>
      <c r="AC220" s="1"/>
      <c r="AD220" s="1"/>
      <c r="AE220" s="1"/>
      <c r="AF220" s="1"/>
      <c r="AG220" s="1"/>
      <c r="AH220" s="1"/>
      <c r="AI220" s="1"/>
      <c r="AJ220" s="1"/>
      <c r="AK220" s="1"/>
      <c r="AL220" s="1"/>
      <c r="AM220" s="1"/>
      <c r="AN220" s="1"/>
    </row>
    <row r="221" spans="1:40" ht="15.75" customHeight="1" x14ac:dyDescent="0.2">
      <c r="A221" s="1"/>
      <c r="B221" s="1"/>
      <c r="C221" s="1"/>
      <c r="D221" s="1"/>
      <c r="E221" s="1"/>
      <c r="F221" s="1"/>
      <c r="G221" s="1"/>
      <c r="H221" s="1"/>
      <c r="I221" s="1"/>
      <c r="J221" s="1"/>
      <c r="K221" s="1"/>
      <c r="L221" s="1"/>
      <c r="M221" s="1"/>
      <c r="N221" s="2"/>
      <c r="O221" s="2"/>
      <c r="P221" s="2"/>
      <c r="Q221" s="2"/>
      <c r="R221" s="2"/>
      <c r="S221" s="2"/>
      <c r="T221" s="1"/>
      <c r="U221" s="1"/>
      <c r="V221" s="1"/>
      <c r="W221" s="1"/>
      <c r="X221" s="1"/>
      <c r="Y221" s="1"/>
      <c r="Z221" s="1"/>
      <c r="AA221" s="1"/>
      <c r="AB221" s="1"/>
      <c r="AC221" s="1"/>
      <c r="AD221" s="1"/>
      <c r="AE221" s="1"/>
      <c r="AF221" s="1"/>
      <c r="AG221" s="1"/>
      <c r="AH221" s="1"/>
      <c r="AI221" s="1"/>
      <c r="AJ221" s="1"/>
      <c r="AK221" s="1"/>
      <c r="AL221" s="1"/>
      <c r="AM221" s="1"/>
      <c r="AN221" s="1"/>
    </row>
    <row r="222" spans="1:40" ht="15.75" customHeight="1" x14ac:dyDescent="0.2">
      <c r="A222" s="1"/>
      <c r="B222" s="1"/>
      <c r="C222" s="1"/>
      <c r="D222" s="1"/>
      <c r="E222" s="1"/>
      <c r="F222" s="1"/>
      <c r="G222" s="1"/>
      <c r="H222" s="1"/>
      <c r="I222" s="1"/>
      <c r="J222" s="1"/>
      <c r="K222" s="1"/>
      <c r="L222" s="1"/>
      <c r="M222" s="1"/>
      <c r="N222" s="2"/>
      <c r="O222" s="2"/>
      <c r="P222" s="2"/>
      <c r="Q222" s="2"/>
      <c r="R222" s="2"/>
      <c r="S222" s="2"/>
      <c r="T222" s="1"/>
      <c r="U222" s="1"/>
      <c r="V222" s="1"/>
      <c r="W222" s="1"/>
      <c r="X222" s="1"/>
      <c r="Y222" s="1"/>
      <c r="Z222" s="1"/>
      <c r="AA222" s="1"/>
      <c r="AB222" s="1"/>
      <c r="AC222" s="1"/>
      <c r="AD222" s="1"/>
      <c r="AE222" s="1"/>
      <c r="AF222" s="1"/>
      <c r="AG222" s="1"/>
      <c r="AH222" s="1"/>
      <c r="AI222" s="1"/>
      <c r="AJ222" s="1"/>
      <c r="AK222" s="1"/>
      <c r="AL222" s="1"/>
      <c r="AM222" s="1"/>
      <c r="AN222" s="1"/>
    </row>
    <row r="223" spans="1:40" ht="15.75" customHeight="1" x14ac:dyDescent="0.2">
      <c r="A223" s="1"/>
      <c r="B223" s="1"/>
      <c r="C223" s="1"/>
      <c r="D223" s="1"/>
      <c r="E223" s="1"/>
      <c r="F223" s="1"/>
      <c r="G223" s="1"/>
      <c r="H223" s="1"/>
      <c r="I223" s="1"/>
      <c r="J223" s="1"/>
      <c r="K223" s="1"/>
      <c r="L223" s="1"/>
      <c r="M223" s="1"/>
      <c r="N223" s="2"/>
      <c r="O223" s="2"/>
      <c r="P223" s="2"/>
      <c r="Q223" s="2"/>
      <c r="R223" s="2"/>
      <c r="S223" s="2"/>
      <c r="T223" s="1"/>
      <c r="U223" s="1"/>
      <c r="V223" s="1"/>
      <c r="W223" s="1"/>
      <c r="X223" s="1"/>
      <c r="Y223" s="1"/>
      <c r="Z223" s="1"/>
      <c r="AA223" s="1"/>
      <c r="AB223" s="1"/>
      <c r="AC223" s="1"/>
      <c r="AD223" s="1"/>
      <c r="AE223" s="1"/>
      <c r="AF223" s="1"/>
      <c r="AG223" s="1"/>
      <c r="AH223" s="1"/>
      <c r="AI223" s="1"/>
      <c r="AJ223" s="1"/>
      <c r="AK223" s="1"/>
      <c r="AL223" s="1"/>
      <c r="AM223" s="1"/>
      <c r="AN223" s="1"/>
    </row>
    <row r="224" spans="1:40" ht="15.75" customHeight="1" x14ac:dyDescent="0.2">
      <c r="A224" s="1"/>
      <c r="B224" s="1"/>
      <c r="C224" s="1"/>
      <c r="D224" s="1"/>
      <c r="E224" s="1"/>
      <c r="F224" s="1"/>
      <c r="G224" s="1"/>
      <c r="H224" s="1"/>
      <c r="I224" s="1"/>
      <c r="J224" s="1"/>
      <c r="K224" s="1"/>
      <c r="L224" s="1"/>
      <c r="M224" s="1"/>
      <c r="N224" s="2"/>
      <c r="O224" s="2"/>
      <c r="P224" s="2"/>
      <c r="Q224" s="2"/>
      <c r="R224" s="2"/>
      <c r="S224" s="2"/>
      <c r="T224" s="1"/>
      <c r="U224" s="1"/>
      <c r="V224" s="1"/>
      <c r="W224" s="1"/>
      <c r="X224" s="1"/>
      <c r="Y224" s="1"/>
      <c r="Z224" s="1"/>
      <c r="AA224" s="1"/>
      <c r="AB224" s="1"/>
      <c r="AC224" s="1"/>
      <c r="AD224" s="1"/>
      <c r="AE224" s="1"/>
      <c r="AF224" s="1"/>
      <c r="AG224" s="1"/>
      <c r="AH224" s="1"/>
      <c r="AI224" s="1"/>
      <c r="AJ224" s="1"/>
      <c r="AK224" s="1"/>
      <c r="AL224" s="1"/>
      <c r="AM224" s="1"/>
      <c r="AN224" s="1"/>
    </row>
    <row r="225" spans="1:40" ht="15.75" customHeight="1" x14ac:dyDescent="0.2">
      <c r="A225" s="1"/>
      <c r="B225" s="1"/>
      <c r="C225" s="1"/>
      <c r="D225" s="1"/>
      <c r="E225" s="1"/>
      <c r="F225" s="1"/>
      <c r="G225" s="1"/>
      <c r="H225" s="1"/>
      <c r="I225" s="1"/>
      <c r="J225" s="1"/>
      <c r="K225" s="1"/>
      <c r="L225" s="1"/>
      <c r="M225" s="1"/>
      <c r="N225" s="2"/>
      <c r="O225" s="2"/>
      <c r="P225" s="2"/>
      <c r="Q225" s="2"/>
      <c r="R225" s="2"/>
      <c r="S225" s="2"/>
      <c r="T225" s="1"/>
      <c r="U225" s="1"/>
      <c r="V225" s="1"/>
      <c r="W225" s="1"/>
      <c r="X225" s="1"/>
      <c r="Y225" s="1"/>
      <c r="Z225" s="1"/>
      <c r="AA225" s="1"/>
      <c r="AB225" s="1"/>
      <c r="AC225" s="1"/>
      <c r="AD225" s="1"/>
      <c r="AE225" s="1"/>
      <c r="AF225" s="1"/>
      <c r="AG225" s="1"/>
      <c r="AH225" s="1"/>
      <c r="AI225" s="1"/>
      <c r="AJ225" s="1"/>
      <c r="AK225" s="1"/>
      <c r="AL225" s="1"/>
      <c r="AM225" s="1"/>
      <c r="AN225" s="1"/>
    </row>
    <row r="226" spans="1:40" ht="15.75" customHeight="1" x14ac:dyDescent="0.2">
      <c r="A226" s="1"/>
      <c r="B226" s="1"/>
      <c r="C226" s="1"/>
      <c r="D226" s="1"/>
      <c r="E226" s="1"/>
      <c r="F226" s="1"/>
      <c r="G226" s="1"/>
      <c r="H226" s="1"/>
      <c r="I226" s="1"/>
      <c r="J226" s="1"/>
      <c r="K226" s="1"/>
      <c r="L226" s="1"/>
      <c r="M226" s="1"/>
      <c r="N226" s="2"/>
      <c r="O226" s="2"/>
      <c r="P226" s="2"/>
      <c r="Q226" s="2"/>
      <c r="R226" s="2"/>
      <c r="S226" s="2"/>
      <c r="T226" s="1"/>
      <c r="U226" s="1"/>
      <c r="V226" s="1"/>
      <c r="W226" s="1"/>
      <c r="X226" s="1"/>
      <c r="Y226" s="1"/>
      <c r="Z226" s="1"/>
      <c r="AA226" s="1"/>
      <c r="AB226" s="1"/>
      <c r="AC226" s="1"/>
      <c r="AD226" s="1"/>
      <c r="AE226" s="1"/>
      <c r="AF226" s="1"/>
      <c r="AG226" s="1"/>
      <c r="AH226" s="1"/>
      <c r="AI226" s="1"/>
      <c r="AJ226" s="1"/>
      <c r="AK226" s="1"/>
      <c r="AL226" s="1"/>
      <c r="AM226" s="1"/>
      <c r="AN226" s="1"/>
    </row>
    <row r="227" spans="1:40" ht="15.75" customHeight="1" x14ac:dyDescent="0.2">
      <c r="A227" s="1"/>
      <c r="B227" s="1"/>
      <c r="C227" s="1"/>
      <c r="D227" s="1"/>
      <c r="E227" s="1"/>
      <c r="F227" s="1"/>
      <c r="G227" s="1"/>
      <c r="H227" s="1"/>
      <c r="I227" s="1"/>
      <c r="J227" s="1"/>
      <c r="K227" s="1"/>
      <c r="L227" s="1"/>
      <c r="M227" s="1"/>
      <c r="N227" s="2"/>
      <c r="O227" s="2"/>
      <c r="P227" s="2"/>
      <c r="Q227" s="2"/>
      <c r="R227" s="2"/>
      <c r="S227" s="2"/>
      <c r="T227" s="1"/>
      <c r="U227" s="1"/>
      <c r="V227" s="1"/>
      <c r="W227" s="1"/>
      <c r="X227" s="1"/>
      <c r="Y227" s="1"/>
      <c r="Z227" s="1"/>
      <c r="AA227" s="1"/>
      <c r="AB227" s="1"/>
      <c r="AC227" s="1"/>
      <c r="AD227" s="1"/>
      <c r="AE227" s="1"/>
      <c r="AF227" s="1"/>
      <c r="AG227" s="1"/>
      <c r="AH227" s="1"/>
      <c r="AI227" s="1"/>
      <c r="AJ227" s="1"/>
      <c r="AK227" s="1"/>
      <c r="AL227" s="1"/>
      <c r="AM227" s="1"/>
      <c r="AN227" s="1"/>
    </row>
    <row r="228" spans="1:40" ht="15.75" customHeight="1" x14ac:dyDescent="0.2">
      <c r="A228" s="1"/>
      <c r="B228" s="1"/>
      <c r="C228" s="1"/>
      <c r="D228" s="1"/>
      <c r="E228" s="1"/>
      <c r="F228" s="1"/>
      <c r="G228" s="1"/>
      <c r="H228" s="1"/>
      <c r="I228" s="1"/>
      <c r="J228" s="1"/>
      <c r="K228" s="1"/>
      <c r="L228" s="1"/>
      <c r="M228" s="1"/>
      <c r="N228" s="2"/>
      <c r="O228" s="2"/>
      <c r="P228" s="2"/>
      <c r="Q228" s="2"/>
      <c r="R228" s="2"/>
      <c r="S228" s="2"/>
      <c r="T228" s="1"/>
      <c r="U228" s="1"/>
      <c r="V228" s="1"/>
      <c r="W228" s="1"/>
      <c r="X228" s="1"/>
      <c r="Y228" s="1"/>
      <c r="Z228" s="1"/>
      <c r="AA228" s="1"/>
      <c r="AB228" s="1"/>
      <c r="AC228" s="1"/>
      <c r="AD228" s="1"/>
      <c r="AE228" s="1"/>
      <c r="AF228" s="1"/>
      <c r="AG228" s="1"/>
      <c r="AH228" s="1"/>
      <c r="AI228" s="1"/>
      <c r="AJ228" s="1"/>
      <c r="AK228" s="1"/>
      <c r="AL228" s="1"/>
      <c r="AM228" s="1"/>
      <c r="AN228" s="1"/>
    </row>
    <row r="229" spans="1:40" ht="15.75" customHeight="1" x14ac:dyDescent="0.2">
      <c r="A229" s="1"/>
      <c r="B229" s="1"/>
      <c r="C229" s="1"/>
      <c r="D229" s="1"/>
      <c r="E229" s="1"/>
      <c r="F229" s="1"/>
      <c r="G229" s="1"/>
      <c r="H229" s="1"/>
      <c r="I229" s="1"/>
      <c r="J229" s="1"/>
      <c r="K229" s="1"/>
      <c r="L229" s="1"/>
      <c r="M229" s="1"/>
      <c r="N229" s="2"/>
      <c r="O229" s="2"/>
      <c r="P229" s="2"/>
      <c r="Q229" s="2"/>
      <c r="R229" s="2"/>
      <c r="S229" s="2"/>
      <c r="T229" s="1"/>
      <c r="U229" s="1"/>
      <c r="V229" s="1"/>
      <c r="W229" s="1"/>
      <c r="X229" s="1"/>
      <c r="Y229" s="1"/>
      <c r="Z229" s="1"/>
      <c r="AA229" s="1"/>
      <c r="AB229" s="1"/>
      <c r="AC229" s="1"/>
      <c r="AD229" s="1"/>
      <c r="AE229" s="1"/>
      <c r="AF229" s="1"/>
      <c r="AG229" s="1"/>
      <c r="AH229" s="1"/>
      <c r="AI229" s="1"/>
      <c r="AJ229" s="1"/>
      <c r="AK229" s="1"/>
      <c r="AL229" s="1"/>
      <c r="AM229" s="1"/>
      <c r="AN229" s="1"/>
    </row>
    <row r="230" spans="1:40" ht="15.75" customHeight="1" x14ac:dyDescent="0.2">
      <c r="A230" s="1"/>
      <c r="B230" s="1"/>
      <c r="C230" s="1"/>
      <c r="D230" s="1"/>
      <c r="E230" s="1"/>
      <c r="F230" s="1"/>
      <c r="G230" s="1"/>
      <c r="H230" s="1"/>
      <c r="I230" s="1"/>
      <c r="J230" s="1"/>
      <c r="K230" s="1"/>
      <c r="L230" s="1"/>
      <c r="M230" s="1"/>
      <c r="N230" s="2"/>
      <c r="O230" s="2"/>
      <c r="P230" s="2"/>
      <c r="Q230" s="2"/>
      <c r="R230" s="2"/>
      <c r="S230" s="2"/>
      <c r="T230" s="1"/>
      <c r="U230" s="1"/>
      <c r="V230" s="1"/>
      <c r="W230" s="1"/>
      <c r="X230" s="1"/>
      <c r="Y230" s="1"/>
      <c r="Z230" s="1"/>
      <c r="AA230" s="1"/>
      <c r="AB230" s="1"/>
      <c r="AC230" s="1"/>
      <c r="AD230" s="1"/>
      <c r="AE230" s="1"/>
      <c r="AF230" s="1"/>
      <c r="AG230" s="1"/>
      <c r="AH230" s="1"/>
      <c r="AI230" s="1"/>
      <c r="AJ230" s="1"/>
      <c r="AK230" s="1"/>
      <c r="AL230" s="1"/>
      <c r="AM230" s="1"/>
      <c r="AN230" s="1"/>
    </row>
    <row r="231" spans="1:40" ht="15.75" customHeight="1" x14ac:dyDescent="0.2">
      <c r="A231" s="1"/>
      <c r="B231" s="1"/>
      <c r="C231" s="1"/>
      <c r="D231" s="1"/>
      <c r="E231" s="1"/>
      <c r="F231" s="1"/>
      <c r="G231" s="1"/>
      <c r="H231" s="1"/>
      <c r="I231" s="1"/>
      <c r="J231" s="1"/>
      <c r="K231" s="1"/>
      <c r="L231" s="1"/>
      <c r="M231" s="1"/>
      <c r="N231" s="2"/>
      <c r="O231" s="2"/>
      <c r="P231" s="2"/>
      <c r="Q231" s="2"/>
      <c r="R231" s="2"/>
      <c r="S231" s="2"/>
      <c r="T231" s="1"/>
      <c r="U231" s="1"/>
      <c r="V231" s="1"/>
      <c r="W231" s="1"/>
      <c r="X231" s="1"/>
      <c r="Y231" s="1"/>
      <c r="Z231" s="1"/>
      <c r="AA231" s="1"/>
      <c r="AB231" s="1"/>
      <c r="AC231" s="1"/>
      <c r="AD231" s="1"/>
      <c r="AE231" s="1"/>
      <c r="AF231" s="1"/>
      <c r="AG231" s="1"/>
      <c r="AH231" s="1"/>
      <c r="AI231" s="1"/>
      <c r="AJ231" s="1"/>
      <c r="AK231" s="1"/>
      <c r="AL231" s="1"/>
      <c r="AM231" s="1"/>
      <c r="AN231" s="1"/>
    </row>
    <row r="232" spans="1:40" ht="15.75" customHeight="1" x14ac:dyDescent="0.2">
      <c r="A232" s="1"/>
      <c r="B232" s="1"/>
      <c r="C232" s="1"/>
      <c r="D232" s="1"/>
      <c r="E232" s="1"/>
      <c r="F232" s="1"/>
      <c r="G232" s="1"/>
      <c r="H232" s="1"/>
      <c r="I232" s="1"/>
      <c r="J232" s="1"/>
      <c r="K232" s="1"/>
      <c r="L232" s="1"/>
      <c r="M232" s="1"/>
      <c r="N232" s="2"/>
      <c r="O232" s="2"/>
      <c r="P232" s="2"/>
      <c r="Q232" s="2"/>
      <c r="R232" s="2"/>
      <c r="S232" s="2"/>
      <c r="T232" s="1"/>
      <c r="U232" s="1"/>
      <c r="V232" s="1"/>
      <c r="W232" s="1"/>
      <c r="X232" s="1"/>
      <c r="Y232" s="1"/>
      <c r="Z232" s="1"/>
      <c r="AA232" s="1"/>
      <c r="AB232" s="1"/>
      <c r="AC232" s="1"/>
      <c r="AD232" s="1"/>
      <c r="AE232" s="1"/>
      <c r="AF232" s="1"/>
      <c r="AG232" s="1"/>
      <c r="AH232" s="1"/>
      <c r="AI232" s="1"/>
      <c r="AJ232" s="1"/>
      <c r="AK232" s="1"/>
      <c r="AL232" s="1"/>
      <c r="AM232" s="1"/>
      <c r="AN232" s="1"/>
    </row>
    <row r="233" spans="1:40" ht="15.75" customHeight="1" x14ac:dyDescent="0.2">
      <c r="A233" s="1"/>
      <c r="B233" s="1"/>
      <c r="C233" s="1"/>
      <c r="D233" s="1"/>
      <c r="E233" s="1"/>
      <c r="F233" s="1"/>
      <c r="G233" s="1"/>
      <c r="H233" s="1"/>
      <c r="I233" s="1"/>
      <c r="J233" s="1"/>
      <c r="K233" s="1"/>
      <c r="L233" s="1"/>
      <c r="M233" s="1"/>
      <c r="N233" s="2"/>
      <c r="O233" s="2"/>
      <c r="P233" s="2"/>
      <c r="Q233" s="2"/>
      <c r="R233" s="2"/>
      <c r="S233" s="2"/>
      <c r="T233" s="1"/>
      <c r="U233" s="1"/>
      <c r="V233" s="1"/>
      <c r="W233" s="1"/>
      <c r="X233" s="1"/>
      <c r="Y233" s="1"/>
      <c r="Z233" s="1"/>
      <c r="AA233" s="1"/>
      <c r="AB233" s="1"/>
      <c r="AC233" s="1"/>
      <c r="AD233" s="1"/>
      <c r="AE233" s="1"/>
      <c r="AF233" s="1"/>
      <c r="AG233" s="1"/>
      <c r="AH233" s="1"/>
      <c r="AI233" s="1"/>
      <c r="AJ233" s="1"/>
      <c r="AK233" s="1"/>
      <c r="AL233" s="1"/>
      <c r="AM233" s="1"/>
      <c r="AN233" s="1"/>
    </row>
    <row r="234" spans="1:40" ht="15.75" customHeight="1" x14ac:dyDescent="0.2">
      <c r="A234" s="1"/>
      <c r="B234" s="1"/>
      <c r="C234" s="1"/>
      <c r="D234" s="1"/>
      <c r="E234" s="1"/>
      <c r="F234" s="1"/>
      <c r="G234" s="1"/>
      <c r="H234" s="1"/>
      <c r="I234" s="1"/>
      <c r="J234" s="1"/>
      <c r="K234" s="1"/>
      <c r="L234" s="1"/>
      <c r="M234" s="1"/>
      <c r="N234" s="2"/>
      <c r="O234" s="2"/>
      <c r="P234" s="2"/>
      <c r="Q234" s="2"/>
      <c r="R234" s="2"/>
      <c r="S234" s="2"/>
      <c r="T234" s="1"/>
      <c r="U234" s="1"/>
      <c r="V234" s="1"/>
      <c r="W234" s="1"/>
      <c r="X234" s="1"/>
      <c r="Y234" s="1"/>
      <c r="Z234" s="1"/>
      <c r="AA234" s="1"/>
      <c r="AB234" s="1"/>
      <c r="AC234" s="1"/>
      <c r="AD234" s="1"/>
      <c r="AE234" s="1"/>
      <c r="AF234" s="1"/>
      <c r="AG234" s="1"/>
      <c r="AH234" s="1"/>
      <c r="AI234" s="1"/>
      <c r="AJ234" s="1"/>
      <c r="AK234" s="1"/>
      <c r="AL234" s="1"/>
      <c r="AM234" s="1"/>
      <c r="AN234" s="1"/>
    </row>
    <row r="235" spans="1:40" ht="15.75" customHeight="1" x14ac:dyDescent="0.2">
      <c r="A235" s="1"/>
      <c r="B235" s="1"/>
      <c r="C235" s="1"/>
      <c r="D235" s="1"/>
      <c r="E235" s="1"/>
      <c r="F235" s="1"/>
      <c r="G235" s="1"/>
      <c r="H235" s="1"/>
      <c r="I235" s="1"/>
      <c r="J235" s="1"/>
      <c r="K235" s="1"/>
      <c r="L235" s="1"/>
      <c r="M235" s="1"/>
      <c r="N235" s="2"/>
      <c r="O235" s="2"/>
      <c r="P235" s="2"/>
      <c r="Q235" s="2"/>
      <c r="R235" s="2"/>
      <c r="S235" s="2"/>
      <c r="T235" s="1"/>
      <c r="U235" s="1"/>
      <c r="V235" s="1"/>
      <c r="W235" s="1"/>
      <c r="X235" s="1"/>
      <c r="Y235" s="1"/>
      <c r="Z235" s="1"/>
      <c r="AA235" s="1"/>
      <c r="AB235" s="1"/>
      <c r="AC235" s="1"/>
      <c r="AD235" s="1"/>
      <c r="AE235" s="1"/>
      <c r="AF235" s="1"/>
      <c r="AG235" s="1"/>
      <c r="AH235" s="1"/>
      <c r="AI235" s="1"/>
      <c r="AJ235" s="1"/>
      <c r="AK235" s="1"/>
      <c r="AL235" s="1"/>
      <c r="AM235" s="1"/>
      <c r="AN235" s="1"/>
    </row>
    <row r="236" spans="1:40" ht="15.75" customHeight="1" x14ac:dyDescent="0.2">
      <c r="A236" s="1"/>
      <c r="B236" s="1"/>
      <c r="C236" s="1"/>
      <c r="D236" s="1"/>
      <c r="E236" s="1"/>
      <c r="F236" s="1"/>
      <c r="G236" s="1"/>
      <c r="H236" s="1"/>
      <c r="I236" s="1"/>
      <c r="J236" s="1"/>
      <c r="K236" s="1"/>
      <c r="L236" s="1"/>
      <c r="M236" s="1"/>
      <c r="N236" s="2"/>
      <c r="O236" s="2"/>
      <c r="P236" s="2"/>
      <c r="Q236" s="2"/>
      <c r="R236" s="2"/>
      <c r="S236" s="2"/>
      <c r="T236" s="1"/>
      <c r="U236" s="1"/>
      <c r="V236" s="1"/>
      <c r="W236" s="1"/>
      <c r="X236" s="1"/>
      <c r="Y236" s="1"/>
      <c r="Z236" s="1"/>
      <c r="AA236" s="1"/>
      <c r="AB236" s="1"/>
      <c r="AC236" s="1"/>
      <c r="AD236" s="1"/>
      <c r="AE236" s="1"/>
      <c r="AF236" s="1"/>
      <c r="AG236" s="1"/>
      <c r="AH236" s="1"/>
      <c r="AI236" s="1"/>
      <c r="AJ236" s="1"/>
      <c r="AK236" s="1"/>
      <c r="AL236" s="1"/>
      <c r="AM236" s="1"/>
      <c r="AN236" s="1"/>
    </row>
    <row r="237" spans="1:40" ht="15.75" customHeight="1" x14ac:dyDescent="0.2">
      <c r="A237" s="1"/>
      <c r="B237" s="1"/>
      <c r="C237" s="1"/>
      <c r="D237" s="1"/>
      <c r="E237" s="1"/>
      <c r="F237" s="1"/>
      <c r="G237" s="1"/>
      <c r="H237" s="1"/>
      <c r="I237" s="1"/>
      <c r="J237" s="1"/>
      <c r="K237" s="1"/>
      <c r="L237" s="1"/>
      <c r="M237" s="1"/>
      <c r="N237" s="2"/>
      <c r="O237" s="2"/>
      <c r="P237" s="2"/>
      <c r="Q237" s="2"/>
      <c r="R237" s="2"/>
      <c r="S237" s="2"/>
      <c r="T237" s="1"/>
      <c r="U237" s="1"/>
      <c r="V237" s="1"/>
      <c r="W237" s="1"/>
      <c r="X237" s="1"/>
      <c r="Y237" s="1"/>
      <c r="Z237" s="1"/>
      <c r="AA237" s="1"/>
      <c r="AB237" s="1"/>
      <c r="AC237" s="1"/>
      <c r="AD237" s="1"/>
      <c r="AE237" s="1"/>
      <c r="AF237" s="1"/>
      <c r="AG237" s="1"/>
      <c r="AH237" s="1"/>
      <c r="AI237" s="1"/>
      <c r="AJ237" s="1"/>
      <c r="AK237" s="1"/>
      <c r="AL237" s="1"/>
      <c r="AM237" s="1"/>
      <c r="AN237" s="1"/>
    </row>
    <row r="238" spans="1:40" ht="15.75" customHeight="1" x14ac:dyDescent="0.2">
      <c r="A238" s="1"/>
      <c r="B238" s="1"/>
      <c r="C238" s="1"/>
      <c r="D238" s="1"/>
      <c r="E238" s="1"/>
      <c r="F238" s="1"/>
      <c r="G238" s="1"/>
      <c r="H238" s="1"/>
      <c r="I238" s="1"/>
      <c r="J238" s="1"/>
      <c r="K238" s="1"/>
      <c r="L238" s="1"/>
      <c r="M238" s="1"/>
      <c r="N238" s="2"/>
      <c r="O238" s="2"/>
      <c r="P238" s="2"/>
      <c r="Q238" s="2"/>
      <c r="R238" s="2"/>
      <c r="S238" s="2"/>
      <c r="T238" s="1"/>
      <c r="U238" s="1"/>
      <c r="V238" s="1"/>
      <c r="W238" s="1"/>
      <c r="X238" s="1"/>
      <c r="Y238" s="1"/>
      <c r="Z238" s="1"/>
      <c r="AA238" s="1"/>
      <c r="AB238" s="1"/>
      <c r="AC238" s="1"/>
      <c r="AD238" s="1"/>
      <c r="AE238" s="1"/>
      <c r="AF238" s="1"/>
      <c r="AG238" s="1"/>
      <c r="AH238" s="1"/>
      <c r="AI238" s="1"/>
      <c r="AJ238" s="1"/>
      <c r="AK238" s="1"/>
      <c r="AL238" s="1"/>
      <c r="AM238" s="1"/>
      <c r="AN238" s="1"/>
    </row>
    <row r="239" spans="1:40" ht="15.75" customHeight="1" x14ac:dyDescent="0.2">
      <c r="A239" s="1"/>
      <c r="B239" s="1"/>
      <c r="C239" s="1"/>
      <c r="D239" s="1"/>
      <c r="E239" s="1"/>
      <c r="F239" s="1"/>
      <c r="G239" s="1"/>
      <c r="H239" s="1"/>
      <c r="I239" s="1"/>
      <c r="J239" s="1"/>
      <c r="K239" s="1"/>
      <c r="L239" s="1"/>
      <c r="M239" s="1"/>
      <c r="N239" s="2"/>
      <c r="O239" s="2"/>
      <c r="P239" s="2"/>
      <c r="Q239" s="2"/>
      <c r="R239" s="2"/>
      <c r="S239" s="2"/>
      <c r="T239" s="1"/>
      <c r="U239" s="1"/>
      <c r="V239" s="1"/>
      <c r="W239" s="1"/>
      <c r="X239" s="1"/>
      <c r="Y239" s="1"/>
      <c r="Z239" s="1"/>
      <c r="AA239" s="1"/>
      <c r="AB239" s="1"/>
      <c r="AC239" s="1"/>
      <c r="AD239" s="1"/>
      <c r="AE239" s="1"/>
      <c r="AF239" s="1"/>
      <c r="AG239" s="1"/>
      <c r="AH239" s="1"/>
      <c r="AI239" s="1"/>
      <c r="AJ239" s="1"/>
      <c r="AK239" s="1"/>
      <c r="AL239" s="1"/>
      <c r="AM239" s="1"/>
      <c r="AN239" s="1"/>
    </row>
    <row r="240" spans="1:40" ht="15.75" customHeight="1" x14ac:dyDescent="0.2">
      <c r="A240" s="1"/>
      <c r="B240" s="1"/>
      <c r="C240" s="1"/>
      <c r="D240" s="1"/>
      <c r="E240" s="1"/>
      <c r="F240" s="1"/>
      <c r="G240" s="1"/>
      <c r="H240" s="1"/>
      <c r="I240" s="1"/>
      <c r="J240" s="1"/>
      <c r="K240" s="1"/>
      <c r="L240" s="1"/>
      <c r="M240" s="1"/>
      <c r="N240" s="2"/>
      <c r="O240" s="2"/>
      <c r="P240" s="2"/>
      <c r="Q240" s="2"/>
      <c r="R240" s="2"/>
      <c r="S240" s="2"/>
      <c r="T240" s="1"/>
      <c r="U240" s="1"/>
      <c r="V240" s="1"/>
      <c r="W240" s="1"/>
      <c r="X240" s="1"/>
      <c r="Y240" s="1"/>
      <c r="Z240" s="1"/>
      <c r="AA240" s="1"/>
      <c r="AB240" s="1"/>
      <c r="AC240" s="1"/>
      <c r="AD240" s="1"/>
      <c r="AE240" s="1"/>
      <c r="AF240" s="1"/>
      <c r="AG240" s="1"/>
      <c r="AH240" s="1"/>
      <c r="AI240" s="1"/>
      <c r="AJ240" s="1"/>
      <c r="AK240" s="1"/>
      <c r="AL240" s="1"/>
      <c r="AM240" s="1"/>
      <c r="AN240" s="1"/>
    </row>
    <row r="241" spans="1:40" ht="15.75" customHeight="1" x14ac:dyDescent="0.2">
      <c r="A241" s="1"/>
      <c r="B241" s="1"/>
      <c r="C241" s="1"/>
      <c r="D241" s="1"/>
      <c r="E241" s="1"/>
      <c r="F241" s="1"/>
      <c r="G241" s="1"/>
      <c r="H241" s="1"/>
      <c r="I241" s="1"/>
      <c r="J241" s="1"/>
      <c r="K241" s="1"/>
      <c r="L241" s="1"/>
      <c r="M241" s="1"/>
      <c r="N241" s="2"/>
      <c r="O241" s="2"/>
      <c r="P241" s="2"/>
      <c r="Q241" s="2"/>
      <c r="R241" s="2"/>
      <c r="S241" s="2"/>
      <c r="T241" s="1"/>
      <c r="U241" s="1"/>
      <c r="V241" s="1"/>
      <c r="W241" s="1"/>
      <c r="X241" s="1"/>
      <c r="Y241" s="1"/>
      <c r="Z241" s="1"/>
      <c r="AA241" s="1"/>
      <c r="AB241" s="1"/>
      <c r="AC241" s="1"/>
      <c r="AD241" s="1"/>
      <c r="AE241" s="1"/>
      <c r="AF241" s="1"/>
      <c r="AG241" s="1"/>
      <c r="AH241" s="1"/>
      <c r="AI241" s="1"/>
      <c r="AJ241" s="1"/>
      <c r="AK241" s="1"/>
      <c r="AL241" s="1"/>
      <c r="AM241" s="1"/>
      <c r="AN241" s="1"/>
    </row>
    <row r="242" spans="1:40" ht="15.75" customHeight="1" x14ac:dyDescent="0.2">
      <c r="A242" s="1"/>
      <c r="B242" s="1"/>
      <c r="C242" s="1"/>
      <c r="D242" s="1"/>
      <c r="E242" s="1"/>
      <c r="F242" s="1"/>
      <c r="G242" s="1"/>
      <c r="H242" s="1"/>
      <c r="I242" s="1"/>
      <c r="J242" s="1"/>
      <c r="K242" s="1"/>
      <c r="L242" s="1"/>
      <c r="M242" s="1"/>
      <c r="N242" s="2"/>
      <c r="O242" s="2"/>
      <c r="P242" s="2"/>
      <c r="Q242" s="2"/>
      <c r="R242" s="2"/>
      <c r="S242" s="2"/>
      <c r="T242" s="1"/>
      <c r="U242" s="1"/>
      <c r="V242" s="1"/>
      <c r="W242" s="1"/>
      <c r="X242" s="1"/>
      <c r="Y242" s="1"/>
      <c r="Z242" s="1"/>
      <c r="AA242" s="1"/>
      <c r="AB242" s="1"/>
      <c r="AC242" s="1"/>
      <c r="AD242" s="1"/>
      <c r="AE242" s="1"/>
      <c r="AF242" s="1"/>
      <c r="AG242" s="1"/>
      <c r="AH242" s="1"/>
      <c r="AI242" s="1"/>
      <c r="AJ242" s="1"/>
      <c r="AK242" s="1"/>
      <c r="AL242" s="1"/>
      <c r="AM242" s="1"/>
      <c r="AN242" s="1"/>
    </row>
    <row r="243" spans="1:40" ht="15.75" customHeight="1" x14ac:dyDescent="0.2">
      <c r="A243" s="1"/>
      <c r="B243" s="1"/>
      <c r="C243" s="1"/>
      <c r="D243" s="1"/>
      <c r="E243" s="1"/>
      <c r="F243" s="1"/>
      <c r="G243" s="1"/>
      <c r="H243" s="1"/>
      <c r="I243" s="1"/>
      <c r="J243" s="1"/>
      <c r="K243" s="1"/>
      <c r="L243" s="1"/>
      <c r="M243" s="1"/>
      <c r="N243" s="2"/>
      <c r="O243" s="2"/>
      <c r="P243" s="2"/>
      <c r="Q243" s="2"/>
      <c r="R243" s="2"/>
      <c r="S243" s="2"/>
      <c r="T243" s="1"/>
      <c r="U243" s="1"/>
      <c r="V243" s="1"/>
      <c r="W243" s="1"/>
      <c r="X243" s="1"/>
      <c r="Y243" s="1"/>
      <c r="Z243" s="1"/>
      <c r="AA243" s="1"/>
      <c r="AB243" s="1"/>
      <c r="AC243" s="1"/>
      <c r="AD243" s="1"/>
      <c r="AE243" s="1"/>
      <c r="AF243" s="1"/>
      <c r="AG243" s="1"/>
      <c r="AH243" s="1"/>
      <c r="AI243" s="1"/>
      <c r="AJ243" s="1"/>
      <c r="AK243" s="1"/>
      <c r="AL243" s="1"/>
      <c r="AM243" s="1"/>
      <c r="AN243" s="1"/>
    </row>
    <row r="244" spans="1:40" ht="15.75" customHeight="1" x14ac:dyDescent="0.2">
      <c r="A244" s="1"/>
      <c r="B244" s="1"/>
      <c r="C244" s="1"/>
      <c r="D244" s="1"/>
      <c r="E244" s="1"/>
      <c r="F244" s="1"/>
      <c r="G244" s="1"/>
      <c r="H244" s="1"/>
      <c r="I244" s="1"/>
      <c r="J244" s="1"/>
      <c r="K244" s="1"/>
      <c r="L244" s="1"/>
      <c r="M244" s="1"/>
      <c r="N244" s="2"/>
      <c r="O244" s="2"/>
      <c r="P244" s="2"/>
      <c r="Q244" s="2"/>
      <c r="R244" s="2"/>
      <c r="S244" s="2"/>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x14ac:dyDescent="0.2">
      <c r="A245" s="1"/>
      <c r="B245" s="1"/>
      <c r="C245" s="1"/>
      <c r="D245" s="1"/>
      <c r="E245" s="1"/>
      <c r="F245" s="1"/>
      <c r="G245" s="1"/>
      <c r="H245" s="1"/>
      <c r="I245" s="1"/>
      <c r="J245" s="1"/>
      <c r="K245" s="1"/>
      <c r="L245" s="1"/>
      <c r="M245" s="1"/>
      <c r="N245" s="2"/>
      <c r="O245" s="2"/>
      <c r="P245" s="2"/>
      <c r="Q245" s="2"/>
      <c r="R245" s="2"/>
      <c r="S245" s="2"/>
      <c r="T245" s="1"/>
      <c r="U245" s="1"/>
      <c r="V245" s="1"/>
      <c r="W245" s="1"/>
      <c r="X245" s="1"/>
      <c r="Y245" s="1"/>
      <c r="Z245" s="1"/>
      <c r="AA245" s="1"/>
      <c r="AB245" s="1"/>
      <c r="AC245" s="1"/>
      <c r="AD245" s="1"/>
      <c r="AE245" s="1"/>
      <c r="AF245" s="1"/>
      <c r="AG245" s="1"/>
      <c r="AH245" s="1"/>
      <c r="AI245" s="1"/>
      <c r="AJ245" s="1"/>
      <c r="AK245" s="1"/>
      <c r="AL245" s="1"/>
      <c r="AM245" s="1"/>
      <c r="AN245" s="1"/>
    </row>
    <row r="246" spans="1:40" ht="15.75" customHeight="1" x14ac:dyDescent="0.2">
      <c r="A246" s="1"/>
      <c r="B246" s="1"/>
      <c r="C246" s="1"/>
      <c r="D246" s="1"/>
      <c r="E246" s="1"/>
      <c r="F246" s="1"/>
      <c r="G246" s="1"/>
      <c r="H246" s="1"/>
      <c r="I246" s="1"/>
      <c r="J246" s="1"/>
      <c r="K246" s="1"/>
      <c r="L246" s="1"/>
      <c r="M246" s="1"/>
      <c r="N246" s="2"/>
      <c r="O246" s="2"/>
      <c r="P246" s="2"/>
      <c r="Q246" s="2"/>
      <c r="R246" s="2"/>
      <c r="S246" s="2"/>
      <c r="T246" s="1"/>
      <c r="U246" s="1"/>
      <c r="V246" s="1"/>
      <c r="W246" s="1"/>
      <c r="X246" s="1"/>
      <c r="Y246" s="1"/>
      <c r="Z246" s="1"/>
      <c r="AA246" s="1"/>
      <c r="AB246" s="1"/>
      <c r="AC246" s="1"/>
      <c r="AD246" s="1"/>
      <c r="AE246" s="1"/>
      <c r="AF246" s="1"/>
      <c r="AG246" s="1"/>
      <c r="AH246" s="1"/>
      <c r="AI246" s="1"/>
      <c r="AJ246" s="1"/>
      <c r="AK246" s="1"/>
      <c r="AL246" s="1"/>
      <c r="AM246" s="1"/>
      <c r="AN246" s="1"/>
    </row>
    <row r="247" spans="1:40" ht="15.75" customHeight="1" x14ac:dyDescent="0.2">
      <c r="A247" s="1"/>
      <c r="B247" s="1"/>
      <c r="C247" s="1"/>
      <c r="D247" s="1"/>
      <c r="E247" s="1"/>
      <c r="F247" s="1"/>
      <c r="G247" s="1"/>
      <c r="H247" s="1"/>
      <c r="I247" s="1"/>
      <c r="J247" s="1"/>
      <c r="K247" s="1"/>
      <c r="L247" s="1"/>
      <c r="M247" s="1"/>
      <c r="N247" s="2"/>
      <c r="O247" s="2"/>
      <c r="P247" s="2"/>
      <c r="Q247" s="2"/>
      <c r="R247" s="2"/>
      <c r="S247" s="2"/>
      <c r="T247" s="1"/>
      <c r="U247" s="1"/>
      <c r="V247" s="1"/>
      <c r="W247" s="1"/>
      <c r="X247" s="1"/>
      <c r="Y247" s="1"/>
      <c r="Z247" s="1"/>
      <c r="AA247" s="1"/>
      <c r="AB247" s="1"/>
      <c r="AC247" s="1"/>
      <c r="AD247" s="1"/>
      <c r="AE247" s="1"/>
      <c r="AF247" s="1"/>
      <c r="AG247" s="1"/>
      <c r="AH247" s="1"/>
      <c r="AI247" s="1"/>
      <c r="AJ247" s="1"/>
      <c r="AK247" s="1"/>
      <c r="AL247" s="1"/>
      <c r="AM247" s="1"/>
      <c r="AN247" s="1"/>
    </row>
    <row r="248" spans="1:40" ht="15.75" customHeight="1" x14ac:dyDescent="0.2">
      <c r="A248" s="1"/>
      <c r="B248" s="1"/>
      <c r="C248" s="1"/>
      <c r="D248" s="1"/>
      <c r="E248" s="1"/>
      <c r="F248" s="1"/>
      <c r="G248" s="1"/>
      <c r="H248" s="1"/>
      <c r="I248" s="1"/>
      <c r="J248" s="1"/>
      <c r="K248" s="1"/>
      <c r="L248" s="1"/>
      <c r="M248" s="1"/>
      <c r="N248" s="2"/>
      <c r="O248" s="2"/>
      <c r="P248" s="2"/>
      <c r="Q248" s="2"/>
      <c r="R248" s="2"/>
      <c r="S248" s="2"/>
      <c r="T248" s="1"/>
      <c r="U248" s="1"/>
      <c r="V248" s="1"/>
      <c r="W248" s="1"/>
      <c r="X248" s="1"/>
      <c r="Y248" s="1"/>
      <c r="Z248" s="1"/>
      <c r="AA248" s="1"/>
      <c r="AB248" s="1"/>
      <c r="AC248" s="1"/>
      <c r="AD248" s="1"/>
      <c r="AE248" s="1"/>
      <c r="AF248" s="1"/>
      <c r="AG248" s="1"/>
      <c r="AH248" s="1"/>
      <c r="AI248" s="1"/>
      <c r="AJ248" s="1"/>
      <c r="AK248" s="1"/>
      <c r="AL248" s="1"/>
      <c r="AM248" s="1"/>
      <c r="AN248" s="1"/>
    </row>
    <row r="249" spans="1:40" ht="15.75" customHeight="1" x14ac:dyDescent="0.2">
      <c r="A249" s="1"/>
      <c r="B249" s="1"/>
      <c r="C249" s="1"/>
      <c r="D249" s="1"/>
      <c r="E249" s="1"/>
      <c r="F249" s="1"/>
      <c r="G249" s="1"/>
      <c r="H249" s="1"/>
      <c r="I249" s="1"/>
      <c r="J249" s="1"/>
      <c r="K249" s="1"/>
      <c r="L249" s="1"/>
      <c r="M249" s="1"/>
      <c r="N249" s="2"/>
      <c r="O249" s="2"/>
      <c r="P249" s="2"/>
      <c r="Q249" s="2"/>
      <c r="R249" s="2"/>
      <c r="S249" s="2"/>
      <c r="T249" s="1"/>
      <c r="U249" s="1"/>
      <c r="V249" s="1"/>
      <c r="W249" s="1"/>
      <c r="X249" s="1"/>
      <c r="Y249" s="1"/>
      <c r="Z249" s="1"/>
      <c r="AA249" s="1"/>
      <c r="AB249" s="1"/>
      <c r="AC249" s="1"/>
      <c r="AD249" s="1"/>
      <c r="AE249" s="1"/>
      <c r="AF249" s="1"/>
      <c r="AG249" s="1"/>
      <c r="AH249" s="1"/>
      <c r="AI249" s="1"/>
      <c r="AJ249" s="1"/>
      <c r="AK249" s="1"/>
      <c r="AL249" s="1"/>
      <c r="AM249" s="1"/>
      <c r="AN249" s="1"/>
    </row>
    <row r="250" spans="1:40" ht="15.75" customHeight="1" x14ac:dyDescent="0.2">
      <c r="A250" s="1"/>
      <c r="B250" s="1"/>
      <c r="C250" s="1"/>
      <c r="D250" s="1"/>
      <c r="E250" s="1"/>
      <c r="F250" s="1"/>
      <c r="G250" s="1"/>
      <c r="H250" s="1"/>
      <c r="I250" s="1"/>
      <c r="J250" s="1"/>
      <c r="K250" s="1"/>
      <c r="L250" s="1"/>
      <c r="M250" s="1"/>
      <c r="N250" s="2"/>
      <c r="O250" s="2"/>
      <c r="P250" s="2"/>
      <c r="Q250" s="2"/>
      <c r="R250" s="2"/>
      <c r="S250" s="2"/>
      <c r="T250" s="1"/>
      <c r="U250" s="1"/>
      <c r="V250" s="1"/>
      <c r="W250" s="1"/>
      <c r="X250" s="1"/>
      <c r="Y250" s="1"/>
      <c r="Z250" s="1"/>
      <c r="AA250" s="1"/>
      <c r="AB250" s="1"/>
      <c r="AC250" s="1"/>
      <c r="AD250" s="1"/>
      <c r="AE250" s="1"/>
      <c r="AF250" s="1"/>
      <c r="AG250" s="1"/>
      <c r="AH250" s="1"/>
      <c r="AI250" s="1"/>
      <c r="AJ250" s="1"/>
      <c r="AK250" s="1"/>
      <c r="AL250" s="1"/>
      <c r="AM250" s="1"/>
      <c r="AN250" s="1"/>
    </row>
    <row r="251" spans="1:40" ht="15.75" customHeight="1" x14ac:dyDescent="0.2">
      <c r="A251" s="1"/>
      <c r="B251" s="1"/>
      <c r="C251" s="1"/>
      <c r="D251" s="1"/>
      <c r="E251" s="1"/>
      <c r="F251" s="1"/>
      <c r="G251" s="1"/>
      <c r="H251" s="1"/>
      <c r="I251" s="1"/>
      <c r="J251" s="1"/>
      <c r="K251" s="1"/>
      <c r="L251" s="1"/>
      <c r="M251" s="1"/>
      <c r="N251" s="2"/>
      <c r="O251" s="2"/>
      <c r="P251" s="2"/>
      <c r="Q251" s="2"/>
      <c r="R251" s="2"/>
      <c r="S251" s="2"/>
      <c r="T251" s="1"/>
      <c r="U251" s="1"/>
      <c r="V251" s="1"/>
      <c r="W251" s="1"/>
      <c r="X251" s="1"/>
      <c r="Y251" s="1"/>
      <c r="Z251" s="1"/>
      <c r="AA251" s="1"/>
      <c r="AB251" s="1"/>
      <c r="AC251" s="1"/>
      <c r="AD251" s="1"/>
      <c r="AE251" s="1"/>
      <c r="AF251" s="1"/>
      <c r="AG251" s="1"/>
      <c r="AH251" s="1"/>
      <c r="AI251" s="1"/>
      <c r="AJ251" s="1"/>
      <c r="AK251" s="1"/>
      <c r="AL251" s="1"/>
      <c r="AM251" s="1"/>
      <c r="AN251" s="1"/>
    </row>
    <row r="252" spans="1:40" ht="15.75" customHeight="1" x14ac:dyDescent="0.2">
      <c r="A252" s="1"/>
      <c r="B252" s="1"/>
      <c r="C252" s="1"/>
      <c r="D252" s="1"/>
      <c r="E252" s="1"/>
      <c r="F252" s="1"/>
      <c r="G252" s="1"/>
      <c r="H252" s="1"/>
      <c r="I252" s="1"/>
      <c r="J252" s="1"/>
      <c r="K252" s="1"/>
      <c r="L252" s="1"/>
      <c r="M252" s="1"/>
      <c r="N252" s="2"/>
      <c r="O252" s="2"/>
      <c r="P252" s="2"/>
      <c r="Q252" s="2"/>
      <c r="R252" s="2"/>
      <c r="S252" s="2"/>
      <c r="T252" s="1"/>
      <c r="U252" s="1"/>
      <c r="V252" s="1"/>
      <c r="W252" s="1"/>
      <c r="X252" s="1"/>
      <c r="Y252" s="1"/>
      <c r="Z252" s="1"/>
      <c r="AA252" s="1"/>
      <c r="AB252" s="1"/>
      <c r="AC252" s="1"/>
      <c r="AD252" s="1"/>
      <c r="AE252" s="1"/>
      <c r="AF252" s="1"/>
      <c r="AG252" s="1"/>
      <c r="AH252" s="1"/>
      <c r="AI252" s="1"/>
      <c r="AJ252" s="1"/>
      <c r="AK252" s="1"/>
      <c r="AL252" s="1"/>
      <c r="AM252" s="1"/>
      <c r="AN252" s="1"/>
    </row>
    <row r="253" spans="1:40" ht="15.75" customHeight="1" x14ac:dyDescent="0.2">
      <c r="A253" s="1"/>
      <c r="B253" s="1"/>
      <c r="C253" s="1"/>
      <c r="D253" s="1"/>
      <c r="E253" s="1"/>
      <c r="F253" s="1"/>
      <c r="G253" s="1"/>
      <c r="H253" s="1"/>
      <c r="I253" s="1"/>
      <c r="J253" s="1"/>
      <c r="K253" s="1"/>
      <c r="L253" s="1"/>
      <c r="M253" s="1"/>
      <c r="N253" s="2"/>
      <c r="O253" s="2"/>
      <c r="P253" s="2"/>
      <c r="Q253" s="2"/>
      <c r="R253" s="2"/>
      <c r="S253" s="2"/>
      <c r="T253" s="1"/>
      <c r="U253" s="1"/>
      <c r="V253" s="1"/>
      <c r="W253" s="1"/>
      <c r="X253" s="1"/>
      <c r="Y253" s="1"/>
      <c r="Z253" s="1"/>
      <c r="AA253" s="1"/>
      <c r="AB253" s="1"/>
      <c r="AC253" s="1"/>
      <c r="AD253" s="1"/>
      <c r="AE253" s="1"/>
      <c r="AF253" s="1"/>
      <c r="AG253" s="1"/>
      <c r="AH253" s="1"/>
      <c r="AI253" s="1"/>
      <c r="AJ253" s="1"/>
      <c r="AK253" s="1"/>
      <c r="AL253" s="1"/>
      <c r="AM253" s="1"/>
      <c r="AN253" s="1"/>
    </row>
    <row r="254" spans="1:40" ht="15.75" customHeight="1" x14ac:dyDescent="0.2">
      <c r="A254" s="1"/>
      <c r="B254" s="1"/>
      <c r="C254" s="1"/>
      <c r="D254" s="1"/>
      <c r="E254" s="1"/>
      <c r="F254" s="1"/>
      <c r="G254" s="1"/>
      <c r="H254" s="1"/>
      <c r="I254" s="1"/>
      <c r="J254" s="1"/>
      <c r="K254" s="1"/>
      <c r="L254" s="1"/>
      <c r="M254" s="1"/>
      <c r="N254" s="2"/>
      <c r="O254" s="2"/>
      <c r="P254" s="2"/>
      <c r="Q254" s="2"/>
      <c r="R254" s="2"/>
      <c r="S254" s="2"/>
      <c r="T254" s="1"/>
      <c r="U254" s="1"/>
      <c r="V254" s="1"/>
      <c r="W254" s="1"/>
      <c r="X254" s="1"/>
      <c r="Y254" s="1"/>
      <c r="Z254" s="1"/>
      <c r="AA254" s="1"/>
      <c r="AB254" s="1"/>
      <c r="AC254" s="1"/>
      <c r="AD254" s="1"/>
      <c r="AE254" s="1"/>
      <c r="AF254" s="1"/>
      <c r="AG254" s="1"/>
      <c r="AH254" s="1"/>
      <c r="AI254" s="1"/>
      <c r="AJ254" s="1"/>
      <c r="AK254" s="1"/>
      <c r="AL254" s="1"/>
      <c r="AM254" s="1"/>
      <c r="AN254" s="1"/>
    </row>
    <row r="255" spans="1:40" ht="15.75" customHeight="1" x14ac:dyDescent="0.2">
      <c r="A255" s="1"/>
      <c r="B255" s="1"/>
      <c r="C255" s="1"/>
      <c r="D255" s="1"/>
      <c r="E255" s="1"/>
      <c r="F255" s="1"/>
      <c r="G255" s="1"/>
      <c r="H255" s="1"/>
      <c r="I255" s="1"/>
      <c r="J255" s="1"/>
      <c r="K255" s="1"/>
      <c r="L255" s="1"/>
      <c r="M255" s="1"/>
      <c r="N255" s="2"/>
      <c r="O255" s="2"/>
      <c r="P255" s="2"/>
      <c r="Q255" s="2"/>
      <c r="R255" s="2"/>
      <c r="S255" s="2"/>
      <c r="T255" s="1"/>
      <c r="U255" s="1"/>
      <c r="V255" s="1"/>
      <c r="W255" s="1"/>
      <c r="X255" s="1"/>
      <c r="Y255" s="1"/>
      <c r="Z255" s="1"/>
      <c r="AA255" s="1"/>
      <c r="AB255" s="1"/>
      <c r="AC255" s="1"/>
      <c r="AD255" s="1"/>
      <c r="AE255" s="1"/>
      <c r="AF255" s="1"/>
      <c r="AG255" s="1"/>
      <c r="AH255" s="1"/>
      <c r="AI255" s="1"/>
      <c r="AJ255" s="1"/>
      <c r="AK255" s="1"/>
      <c r="AL255" s="1"/>
      <c r="AM255" s="1"/>
      <c r="AN255" s="1"/>
    </row>
    <row r="256" spans="1:40" ht="15.75" customHeight="1" x14ac:dyDescent="0.2">
      <c r="A256" s="1"/>
      <c r="B256" s="1"/>
      <c r="C256" s="1"/>
      <c r="D256" s="1"/>
      <c r="E256" s="1"/>
      <c r="F256" s="1"/>
      <c r="G256" s="1"/>
      <c r="H256" s="1"/>
      <c r="I256" s="1"/>
      <c r="J256" s="1"/>
      <c r="K256" s="1"/>
      <c r="L256" s="1"/>
      <c r="M256" s="1"/>
      <c r="N256" s="2"/>
      <c r="O256" s="2"/>
      <c r="P256" s="2"/>
      <c r="Q256" s="2"/>
      <c r="R256" s="2"/>
      <c r="S256" s="2"/>
      <c r="T256" s="1"/>
      <c r="U256" s="1"/>
      <c r="V256" s="1"/>
      <c r="W256" s="1"/>
      <c r="X256" s="1"/>
      <c r="Y256" s="1"/>
      <c r="Z256" s="1"/>
      <c r="AA256" s="1"/>
      <c r="AB256" s="1"/>
      <c r="AC256" s="1"/>
      <c r="AD256" s="1"/>
      <c r="AE256" s="1"/>
      <c r="AF256" s="1"/>
      <c r="AG256" s="1"/>
      <c r="AH256" s="1"/>
      <c r="AI256" s="1"/>
      <c r="AJ256" s="1"/>
      <c r="AK256" s="1"/>
      <c r="AL256" s="1"/>
      <c r="AM256" s="1"/>
      <c r="AN256" s="1"/>
    </row>
    <row r="257" spans="1:40" ht="15.75" customHeight="1" x14ac:dyDescent="0.2">
      <c r="A257" s="1"/>
      <c r="B257" s="1"/>
      <c r="C257" s="1"/>
      <c r="D257" s="1"/>
      <c r="E257" s="1"/>
      <c r="F257" s="1"/>
      <c r="G257" s="1"/>
      <c r="H257" s="1"/>
      <c r="I257" s="1"/>
      <c r="J257" s="1"/>
      <c r="K257" s="1"/>
      <c r="L257" s="1"/>
      <c r="M257" s="1"/>
      <c r="N257" s="2"/>
      <c r="O257" s="2"/>
      <c r="P257" s="2"/>
      <c r="Q257" s="2"/>
      <c r="R257" s="2"/>
      <c r="S257" s="2"/>
      <c r="T257" s="1"/>
      <c r="U257" s="1"/>
      <c r="V257" s="1"/>
      <c r="W257" s="1"/>
      <c r="X257" s="1"/>
      <c r="Y257" s="1"/>
      <c r="Z257" s="1"/>
      <c r="AA257" s="1"/>
      <c r="AB257" s="1"/>
      <c r="AC257" s="1"/>
      <c r="AD257" s="1"/>
      <c r="AE257" s="1"/>
      <c r="AF257" s="1"/>
      <c r="AG257" s="1"/>
      <c r="AH257" s="1"/>
      <c r="AI257" s="1"/>
      <c r="AJ257" s="1"/>
      <c r="AK257" s="1"/>
      <c r="AL257" s="1"/>
      <c r="AM257" s="1"/>
      <c r="AN257" s="1"/>
    </row>
    <row r="258" spans="1:40" ht="15.75" customHeight="1" x14ac:dyDescent="0.2">
      <c r="A258" s="1"/>
      <c r="B258" s="1"/>
      <c r="C258" s="1"/>
      <c r="D258" s="1"/>
      <c r="E258" s="1"/>
      <c r="F258" s="1"/>
      <c r="G258" s="1"/>
      <c r="H258" s="1"/>
      <c r="I258" s="1"/>
      <c r="J258" s="1"/>
      <c r="K258" s="1"/>
      <c r="L258" s="1"/>
      <c r="M258" s="1"/>
      <c r="N258" s="2"/>
      <c r="O258" s="2"/>
      <c r="P258" s="2"/>
      <c r="Q258" s="2"/>
      <c r="R258" s="2"/>
      <c r="S258" s="2"/>
      <c r="T258" s="1"/>
      <c r="U258" s="1"/>
      <c r="V258" s="1"/>
      <c r="W258" s="1"/>
      <c r="X258" s="1"/>
      <c r="Y258" s="1"/>
      <c r="Z258" s="1"/>
      <c r="AA258" s="1"/>
      <c r="AB258" s="1"/>
      <c r="AC258" s="1"/>
      <c r="AD258" s="1"/>
      <c r="AE258" s="1"/>
      <c r="AF258" s="1"/>
      <c r="AG258" s="1"/>
      <c r="AH258" s="1"/>
      <c r="AI258" s="1"/>
      <c r="AJ258" s="1"/>
      <c r="AK258" s="1"/>
      <c r="AL258" s="1"/>
      <c r="AM258" s="1"/>
      <c r="AN258" s="1"/>
    </row>
    <row r="259" spans="1:40" ht="15.75" customHeight="1" x14ac:dyDescent="0.2">
      <c r="A259" s="1"/>
      <c r="B259" s="1"/>
      <c r="C259" s="1"/>
      <c r="D259" s="1"/>
      <c r="E259" s="1"/>
      <c r="F259" s="1"/>
      <c r="G259" s="1"/>
      <c r="H259" s="1"/>
      <c r="I259" s="1"/>
      <c r="J259" s="1"/>
      <c r="K259" s="1"/>
      <c r="L259" s="1"/>
      <c r="M259" s="1"/>
      <c r="N259" s="2"/>
      <c r="O259" s="2"/>
      <c r="P259" s="2"/>
      <c r="Q259" s="2"/>
      <c r="R259" s="2"/>
      <c r="S259" s="2"/>
      <c r="T259" s="1"/>
      <c r="U259" s="1"/>
      <c r="V259" s="1"/>
      <c r="W259" s="1"/>
      <c r="X259" s="1"/>
      <c r="Y259" s="1"/>
      <c r="Z259" s="1"/>
      <c r="AA259" s="1"/>
      <c r="AB259" s="1"/>
      <c r="AC259" s="1"/>
      <c r="AD259" s="1"/>
      <c r="AE259" s="1"/>
      <c r="AF259" s="1"/>
      <c r="AG259" s="1"/>
      <c r="AH259" s="1"/>
      <c r="AI259" s="1"/>
      <c r="AJ259" s="1"/>
      <c r="AK259" s="1"/>
      <c r="AL259" s="1"/>
      <c r="AM259" s="1"/>
      <c r="AN259" s="1"/>
    </row>
    <row r="260" spans="1:40" ht="15.75" customHeight="1" x14ac:dyDescent="0.2">
      <c r="A260" s="1"/>
      <c r="B260" s="1"/>
      <c r="C260" s="1"/>
      <c r="D260" s="1"/>
      <c r="E260" s="1"/>
      <c r="F260" s="1"/>
      <c r="G260" s="1"/>
      <c r="H260" s="1"/>
      <c r="I260" s="1"/>
      <c r="J260" s="1"/>
      <c r="K260" s="1"/>
      <c r="L260" s="1"/>
      <c r="M260" s="1"/>
      <c r="N260" s="2"/>
      <c r="O260" s="2"/>
      <c r="P260" s="2"/>
      <c r="Q260" s="2"/>
      <c r="R260" s="2"/>
      <c r="S260" s="2"/>
      <c r="T260" s="1"/>
      <c r="U260" s="1"/>
      <c r="V260" s="1"/>
      <c r="W260" s="1"/>
      <c r="X260" s="1"/>
      <c r="Y260" s="1"/>
      <c r="Z260" s="1"/>
      <c r="AA260" s="1"/>
      <c r="AB260" s="1"/>
      <c r="AC260" s="1"/>
      <c r="AD260" s="1"/>
      <c r="AE260" s="1"/>
      <c r="AF260" s="1"/>
      <c r="AG260" s="1"/>
      <c r="AH260" s="1"/>
      <c r="AI260" s="1"/>
      <c r="AJ260" s="1"/>
      <c r="AK260" s="1"/>
      <c r="AL260" s="1"/>
      <c r="AM260" s="1"/>
      <c r="AN260" s="1"/>
    </row>
    <row r="261" spans="1:40" ht="15.75" customHeight="1" x14ac:dyDescent="0.2">
      <c r="A261" s="1"/>
      <c r="B261" s="1"/>
      <c r="C261" s="1"/>
      <c r="D261" s="1"/>
      <c r="E261" s="1"/>
      <c r="F261" s="1"/>
      <c r="G261" s="1"/>
      <c r="H261" s="1"/>
      <c r="I261" s="1"/>
      <c r="J261" s="1"/>
      <c r="K261" s="1"/>
      <c r="L261" s="1"/>
      <c r="M261" s="1"/>
      <c r="N261" s="2"/>
      <c r="O261" s="2"/>
      <c r="P261" s="2"/>
      <c r="Q261" s="2"/>
      <c r="R261" s="2"/>
      <c r="S261" s="2"/>
      <c r="T261" s="1"/>
      <c r="U261" s="1"/>
      <c r="V261" s="1"/>
      <c r="W261" s="1"/>
      <c r="X261" s="1"/>
      <c r="Y261" s="1"/>
      <c r="Z261" s="1"/>
      <c r="AA261" s="1"/>
      <c r="AB261" s="1"/>
      <c r="AC261" s="1"/>
      <c r="AD261" s="1"/>
      <c r="AE261" s="1"/>
      <c r="AF261" s="1"/>
      <c r="AG261" s="1"/>
      <c r="AH261" s="1"/>
      <c r="AI261" s="1"/>
      <c r="AJ261" s="1"/>
      <c r="AK261" s="1"/>
      <c r="AL261" s="1"/>
      <c r="AM261" s="1"/>
      <c r="AN261" s="1"/>
    </row>
    <row r="262" spans="1:40" ht="15.75" customHeight="1" x14ac:dyDescent="0.2">
      <c r="A262" s="1"/>
      <c r="B262" s="1"/>
      <c r="C262" s="1"/>
      <c r="D262" s="1"/>
      <c r="E262" s="1"/>
      <c r="F262" s="1"/>
      <c r="G262" s="1"/>
      <c r="H262" s="1"/>
      <c r="I262" s="1"/>
      <c r="J262" s="1"/>
      <c r="K262" s="1"/>
      <c r="L262" s="1"/>
      <c r="M262" s="1"/>
      <c r="N262" s="2"/>
      <c r="O262" s="2"/>
      <c r="P262" s="2"/>
      <c r="Q262" s="2"/>
      <c r="R262" s="2"/>
      <c r="S262" s="2"/>
      <c r="T262" s="1"/>
      <c r="U262" s="1"/>
      <c r="V262" s="1"/>
      <c r="W262" s="1"/>
      <c r="X262" s="1"/>
      <c r="Y262" s="1"/>
      <c r="Z262" s="1"/>
      <c r="AA262" s="1"/>
      <c r="AB262" s="1"/>
      <c r="AC262" s="1"/>
      <c r="AD262" s="1"/>
      <c r="AE262" s="1"/>
      <c r="AF262" s="1"/>
      <c r="AG262" s="1"/>
      <c r="AH262" s="1"/>
      <c r="AI262" s="1"/>
      <c r="AJ262" s="1"/>
      <c r="AK262" s="1"/>
      <c r="AL262" s="1"/>
      <c r="AM262" s="1"/>
      <c r="AN262" s="1"/>
    </row>
    <row r="263" spans="1:40" ht="15.75" customHeight="1" x14ac:dyDescent="0.2">
      <c r="A263" s="1"/>
      <c r="B263" s="1"/>
      <c r="C263" s="1"/>
      <c r="D263" s="1"/>
      <c r="E263" s="1"/>
      <c r="F263" s="1"/>
      <c r="G263" s="1"/>
      <c r="H263" s="1"/>
      <c r="I263" s="1"/>
      <c r="J263" s="1"/>
      <c r="K263" s="1"/>
      <c r="L263" s="1"/>
      <c r="M263" s="1"/>
      <c r="N263" s="2"/>
      <c r="O263" s="2"/>
      <c r="P263" s="2"/>
      <c r="Q263" s="2"/>
      <c r="R263" s="2"/>
      <c r="S263" s="2"/>
      <c r="T263" s="1"/>
      <c r="U263" s="1"/>
      <c r="V263" s="1"/>
      <c r="W263" s="1"/>
      <c r="X263" s="1"/>
      <c r="Y263" s="1"/>
      <c r="Z263" s="1"/>
      <c r="AA263" s="1"/>
      <c r="AB263" s="1"/>
      <c r="AC263" s="1"/>
      <c r="AD263" s="1"/>
      <c r="AE263" s="1"/>
      <c r="AF263" s="1"/>
      <c r="AG263" s="1"/>
      <c r="AH263" s="1"/>
      <c r="AI263" s="1"/>
      <c r="AJ263" s="1"/>
      <c r="AK263" s="1"/>
      <c r="AL263" s="1"/>
      <c r="AM263" s="1"/>
      <c r="AN263" s="1"/>
    </row>
    <row r="264" spans="1:40" ht="15.75" customHeight="1" x14ac:dyDescent="0.2">
      <c r="A264" s="1"/>
      <c r="B264" s="1"/>
      <c r="C264" s="1"/>
      <c r="D264" s="1"/>
      <c r="E264" s="1"/>
      <c r="F264" s="1"/>
      <c r="G264" s="1"/>
      <c r="H264" s="1"/>
      <c r="I264" s="1"/>
      <c r="J264" s="1"/>
      <c r="K264" s="1"/>
      <c r="L264" s="1"/>
      <c r="M264" s="1"/>
      <c r="N264" s="2"/>
      <c r="O264" s="2"/>
      <c r="P264" s="2"/>
      <c r="Q264" s="2"/>
      <c r="R264" s="2"/>
      <c r="S264" s="2"/>
      <c r="T264" s="1"/>
      <c r="U264" s="1"/>
      <c r="V264" s="1"/>
      <c r="W264" s="1"/>
      <c r="X264" s="1"/>
      <c r="Y264" s="1"/>
      <c r="Z264" s="1"/>
      <c r="AA264" s="1"/>
      <c r="AB264" s="1"/>
      <c r="AC264" s="1"/>
      <c r="AD264" s="1"/>
      <c r="AE264" s="1"/>
      <c r="AF264" s="1"/>
      <c r="AG264" s="1"/>
      <c r="AH264" s="1"/>
      <c r="AI264" s="1"/>
      <c r="AJ264" s="1"/>
      <c r="AK264" s="1"/>
      <c r="AL264" s="1"/>
      <c r="AM264" s="1"/>
      <c r="AN264" s="1"/>
    </row>
    <row r="265" spans="1:40" ht="15.75" customHeight="1" x14ac:dyDescent="0.2">
      <c r="A265" s="1"/>
      <c r="B265" s="1"/>
      <c r="C265" s="1"/>
      <c r="D265" s="1"/>
      <c r="E265" s="1"/>
      <c r="F265" s="1"/>
      <c r="G265" s="1"/>
      <c r="H265" s="1"/>
      <c r="I265" s="1"/>
      <c r="J265" s="1"/>
      <c r="K265" s="1"/>
      <c r="L265" s="1"/>
      <c r="M265" s="1"/>
      <c r="N265" s="2"/>
      <c r="O265" s="2"/>
      <c r="P265" s="2"/>
      <c r="Q265" s="2"/>
      <c r="R265" s="2"/>
      <c r="S265" s="2"/>
      <c r="T265" s="1"/>
      <c r="U265" s="1"/>
      <c r="V265" s="1"/>
      <c r="W265" s="1"/>
      <c r="X265" s="1"/>
      <c r="Y265" s="1"/>
      <c r="Z265" s="1"/>
      <c r="AA265" s="1"/>
      <c r="AB265" s="1"/>
      <c r="AC265" s="1"/>
      <c r="AD265" s="1"/>
      <c r="AE265" s="1"/>
      <c r="AF265" s="1"/>
      <c r="AG265" s="1"/>
      <c r="AH265" s="1"/>
      <c r="AI265" s="1"/>
      <c r="AJ265" s="1"/>
      <c r="AK265" s="1"/>
      <c r="AL265" s="1"/>
      <c r="AM265" s="1"/>
      <c r="AN265" s="1"/>
    </row>
    <row r="266" spans="1:40" ht="15.75" customHeight="1" x14ac:dyDescent="0.2">
      <c r="A266" s="1"/>
      <c r="B266" s="1"/>
      <c r="C266" s="1"/>
      <c r="D266" s="1"/>
      <c r="E266" s="1"/>
      <c r="F266" s="1"/>
      <c r="G266" s="1"/>
      <c r="H266" s="1"/>
      <c r="I266" s="1"/>
      <c r="J266" s="1"/>
      <c r="K266" s="1"/>
      <c r="L266" s="1"/>
      <c r="M266" s="1"/>
      <c r="N266" s="2"/>
      <c r="O266" s="2"/>
      <c r="P266" s="2"/>
      <c r="Q266" s="2"/>
      <c r="R266" s="2"/>
      <c r="S266" s="2"/>
      <c r="T266" s="1"/>
      <c r="U266" s="1"/>
      <c r="V266" s="1"/>
      <c r="W266" s="1"/>
      <c r="X266" s="1"/>
      <c r="Y266" s="1"/>
      <c r="Z266" s="1"/>
      <c r="AA266" s="1"/>
      <c r="AB266" s="1"/>
      <c r="AC266" s="1"/>
      <c r="AD266" s="1"/>
      <c r="AE266" s="1"/>
      <c r="AF266" s="1"/>
      <c r="AG266" s="1"/>
      <c r="AH266" s="1"/>
      <c r="AI266" s="1"/>
      <c r="AJ266" s="1"/>
      <c r="AK266" s="1"/>
      <c r="AL266" s="1"/>
      <c r="AM266" s="1"/>
      <c r="AN266" s="1"/>
    </row>
    <row r="267" spans="1:40" ht="15.75" customHeight="1" x14ac:dyDescent="0.2">
      <c r="A267" s="1"/>
      <c r="B267" s="1"/>
      <c r="C267" s="1"/>
      <c r="D267" s="1"/>
      <c r="E267" s="1"/>
      <c r="F267" s="1"/>
      <c r="G267" s="1"/>
      <c r="H267" s="1"/>
      <c r="I267" s="1"/>
      <c r="J267" s="1"/>
      <c r="K267" s="1"/>
      <c r="L267" s="1"/>
      <c r="M267" s="1"/>
      <c r="N267" s="2"/>
      <c r="O267" s="2"/>
      <c r="P267" s="2"/>
      <c r="Q267" s="2"/>
      <c r="R267" s="2"/>
      <c r="S267" s="2"/>
      <c r="T267" s="1"/>
      <c r="U267" s="1"/>
      <c r="V267" s="1"/>
      <c r="W267" s="1"/>
      <c r="X267" s="1"/>
      <c r="Y267" s="1"/>
      <c r="Z267" s="1"/>
      <c r="AA267" s="1"/>
      <c r="AB267" s="1"/>
      <c r="AC267" s="1"/>
      <c r="AD267" s="1"/>
      <c r="AE267" s="1"/>
      <c r="AF267" s="1"/>
      <c r="AG267" s="1"/>
      <c r="AH267" s="1"/>
      <c r="AI267" s="1"/>
      <c r="AJ267" s="1"/>
      <c r="AK267" s="1"/>
      <c r="AL267" s="1"/>
      <c r="AM267" s="1"/>
      <c r="AN267" s="1"/>
    </row>
    <row r="268" spans="1:40" ht="15.75" customHeight="1" x14ac:dyDescent="0.2">
      <c r="A268" s="1"/>
      <c r="B268" s="1"/>
      <c r="C268" s="1"/>
      <c r="D268" s="1"/>
      <c r="E268" s="1"/>
      <c r="F268" s="1"/>
      <c r="G268" s="1"/>
      <c r="H268" s="1"/>
      <c r="I268" s="1"/>
      <c r="J268" s="1"/>
      <c r="K268" s="1"/>
      <c r="L268" s="1"/>
      <c r="M268" s="1"/>
      <c r="N268" s="2"/>
      <c r="O268" s="2"/>
      <c r="P268" s="2"/>
      <c r="Q268" s="2"/>
      <c r="R268" s="2"/>
      <c r="S268" s="2"/>
      <c r="T268" s="1"/>
      <c r="U268" s="1"/>
      <c r="V268" s="1"/>
      <c r="W268" s="1"/>
      <c r="X268" s="1"/>
      <c r="Y268" s="1"/>
      <c r="Z268" s="1"/>
      <c r="AA268" s="1"/>
      <c r="AB268" s="1"/>
      <c r="AC268" s="1"/>
      <c r="AD268" s="1"/>
      <c r="AE268" s="1"/>
      <c r="AF268" s="1"/>
      <c r="AG268" s="1"/>
      <c r="AH268" s="1"/>
      <c r="AI268" s="1"/>
      <c r="AJ268" s="1"/>
      <c r="AK268" s="1"/>
      <c r="AL268" s="1"/>
      <c r="AM268" s="1"/>
      <c r="AN268" s="1"/>
    </row>
    <row r="269" spans="1:40" ht="15.75" customHeight="1" x14ac:dyDescent="0.2">
      <c r="A269" s="1"/>
      <c r="B269" s="1"/>
      <c r="C269" s="1"/>
      <c r="D269" s="1"/>
      <c r="E269" s="1"/>
      <c r="F269" s="1"/>
      <c r="G269" s="1"/>
      <c r="H269" s="1"/>
      <c r="I269" s="1"/>
      <c r="J269" s="1"/>
      <c r="K269" s="1"/>
      <c r="L269" s="1"/>
      <c r="M269" s="1"/>
      <c r="N269" s="2"/>
      <c r="O269" s="2"/>
      <c r="P269" s="2"/>
      <c r="Q269" s="2"/>
      <c r="R269" s="2"/>
      <c r="S269" s="2"/>
      <c r="T269" s="1"/>
      <c r="U269" s="1"/>
      <c r="V269" s="1"/>
      <c r="W269" s="1"/>
      <c r="X269" s="1"/>
      <c r="Y269" s="1"/>
      <c r="Z269" s="1"/>
      <c r="AA269" s="1"/>
      <c r="AB269" s="1"/>
      <c r="AC269" s="1"/>
      <c r="AD269" s="1"/>
      <c r="AE269" s="1"/>
      <c r="AF269" s="1"/>
      <c r="AG269" s="1"/>
      <c r="AH269" s="1"/>
      <c r="AI269" s="1"/>
      <c r="AJ269" s="1"/>
      <c r="AK269" s="1"/>
      <c r="AL269" s="1"/>
      <c r="AM269" s="1"/>
      <c r="AN269" s="1"/>
    </row>
    <row r="270" spans="1:40" ht="15.75" customHeight="1" x14ac:dyDescent="0.2">
      <c r="A270" s="1"/>
      <c r="B270" s="1"/>
      <c r="C270" s="1"/>
      <c r="D270" s="1"/>
      <c r="E270" s="1"/>
      <c r="F270" s="1"/>
      <c r="G270" s="1"/>
      <c r="H270" s="1"/>
      <c r="I270" s="1"/>
      <c r="J270" s="1"/>
      <c r="K270" s="1"/>
      <c r="L270" s="1"/>
      <c r="M270" s="1"/>
      <c r="N270" s="2"/>
      <c r="O270" s="2"/>
      <c r="P270" s="2"/>
      <c r="Q270" s="2"/>
      <c r="R270" s="2"/>
      <c r="S270" s="2"/>
      <c r="T270" s="1"/>
      <c r="U270" s="1"/>
      <c r="V270" s="1"/>
      <c r="W270" s="1"/>
      <c r="X270" s="1"/>
      <c r="Y270" s="1"/>
      <c r="Z270" s="1"/>
      <c r="AA270" s="1"/>
      <c r="AB270" s="1"/>
      <c r="AC270" s="1"/>
      <c r="AD270" s="1"/>
      <c r="AE270" s="1"/>
      <c r="AF270" s="1"/>
      <c r="AG270" s="1"/>
      <c r="AH270" s="1"/>
      <c r="AI270" s="1"/>
      <c r="AJ270" s="1"/>
      <c r="AK270" s="1"/>
      <c r="AL270" s="1"/>
      <c r="AM270" s="1"/>
      <c r="AN270" s="1"/>
    </row>
    <row r="271" spans="1:40" ht="15.75" customHeight="1" x14ac:dyDescent="0.2">
      <c r="A271" s="1"/>
      <c r="B271" s="1"/>
      <c r="C271" s="1"/>
      <c r="D271" s="1"/>
      <c r="E271" s="1"/>
      <c r="F271" s="1"/>
      <c r="G271" s="1"/>
      <c r="H271" s="1"/>
      <c r="I271" s="1"/>
      <c r="J271" s="1"/>
      <c r="K271" s="1"/>
      <c r="L271" s="1"/>
      <c r="M271" s="1"/>
      <c r="N271" s="2"/>
      <c r="O271" s="2"/>
      <c r="P271" s="2"/>
      <c r="Q271" s="2"/>
      <c r="R271" s="2"/>
      <c r="S271" s="2"/>
      <c r="T271" s="1"/>
      <c r="U271" s="1"/>
      <c r="V271" s="1"/>
      <c r="W271" s="1"/>
      <c r="X271" s="1"/>
      <c r="Y271" s="1"/>
      <c r="Z271" s="1"/>
      <c r="AA271" s="1"/>
      <c r="AB271" s="1"/>
      <c r="AC271" s="1"/>
      <c r="AD271" s="1"/>
      <c r="AE271" s="1"/>
      <c r="AF271" s="1"/>
      <c r="AG271" s="1"/>
      <c r="AH271" s="1"/>
      <c r="AI271" s="1"/>
      <c r="AJ271" s="1"/>
      <c r="AK271" s="1"/>
      <c r="AL271" s="1"/>
      <c r="AM271" s="1"/>
      <c r="AN271" s="1"/>
    </row>
    <row r="272" spans="1:40" ht="15.75" customHeight="1" x14ac:dyDescent="0.2">
      <c r="A272" s="1"/>
      <c r="B272" s="1"/>
      <c r="C272" s="1"/>
      <c r="D272" s="1"/>
      <c r="E272" s="1"/>
      <c r="F272" s="1"/>
      <c r="G272" s="1"/>
      <c r="H272" s="1"/>
      <c r="I272" s="1"/>
      <c r="J272" s="1"/>
      <c r="K272" s="1"/>
      <c r="L272" s="1"/>
      <c r="M272" s="1"/>
      <c r="N272" s="2"/>
      <c r="O272" s="2"/>
      <c r="P272" s="2"/>
      <c r="Q272" s="2"/>
      <c r="R272" s="2"/>
      <c r="S272" s="2"/>
      <c r="T272" s="1"/>
      <c r="U272" s="1"/>
      <c r="V272" s="1"/>
      <c r="W272" s="1"/>
      <c r="X272" s="1"/>
      <c r="Y272" s="1"/>
      <c r="Z272" s="1"/>
      <c r="AA272" s="1"/>
      <c r="AB272" s="1"/>
      <c r="AC272" s="1"/>
      <c r="AD272" s="1"/>
      <c r="AE272" s="1"/>
      <c r="AF272" s="1"/>
      <c r="AG272" s="1"/>
      <c r="AH272" s="1"/>
      <c r="AI272" s="1"/>
      <c r="AJ272" s="1"/>
      <c r="AK272" s="1"/>
      <c r="AL272" s="1"/>
      <c r="AM272" s="1"/>
      <c r="AN272" s="1"/>
    </row>
    <row r="273" spans="1:40" ht="15.75" customHeight="1" x14ac:dyDescent="0.2">
      <c r="A273" s="1"/>
      <c r="B273" s="1"/>
      <c r="C273" s="1"/>
      <c r="D273" s="1"/>
      <c r="E273" s="1"/>
      <c r="F273" s="1"/>
      <c r="G273" s="1"/>
      <c r="H273" s="1"/>
      <c r="I273" s="1"/>
      <c r="J273" s="1"/>
      <c r="K273" s="1"/>
      <c r="L273" s="1"/>
      <c r="M273" s="1"/>
      <c r="N273" s="2"/>
      <c r="O273" s="2"/>
      <c r="P273" s="2"/>
      <c r="Q273" s="2"/>
      <c r="R273" s="2"/>
      <c r="S273" s="2"/>
      <c r="T273" s="1"/>
      <c r="U273" s="1"/>
      <c r="V273" s="1"/>
      <c r="W273" s="1"/>
      <c r="X273" s="1"/>
      <c r="Y273" s="1"/>
      <c r="Z273" s="1"/>
      <c r="AA273" s="1"/>
      <c r="AB273" s="1"/>
      <c r="AC273" s="1"/>
      <c r="AD273" s="1"/>
      <c r="AE273" s="1"/>
      <c r="AF273" s="1"/>
      <c r="AG273" s="1"/>
      <c r="AH273" s="1"/>
      <c r="AI273" s="1"/>
      <c r="AJ273" s="1"/>
      <c r="AK273" s="1"/>
      <c r="AL273" s="1"/>
      <c r="AM273" s="1"/>
      <c r="AN273" s="1"/>
    </row>
    <row r="274" spans="1:40" ht="15.75" customHeight="1" x14ac:dyDescent="0.2">
      <c r="A274" s="1"/>
      <c r="B274" s="1"/>
      <c r="C274" s="1"/>
      <c r="D274" s="1"/>
      <c r="E274" s="1"/>
      <c r="F274" s="1"/>
      <c r="G274" s="1"/>
      <c r="H274" s="1"/>
      <c r="I274" s="1"/>
      <c r="J274" s="1"/>
      <c r="K274" s="1"/>
      <c r="L274" s="1"/>
      <c r="M274" s="1"/>
      <c r="N274" s="2"/>
      <c r="O274" s="2"/>
      <c r="P274" s="2"/>
      <c r="Q274" s="2"/>
      <c r="R274" s="2"/>
      <c r="S274" s="2"/>
      <c r="T274" s="1"/>
      <c r="U274" s="1"/>
      <c r="V274" s="1"/>
      <c r="W274" s="1"/>
      <c r="X274" s="1"/>
      <c r="Y274" s="1"/>
      <c r="Z274" s="1"/>
      <c r="AA274" s="1"/>
      <c r="AB274" s="1"/>
      <c r="AC274" s="1"/>
      <c r="AD274" s="1"/>
      <c r="AE274" s="1"/>
      <c r="AF274" s="1"/>
      <c r="AG274" s="1"/>
      <c r="AH274" s="1"/>
      <c r="AI274" s="1"/>
      <c r="AJ274" s="1"/>
      <c r="AK274" s="1"/>
      <c r="AL274" s="1"/>
      <c r="AM274" s="1"/>
      <c r="AN274" s="1"/>
    </row>
    <row r="275" spans="1:40" ht="15.75" customHeight="1" x14ac:dyDescent="0.2">
      <c r="A275" s="1"/>
      <c r="B275" s="1"/>
      <c r="C275" s="1"/>
      <c r="D275" s="1"/>
      <c r="E275" s="1"/>
      <c r="F275" s="1"/>
      <c r="G275" s="1"/>
      <c r="H275" s="1"/>
      <c r="I275" s="1"/>
      <c r="J275" s="1"/>
      <c r="K275" s="1"/>
      <c r="L275" s="1"/>
      <c r="M275" s="1"/>
      <c r="N275" s="2"/>
      <c r="O275" s="2"/>
      <c r="P275" s="2"/>
      <c r="Q275" s="2"/>
      <c r="R275" s="2"/>
      <c r="S275" s="2"/>
      <c r="T275" s="1"/>
      <c r="U275" s="1"/>
      <c r="V275" s="1"/>
      <c r="W275" s="1"/>
      <c r="X275" s="1"/>
      <c r="Y275" s="1"/>
      <c r="Z275" s="1"/>
      <c r="AA275" s="1"/>
      <c r="AB275" s="1"/>
      <c r="AC275" s="1"/>
      <c r="AD275" s="1"/>
      <c r="AE275" s="1"/>
      <c r="AF275" s="1"/>
      <c r="AG275" s="1"/>
      <c r="AH275" s="1"/>
      <c r="AI275" s="1"/>
      <c r="AJ275" s="1"/>
      <c r="AK275" s="1"/>
      <c r="AL275" s="1"/>
      <c r="AM275" s="1"/>
      <c r="AN275" s="1"/>
    </row>
    <row r="276" spans="1:40" ht="15.75" customHeight="1" x14ac:dyDescent="0.2">
      <c r="A276" s="1"/>
      <c r="B276" s="1"/>
      <c r="C276" s="1"/>
      <c r="D276" s="1"/>
      <c r="E276" s="1"/>
      <c r="F276" s="1"/>
      <c r="G276" s="1"/>
      <c r="H276" s="1"/>
      <c r="I276" s="1"/>
      <c r="J276" s="1"/>
      <c r="K276" s="1"/>
      <c r="L276" s="1"/>
      <c r="M276" s="1"/>
      <c r="N276" s="2"/>
      <c r="O276" s="2"/>
      <c r="P276" s="2"/>
      <c r="Q276" s="2"/>
      <c r="R276" s="2"/>
      <c r="S276" s="2"/>
      <c r="T276" s="1"/>
      <c r="U276" s="1"/>
      <c r="V276" s="1"/>
      <c r="W276" s="1"/>
      <c r="X276" s="1"/>
      <c r="Y276" s="1"/>
      <c r="Z276" s="1"/>
      <c r="AA276" s="1"/>
      <c r="AB276" s="1"/>
      <c r="AC276" s="1"/>
      <c r="AD276" s="1"/>
      <c r="AE276" s="1"/>
      <c r="AF276" s="1"/>
      <c r="AG276" s="1"/>
      <c r="AH276" s="1"/>
      <c r="AI276" s="1"/>
      <c r="AJ276" s="1"/>
      <c r="AK276" s="1"/>
      <c r="AL276" s="1"/>
      <c r="AM276" s="1"/>
      <c r="AN276" s="1"/>
    </row>
    <row r="277" spans="1:40" ht="15.75" customHeight="1" x14ac:dyDescent="0.2">
      <c r="A277" s="1"/>
      <c r="B277" s="1"/>
      <c r="C277" s="1"/>
      <c r="D277" s="1"/>
      <c r="E277" s="1"/>
      <c r="F277" s="1"/>
      <c r="G277" s="1"/>
      <c r="H277" s="1"/>
      <c r="I277" s="1"/>
      <c r="J277" s="1"/>
      <c r="K277" s="1"/>
      <c r="L277" s="1"/>
      <c r="M277" s="1"/>
      <c r="N277" s="2"/>
      <c r="O277" s="2"/>
      <c r="P277" s="2"/>
      <c r="Q277" s="2"/>
      <c r="R277" s="2"/>
      <c r="S277" s="2"/>
      <c r="T277" s="1"/>
      <c r="U277" s="1"/>
      <c r="V277" s="1"/>
      <c r="W277" s="1"/>
      <c r="X277" s="1"/>
      <c r="Y277" s="1"/>
      <c r="Z277" s="1"/>
      <c r="AA277" s="1"/>
      <c r="AB277" s="1"/>
      <c r="AC277" s="1"/>
      <c r="AD277" s="1"/>
      <c r="AE277" s="1"/>
      <c r="AF277" s="1"/>
      <c r="AG277" s="1"/>
      <c r="AH277" s="1"/>
      <c r="AI277" s="1"/>
      <c r="AJ277" s="1"/>
      <c r="AK277" s="1"/>
      <c r="AL277" s="1"/>
      <c r="AM277" s="1"/>
      <c r="AN277" s="1"/>
    </row>
    <row r="278" spans="1:40" ht="15.75" customHeight="1" x14ac:dyDescent="0.2">
      <c r="A278" s="1"/>
      <c r="B278" s="1"/>
      <c r="C278" s="1"/>
      <c r="D278" s="1"/>
      <c r="E278" s="1"/>
      <c r="F278" s="1"/>
      <c r="G278" s="1"/>
      <c r="H278" s="1"/>
      <c r="I278" s="1"/>
      <c r="J278" s="1"/>
      <c r="K278" s="1"/>
      <c r="L278" s="1"/>
      <c r="M278" s="1"/>
      <c r="N278" s="2"/>
      <c r="O278" s="2"/>
      <c r="P278" s="2"/>
      <c r="Q278" s="2"/>
      <c r="R278" s="2"/>
      <c r="S278" s="2"/>
      <c r="T278" s="1"/>
      <c r="U278" s="1"/>
      <c r="V278" s="1"/>
      <c r="W278" s="1"/>
      <c r="X278" s="1"/>
      <c r="Y278" s="1"/>
      <c r="Z278" s="1"/>
      <c r="AA278" s="1"/>
      <c r="AB278" s="1"/>
      <c r="AC278" s="1"/>
      <c r="AD278" s="1"/>
      <c r="AE278" s="1"/>
      <c r="AF278" s="1"/>
      <c r="AG278" s="1"/>
      <c r="AH278" s="1"/>
      <c r="AI278" s="1"/>
      <c r="AJ278" s="1"/>
      <c r="AK278" s="1"/>
      <c r="AL278" s="1"/>
      <c r="AM278" s="1"/>
      <c r="AN278" s="1"/>
    </row>
    <row r="279" spans="1:40" ht="15.75" customHeight="1" x14ac:dyDescent="0.2">
      <c r="A279" s="1"/>
      <c r="B279" s="1"/>
      <c r="C279" s="1"/>
      <c r="D279" s="1"/>
      <c r="E279" s="1"/>
      <c r="F279" s="1"/>
      <c r="G279" s="1"/>
      <c r="H279" s="1"/>
      <c r="I279" s="1"/>
      <c r="J279" s="1"/>
      <c r="K279" s="1"/>
      <c r="L279" s="1"/>
      <c r="M279" s="1"/>
      <c r="N279" s="2"/>
      <c r="O279" s="2"/>
      <c r="P279" s="2"/>
      <c r="Q279" s="2"/>
      <c r="R279" s="2"/>
      <c r="S279" s="2"/>
      <c r="T279" s="1"/>
      <c r="U279" s="1"/>
      <c r="V279" s="1"/>
      <c r="W279" s="1"/>
      <c r="X279" s="1"/>
      <c r="Y279" s="1"/>
      <c r="Z279" s="1"/>
      <c r="AA279" s="1"/>
      <c r="AB279" s="1"/>
      <c r="AC279" s="1"/>
      <c r="AD279" s="1"/>
      <c r="AE279" s="1"/>
      <c r="AF279" s="1"/>
      <c r="AG279" s="1"/>
      <c r="AH279" s="1"/>
      <c r="AI279" s="1"/>
      <c r="AJ279" s="1"/>
      <c r="AK279" s="1"/>
      <c r="AL279" s="1"/>
      <c r="AM279" s="1"/>
      <c r="AN279" s="1"/>
    </row>
    <row r="280" spans="1:40" ht="15.75" customHeight="1" x14ac:dyDescent="0.2">
      <c r="A280" s="1"/>
      <c r="B280" s="1"/>
      <c r="C280" s="1"/>
      <c r="D280" s="1"/>
      <c r="E280" s="1"/>
      <c r="F280" s="1"/>
      <c r="G280" s="1"/>
      <c r="H280" s="1"/>
      <c r="I280" s="1"/>
      <c r="J280" s="1"/>
      <c r="K280" s="1"/>
      <c r="L280" s="1"/>
      <c r="M280" s="1"/>
      <c r="N280" s="2"/>
      <c r="O280" s="2"/>
      <c r="P280" s="2"/>
      <c r="Q280" s="2"/>
      <c r="R280" s="2"/>
      <c r="S280" s="2"/>
      <c r="T280" s="1"/>
      <c r="U280" s="1"/>
      <c r="V280" s="1"/>
      <c r="W280" s="1"/>
      <c r="X280" s="1"/>
      <c r="Y280" s="1"/>
      <c r="Z280" s="1"/>
      <c r="AA280" s="1"/>
      <c r="AB280" s="1"/>
      <c r="AC280" s="1"/>
      <c r="AD280" s="1"/>
      <c r="AE280" s="1"/>
      <c r="AF280" s="1"/>
      <c r="AG280" s="1"/>
      <c r="AH280" s="1"/>
      <c r="AI280" s="1"/>
      <c r="AJ280" s="1"/>
      <c r="AK280" s="1"/>
      <c r="AL280" s="1"/>
      <c r="AM280" s="1"/>
      <c r="AN280" s="1"/>
    </row>
    <row r="281" spans="1:40" ht="15.75" customHeight="1" x14ac:dyDescent="0.2">
      <c r="A281" s="1"/>
      <c r="B281" s="1"/>
      <c r="C281" s="1"/>
      <c r="D281" s="1"/>
      <c r="E281" s="1"/>
      <c r="F281" s="1"/>
      <c r="G281" s="1"/>
      <c r="H281" s="1"/>
      <c r="I281" s="1"/>
      <c r="J281" s="1"/>
      <c r="K281" s="1"/>
      <c r="L281" s="1"/>
      <c r="M281" s="1"/>
      <c r="N281" s="2"/>
      <c r="O281" s="2"/>
      <c r="P281" s="2"/>
      <c r="Q281" s="2"/>
      <c r="R281" s="2"/>
      <c r="S281" s="2"/>
      <c r="T281" s="1"/>
      <c r="U281" s="1"/>
      <c r="V281" s="1"/>
      <c r="W281" s="1"/>
      <c r="X281" s="1"/>
      <c r="Y281" s="1"/>
      <c r="Z281" s="1"/>
      <c r="AA281" s="1"/>
      <c r="AB281" s="1"/>
      <c r="AC281" s="1"/>
      <c r="AD281" s="1"/>
      <c r="AE281" s="1"/>
      <c r="AF281" s="1"/>
      <c r="AG281" s="1"/>
      <c r="AH281" s="1"/>
      <c r="AI281" s="1"/>
      <c r="AJ281" s="1"/>
      <c r="AK281" s="1"/>
      <c r="AL281" s="1"/>
      <c r="AM281" s="1"/>
      <c r="AN281" s="1"/>
    </row>
    <row r="282" spans="1:40" ht="15.75" customHeight="1" x14ac:dyDescent="0.2">
      <c r="A282" s="1"/>
      <c r="B282" s="1"/>
      <c r="C282" s="1"/>
      <c r="D282" s="1"/>
      <c r="E282" s="1"/>
      <c r="F282" s="1"/>
      <c r="G282" s="1"/>
      <c r="H282" s="1"/>
      <c r="I282" s="1"/>
      <c r="J282" s="1"/>
      <c r="K282" s="1"/>
      <c r="L282" s="1"/>
      <c r="M282" s="1"/>
      <c r="N282" s="2"/>
      <c r="O282" s="2"/>
      <c r="P282" s="2"/>
      <c r="Q282" s="2"/>
      <c r="R282" s="2"/>
      <c r="S282" s="2"/>
      <c r="T282" s="1"/>
      <c r="U282" s="1"/>
      <c r="V282" s="1"/>
      <c r="W282" s="1"/>
      <c r="X282" s="1"/>
      <c r="Y282" s="1"/>
      <c r="Z282" s="1"/>
      <c r="AA282" s="1"/>
      <c r="AB282" s="1"/>
      <c r="AC282" s="1"/>
      <c r="AD282" s="1"/>
      <c r="AE282" s="1"/>
      <c r="AF282" s="1"/>
      <c r="AG282" s="1"/>
      <c r="AH282" s="1"/>
      <c r="AI282" s="1"/>
      <c r="AJ282" s="1"/>
      <c r="AK282" s="1"/>
      <c r="AL282" s="1"/>
      <c r="AM282" s="1"/>
      <c r="AN282" s="1"/>
    </row>
    <row r="283" spans="1:40" ht="15.75" customHeight="1" x14ac:dyDescent="0.2">
      <c r="A283" s="1"/>
      <c r="B283" s="1"/>
      <c r="C283" s="1"/>
      <c r="D283" s="1"/>
      <c r="E283" s="1"/>
      <c r="F283" s="1"/>
      <c r="G283" s="1"/>
      <c r="H283" s="1"/>
      <c r="I283" s="1"/>
      <c r="J283" s="1"/>
      <c r="K283" s="1"/>
      <c r="L283" s="1"/>
      <c r="M283" s="1"/>
      <c r="N283" s="2"/>
      <c r="O283" s="2"/>
      <c r="P283" s="2"/>
      <c r="Q283" s="2"/>
      <c r="R283" s="2"/>
      <c r="S283" s="2"/>
      <c r="T283" s="1"/>
      <c r="U283" s="1"/>
      <c r="V283" s="1"/>
      <c r="W283" s="1"/>
      <c r="X283" s="1"/>
      <c r="Y283" s="1"/>
      <c r="Z283" s="1"/>
      <c r="AA283" s="1"/>
      <c r="AB283" s="1"/>
      <c r="AC283" s="1"/>
      <c r="AD283" s="1"/>
      <c r="AE283" s="1"/>
      <c r="AF283" s="1"/>
      <c r="AG283" s="1"/>
      <c r="AH283" s="1"/>
      <c r="AI283" s="1"/>
      <c r="AJ283" s="1"/>
      <c r="AK283" s="1"/>
      <c r="AL283" s="1"/>
      <c r="AM283" s="1"/>
      <c r="AN283" s="1"/>
    </row>
    <row r="284" spans="1:40" ht="15.75" customHeight="1" x14ac:dyDescent="0.2">
      <c r="A284" s="1"/>
      <c r="B284" s="1"/>
      <c r="C284" s="1"/>
      <c r="D284" s="1"/>
      <c r="E284" s="1"/>
      <c r="F284" s="1"/>
      <c r="G284" s="1"/>
      <c r="H284" s="1"/>
      <c r="I284" s="1"/>
      <c r="J284" s="1"/>
      <c r="K284" s="1"/>
      <c r="L284" s="1"/>
      <c r="M284" s="1"/>
      <c r="N284" s="2"/>
      <c r="O284" s="2"/>
      <c r="P284" s="2"/>
      <c r="Q284" s="2"/>
      <c r="R284" s="2"/>
      <c r="S284" s="2"/>
      <c r="T284" s="1"/>
      <c r="U284" s="1"/>
      <c r="V284" s="1"/>
      <c r="W284" s="1"/>
      <c r="X284" s="1"/>
      <c r="Y284" s="1"/>
      <c r="Z284" s="1"/>
      <c r="AA284" s="1"/>
      <c r="AB284" s="1"/>
      <c r="AC284" s="1"/>
      <c r="AD284" s="1"/>
      <c r="AE284" s="1"/>
      <c r="AF284" s="1"/>
      <c r="AG284" s="1"/>
      <c r="AH284" s="1"/>
      <c r="AI284" s="1"/>
      <c r="AJ284" s="1"/>
      <c r="AK284" s="1"/>
      <c r="AL284" s="1"/>
      <c r="AM284" s="1"/>
      <c r="AN284" s="1"/>
    </row>
    <row r="285" spans="1:40" ht="15.75" customHeight="1" x14ac:dyDescent="0.2">
      <c r="A285" s="1"/>
      <c r="B285" s="1"/>
      <c r="C285" s="1"/>
      <c r="D285" s="1"/>
      <c r="E285" s="1"/>
      <c r="F285" s="1"/>
      <c r="G285" s="1"/>
      <c r="H285" s="1"/>
      <c r="I285" s="1"/>
      <c r="J285" s="1"/>
      <c r="K285" s="1"/>
      <c r="L285" s="1"/>
      <c r="M285" s="1"/>
      <c r="N285" s="2"/>
      <c r="O285" s="2"/>
      <c r="P285" s="2"/>
      <c r="Q285" s="2"/>
      <c r="R285" s="2"/>
      <c r="S285" s="2"/>
      <c r="T285" s="1"/>
      <c r="U285" s="1"/>
      <c r="V285" s="1"/>
      <c r="W285" s="1"/>
      <c r="X285" s="1"/>
      <c r="Y285" s="1"/>
      <c r="Z285" s="1"/>
      <c r="AA285" s="1"/>
      <c r="AB285" s="1"/>
      <c r="AC285" s="1"/>
      <c r="AD285" s="1"/>
      <c r="AE285" s="1"/>
      <c r="AF285" s="1"/>
      <c r="AG285" s="1"/>
      <c r="AH285" s="1"/>
      <c r="AI285" s="1"/>
      <c r="AJ285" s="1"/>
      <c r="AK285" s="1"/>
      <c r="AL285" s="1"/>
      <c r="AM285" s="1"/>
      <c r="AN285" s="1"/>
    </row>
    <row r="286" spans="1:40" ht="15.75" customHeight="1" x14ac:dyDescent="0.2">
      <c r="A286" s="1"/>
      <c r="B286" s="1"/>
      <c r="C286" s="1"/>
      <c r="D286" s="1"/>
      <c r="E286" s="1"/>
      <c r="F286" s="1"/>
      <c r="G286" s="1"/>
      <c r="H286" s="1"/>
      <c r="I286" s="1"/>
      <c r="J286" s="1"/>
      <c r="K286" s="1"/>
      <c r="L286" s="1"/>
      <c r="M286" s="1"/>
      <c r="N286" s="2"/>
      <c r="O286" s="2"/>
      <c r="P286" s="2"/>
      <c r="Q286" s="2"/>
      <c r="R286" s="2"/>
      <c r="S286" s="2"/>
      <c r="T286" s="1"/>
      <c r="U286" s="1"/>
      <c r="V286" s="1"/>
      <c r="W286" s="1"/>
      <c r="X286" s="1"/>
      <c r="Y286" s="1"/>
      <c r="Z286" s="1"/>
      <c r="AA286" s="1"/>
      <c r="AB286" s="1"/>
      <c r="AC286" s="1"/>
      <c r="AD286" s="1"/>
      <c r="AE286" s="1"/>
      <c r="AF286" s="1"/>
      <c r="AG286" s="1"/>
      <c r="AH286" s="1"/>
      <c r="AI286" s="1"/>
      <c r="AJ286" s="1"/>
      <c r="AK286" s="1"/>
      <c r="AL286" s="1"/>
      <c r="AM286" s="1"/>
      <c r="AN286" s="1"/>
    </row>
    <row r="287" spans="1:40" ht="15.75" customHeight="1" x14ac:dyDescent="0.2">
      <c r="A287" s="1"/>
      <c r="B287" s="1"/>
      <c r="C287" s="1"/>
      <c r="D287" s="1"/>
      <c r="E287" s="1"/>
      <c r="F287" s="1"/>
      <c r="G287" s="1"/>
      <c r="H287" s="1"/>
      <c r="I287" s="1"/>
      <c r="J287" s="1"/>
      <c r="K287" s="1"/>
      <c r="L287" s="1"/>
      <c r="M287" s="1"/>
      <c r="N287" s="2"/>
      <c r="O287" s="2"/>
      <c r="P287" s="2"/>
      <c r="Q287" s="2"/>
      <c r="R287" s="2"/>
      <c r="S287" s="2"/>
      <c r="T287" s="1"/>
      <c r="U287" s="1"/>
      <c r="V287" s="1"/>
      <c r="W287" s="1"/>
      <c r="X287" s="1"/>
      <c r="Y287" s="1"/>
      <c r="Z287" s="1"/>
      <c r="AA287" s="1"/>
      <c r="AB287" s="1"/>
      <c r="AC287" s="1"/>
      <c r="AD287" s="1"/>
      <c r="AE287" s="1"/>
      <c r="AF287" s="1"/>
      <c r="AG287" s="1"/>
      <c r="AH287" s="1"/>
      <c r="AI287" s="1"/>
      <c r="AJ287" s="1"/>
      <c r="AK287" s="1"/>
      <c r="AL287" s="1"/>
      <c r="AM287" s="1"/>
      <c r="AN287" s="1"/>
    </row>
    <row r="288" spans="1:40" ht="15.75" customHeight="1" x14ac:dyDescent="0.2">
      <c r="A288" s="1"/>
      <c r="B288" s="1"/>
      <c r="C288" s="1"/>
      <c r="D288" s="1"/>
      <c r="E288" s="1"/>
      <c r="F288" s="1"/>
      <c r="G288" s="1"/>
      <c r="H288" s="1"/>
      <c r="I288" s="1"/>
      <c r="J288" s="1"/>
      <c r="K288" s="1"/>
      <c r="L288" s="1"/>
      <c r="M288" s="1"/>
      <c r="N288" s="2"/>
      <c r="O288" s="2"/>
      <c r="P288" s="2"/>
      <c r="Q288" s="2"/>
      <c r="R288" s="2"/>
      <c r="S288" s="2"/>
      <c r="T288" s="1"/>
      <c r="U288" s="1"/>
      <c r="V288" s="1"/>
      <c r="W288" s="1"/>
      <c r="X288" s="1"/>
      <c r="Y288" s="1"/>
      <c r="Z288" s="1"/>
      <c r="AA288" s="1"/>
      <c r="AB288" s="1"/>
      <c r="AC288" s="1"/>
      <c r="AD288" s="1"/>
      <c r="AE288" s="1"/>
      <c r="AF288" s="1"/>
      <c r="AG288" s="1"/>
      <c r="AH288" s="1"/>
      <c r="AI288" s="1"/>
      <c r="AJ288" s="1"/>
      <c r="AK288" s="1"/>
      <c r="AL288" s="1"/>
      <c r="AM288" s="1"/>
      <c r="AN288" s="1"/>
    </row>
    <row r="289" spans="1:40" ht="15.75" customHeight="1" x14ac:dyDescent="0.2">
      <c r="A289" s="1"/>
      <c r="B289" s="1"/>
      <c r="C289" s="1"/>
      <c r="D289" s="1"/>
      <c r="E289" s="1"/>
      <c r="F289" s="1"/>
      <c r="G289" s="1"/>
      <c r="H289" s="1"/>
      <c r="I289" s="1"/>
      <c r="J289" s="1"/>
      <c r="K289" s="1"/>
      <c r="L289" s="1"/>
      <c r="M289" s="1"/>
      <c r="N289" s="2"/>
      <c r="O289" s="2"/>
      <c r="P289" s="2"/>
      <c r="Q289" s="2"/>
      <c r="R289" s="2"/>
      <c r="S289" s="2"/>
      <c r="T289" s="1"/>
      <c r="U289" s="1"/>
      <c r="V289" s="1"/>
      <c r="W289" s="1"/>
      <c r="X289" s="1"/>
      <c r="Y289" s="1"/>
      <c r="Z289" s="1"/>
      <c r="AA289" s="1"/>
      <c r="AB289" s="1"/>
      <c r="AC289" s="1"/>
      <c r="AD289" s="1"/>
      <c r="AE289" s="1"/>
      <c r="AF289" s="1"/>
      <c r="AG289" s="1"/>
      <c r="AH289" s="1"/>
      <c r="AI289" s="1"/>
      <c r="AJ289" s="1"/>
      <c r="AK289" s="1"/>
      <c r="AL289" s="1"/>
      <c r="AM289" s="1"/>
      <c r="AN289" s="1"/>
    </row>
    <row r="290" spans="1:40" ht="15.75" customHeight="1" x14ac:dyDescent="0.2">
      <c r="A290" s="1"/>
      <c r="B290" s="1"/>
      <c r="C290" s="1"/>
      <c r="D290" s="1"/>
      <c r="E290" s="1"/>
      <c r="F290" s="1"/>
      <c r="G290" s="1"/>
      <c r="H290" s="1"/>
      <c r="I290" s="1"/>
      <c r="J290" s="1"/>
      <c r="K290" s="1"/>
      <c r="L290" s="1"/>
      <c r="M290" s="1"/>
      <c r="N290" s="2"/>
      <c r="O290" s="2"/>
      <c r="P290" s="2"/>
      <c r="Q290" s="2"/>
      <c r="R290" s="2"/>
      <c r="S290" s="2"/>
      <c r="T290" s="1"/>
      <c r="U290" s="1"/>
      <c r="V290" s="1"/>
      <c r="W290" s="1"/>
      <c r="X290" s="1"/>
      <c r="Y290" s="1"/>
      <c r="Z290" s="1"/>
      <c r="AA290" s="1"/>
      <c r="AB290" s="1"/>
      <c r="AC290" s="1"/>
      <c r="AD290" s="1"/>
      <c r="AE290" s="1"/>
      <c r="AF290" s="1"/>
      <c r="AG290" s="1"/>
      <c r="AH290" s="1"/>
      <c r="AI290" s="1"/>
      <c r="AJ290" s="1"/>
      <c r="AK290" s="1"/>
      <c r="AL290" s="1"/>
      <c r="AM290" s="1"/>
      <c r="AN290" s="1"/>
    </row>
    <row r="291" spans="1:40" ht="15.75" customHeight="1" x14ac:dyDescent="0.2">
      <c r="A291" s="1"/>
      <c r="B291" s="1"/>
      <c r="C291" s="1"/>
      <c r="D291" s="1"/>
      <c r="E291" s="1"/>
      <c r="F291" s="1"/>
      <c r="G291" s="1"/>
      <c r="H291" s="1"/>
      <c r="I291" s="1"/>
      <c r="J291" s="1"/>
      <c r="K291" s="1"/>
      <c r="L291" s="1"/>
      <c r="M291" s="1"/>
      <c r="N291" s="2"/>
      <c r="O291" s="2"/>
      <c r="P291" s="2"/>
      <c r="Q291" s="2"/>
      <c r="R291" s="2"/>
      <c r="S291" s="2"/>
      <c r="T291" s="1"/>
      <c r="U291" s="1"/>
      <c r="V291" s="1"/>
      <c r="W291" s="1"/>
      <c r="X291" s="1"/>
      <c r="Y291" s="1"/>
      <c r="Z291" s="1"/>
      <c r="AA291" s="1"/>
      <c r="AB291" s="1"/>
      <c r="AC291" s="1"/>
      <c r="AD291" s="1"/>
      <c r="AE291" s="1"/>
      <c r="AF291" s="1"/>
      <c r="AG291" s="1"/>
      <c r="AH291" s="1"/>
      <c r="AI291" s="1"/>
      <c r="AJ291" s="1"/>
      <c r="AK291" s="1"/>
      <c r="AL291" s="1"/>
      <c r="AM291" s="1"/>
      <c r="AN291" s="1"/>
    </row>
    <row r="292" spans="1:40" ht="15.75" customHeight="1" x14ac:dyDescent="0.2">
      <c r="A292" s="1"/>
      <c r="B292" s="1"/>
      <c r="C292" s="1"/>
      <c r="D292" s="1"/>
      <c r="E292" s="1"/>
      <c r="F292" s="1"/>
      <c r="G292" s="1"/>
      <c r="H292" s="1"/>
      <c r="I292" s="1"/>
      <c r="J292" s="1"/>
      <c r="K292" s="1"/>
      <c r="L292" s="1"/>
      <c r="M292" s="1"/>
      <c r="N292" s="2"/>
      <c r="O292" s="2"/>
      <c r="P292" s="2"/>
      <c r="Q292" s="2"/>
      <c r="R292" s="2"/>
      <c r="S292" s="2"/>
      <c r="T292" s="1"/>
      <c r="U292" s="1"/>
      <c r="V292" s="1"/>
      <c r="W292" s="1"/>
      <c r="X292" s="1"/>
      <c r="Y292" s="1"/>
      <c r="Z292" s="1"/>
      <c r="AA292" s="1"/>
      <c r="AB292" s="1"/>
      <c r="AC292" s="1"/>
      <c r="AD292" s="1"/>
      <c r="AE292" s="1"/>
      <c r="AF292" s="1"/>
      <c r="AG292" s="1"/>
      <c r="AH292" s="1"/>
      <c r="AI292" s="1"/>
      <c r="AJ292" s="1"/>
      <c r="AK292" s="1"/>
      <c r="AL292" s="1"/>
      <c r="AM292" s="1"/>
      <c r="AN292" s="1"/>
    </row>
    <row r="293" spans="1:40" ht="15.75" customHeight="1" x14ac:dyDescent="0.2">
      <c r="A293" s="1"/>
      <c r="B293" s="1"/>
      <c r="C293" s="1"/>
      <c r="D293" s="1"/>
      <c r="E293" s="1"/>
      <c r="F293" s="1"/>
      <c r="G293" s="1"/>
      <c r="H293" s="1"/>
      <c r="I293" s="1"/>
      <c r="J293" s="1"/>
      <c r="K293" s="1"/>
      <c r="L293" s="1"/>
      <c r="M293" s="1"/>
      <c r="N293" s="2"/>
      <c r="O293" s="2"/>
      <c r="P293" s="2"/>
      <c r="Q293" s="2"/>
      <c r="R293" s="2"/>
      <c r="S293" s="2"/>
      <c r="T293" s="1"/>
      <c r="U293" s="1"/>
      <c r="V293" s="1"/>
      <c r="W293" s="1"/>
      <c r="X293" s="1"/>
      <c r="Y293" s="1"/>
      <c r="Z293" s="1"/>
      <c r="AA293" s="1"/>
      <c r="AB293" s="1"/>
      <c r="AC293" s="1"/>
      <c r="AD293" s="1"/>
      <c r="AE293" s="1"/>
      <c r="AF293" s="1"/>
      <c r="AG293" s="1"/>
      <c r="AH293" s="1"/>
      <c r="AI293" s="1"/>
      <c r="AJ293" s="1"/>
      <c r="AK293" s="1"/>
      <c r="AL293" s="1"/>
      <c r="AM293" s="1"/>
      <c r="AN293" s="1"/>
    </row>
    <row r="294" spans="1:40" ht="15.75" customHeight="1" x14ac:dyDescent="0.2">
      <c r="A294" s="1"/>
      <c r="B294" s="1"/>
      <c r="C294" s="1"/>
      <c r="D294" s="1"/>
      <c r="E294" s="1"/>
      <c r="F294" s="1"/>
      <c r="G294" s="1"/>
      <c r="H294" s="1"/>
      <c r="I294" s="1"/>
      <c r="J294" s="1"/>
      <c r="K294" s="1"/>
      <c r="L294" s="1"/>
      <c r="M294" s="1"/>
      <c r="N294" s="2"/>
      <c r="O294" s="2"/>
      <c r="P294" s="2"/>
      <c r="Q294" s="2"/>
      <c r="R294" s="2"/>
      <c r="S294" s="2"/>
      <c r="T294" s="1"/>
      <c r="U294" s="1"/>
      <c r="V294" s="1"/>
      <c r="W294" s="1"/>
      <c r="X294" s="1"/>
      <c r="Y294" s="1"/>
      <c r="Z294" s="1"/>
      <c r="AA294" s="1"/>
      <c r="AB294" s="1"/>
      <c r="AC294" s="1"/>
      <c r="AD294" s="1"/>
      <c r="AE294" s="1"/>
      <c r="AF294" s="1"/>
      <c r="AG294" s="1"/>
      <c r="AH294" s="1"/>
      <c r="AI294" s="1"/>
      <c r="AJ294" s="1"/>
      <c r="AK294" s="1"/>
      <c r="AL294" s="1"/>
      <c r="AM294" s="1"/>
      <c r="AN294" s="1"/>
    </row>
    <row r="295" spans="1:40" ht="15.75" customHeight="1" x14ac:dyDescent="0.2">
      <c r="A295" s="1"/>
      <c r="B295" s="1"/>
      <c r="C295" s="1"/>
      <c r="D295" s="1"/>
      <c r="E295" s="1"/>
      <c r="F295" s="1"/>
      <c r="G295" s="1"/>
      <c r="H295" s="1"/>
      <c r="I295" s="1"/>
      <c r="J295" s="1"/>
      <c r="K295" s="1"/>
      <c r="L295" s="1"/>
      <c r="M295" s="1"/>
      <c r="N295" s="2"/>
      <c r="O295" s="2"/>
      <c r="P295" s="2"/>
      <c r="Q295" s="2"/>
      <c r="R295" s="2"/>
      <c r="S295" s="2"/>
      <c r="T295" s="1"/>
      <c r="U295" s="1"/>
      <c r="V295" s="1"/>
      <c r="W295" s="1"/>
      <c r="X295" s="1"/>
      <c r="Y295" s="1"/>
      <c r="Z295" s="1"/>
      <c r="AA295" s="1"/>
      <c r="AB295" s="1"/>
      <c r="AC295" s="1"/>
      <c r="AD295" s="1"/>
      <c r="AE295" s="1"/>
      <c r="AF295" s="1"/>
      <c r="AG295" s="1"/>
      <c r="AH295" s="1"/>
      <c r="AI295" s="1"/>
      <c r="AJ295" s="1"/>
      <c r="AK295" s="1"/>
      <c r="AL295" s="1"/>
      <c r="AM295" s="1"/>
      <c r="AN295" s="1"/>
    </row>
    <row r="296" spans="1:40" ht="15.75" customHeight="1" x14ac:dyDescent="0.2">
      <c r="A296" s="1"/>
      <c r="B296" s="1"/>
      <c r="C296" s="1"/>
      <c r="D296" s="1"/>
      <c r="E296" s="1"/>
      <c r="F296" s="1"/>
      <c r="G296" s="1"/>
      <c r="H296" s="1"/>
      <c r="I296" s="1"/>
      <c r="J296" s="1"/>
      <c r="K296" s="1"/>
      <c r="L296" s="1"/>
      <c r="M296" s="1"/>
      <c r="N296" s="2"/>
      <c r="O296" s="2"/>
      <c r="P296" s="2"/>
      <c r="Q296" s="2"/>
      <c r="R296" s="2"/>
      <c r="S296" s="2"/>
      <c r="T296" s="1"/>
      <c r="U296" s="1"/>
      <c r="V296" s="1"/>
      <c r="W296" s="1"/>
      <c r="X296" s="1"/>
      <c r="Y296" s="1"/>
      <c r="Z296" s="1"/>
      <c r="AA296" s="1"/>
      <c r="AB296" s="1"/>
      <c r="AC296" s="1"/>
      <c r="AD296" s="1"/>
      <c r="AE296" s="1"/>
      <c r="AF296" s="1"/>
      <c r="AG296" s="1"/>
      <c r="AH296" s="1"/>
      <c r="AI296" s="1"/>
      <c r="AJ296" s="1"/>
      <c r="AK296" s="1"/>
      <c r="AL296" s="1"/>
      <c r="AM296" s="1"/>
      <c r="AN296" s="1"/>
    </row>
    <row r="297" spans="1:40" ht="15.75" customHeight="1" x14ac:dyDescent="0.2">
      <c r="A297" s="1"/>
      <c r="B297" s="1"/>
      <c r="C297" s="1"/>
      <c r="D297" s="1"/>
      <c r="E297" s="1"/>
      <c r="F297" s="1"/>
      <c r="G297" s="1"/>
      <c r="H297" s="1"/>
      <c r="I297" s="1"/>
      <c r="J297" s="1"/>
      <c r="K297" s="1"/>
      <c r="L297" s="1"/>
      <c r="M297" s="1"/>
      <c r="N297" s="2"/>
      <c r="O297" s="2"/>
      <c r="P297" s="2"/>
      <c r="Q297" s="2"/>
      <c r="R297" s="2"/>
      <c r="S297" s="2"/>
      <c r="T297" s="1"/>
      <c r="U297" s="1"/>
      <c r="V297" s="1"/>
      <c r="W297" s="1"/>
      <c r="X297" s="1"/>
      <c r="Y297" s="1"/>
      <c r="Z297" s="1"/>
      <c r="AA297" s="1"/>
      <c r="AB297" s="1"/>
      <c r="AC297" s="1"/>
      <c r="AD297" s="1"/>
      <c r="AE297" s="1"/>
      <c r="AF297" s="1"/>
      <c r="AG297" s="1"/>
      <c r="AH297" s="1"/>
      <c r="AI297" s="1"/>
      <c r="AJ297" s="1"/>
      <c r="AK297" s="1"/>
      <c r="AL297" s="1"/>
      <c r="AM297" s="1"/>
      <c r="AN297" s="1"/>
    </row>
    <row r="298" spans="1:40" ht="15.75" customHeight="1" x14ac:dyDescent="0.2">
      <c r="A298" s="1"/>
      <c r="B298" s="1"/>
      <c r="C298" s="1"/>
      <c r="D298" s="1"/>
      <c r="E298" s="1"/>
      <c r="F298" s="1"/>
      <c r="G298" s="1"/>
      <c r="H298" s="1"/>
      <c r="I298" s="1"/>
      <c r="J298" s="1"/>
      <c r="K298" s="1"/>
      <c r="L298" s="1"/>
      <c r="M298" s="1"/>
      <c r="N298" s="2"/>
      <c r="O298" s="2"/>
      <c r="P298" s="2"/>
      <c r="Q298" s="2"/>
      <c r="R298" s="2"/>
      <c r="S298" s="2"/>
      <c r="T298" s="1"/>
      <c r="U298" s="1"/>
      <c r="V298" s="1"/>
      <c r="W298" s="1"/>
      <c r="X298" s="1"/>
      <c r="Y298" s="1"/>
      <c r="Z298" s="1"/>
      <c r="AA298" s="1"/>
      <c r="AB298" s="1"/>
      <c r="AC298" s="1"/>
      <c r="AD298" s="1"/>
      <c r="AE298" s="1"/>
      <c r="AF298" s="1"/>
      <c r="AG298" s="1"/>
      <c r="AH298" s="1"/>
      <c r="AI298" s="1"/>
      <c r="AJ298" s="1"/>
      <c r="AK298" s="1"/>
      <c r="AL298" s="1"/>
      <c r="AM298" s="1"/>
      <c r="AN298" s="1"/>
    </row>
    <row r="299" spans="1:40" ht="15.75" customHeight="1" x14ac:dyDescent="0.2">
      <c r="A299" s="383"/>
      <c r="B299" s="383"/>
      <c r="C299" s="383"/>
      <c r="D299" s="383"/>
      <c r="E299" s="383"/>
      <c r="F299" s="383"/>
      <c r="G299" s="383"/>
      <c r="H299" s="383"/>
      <c r="I299" s="383"/>
      <c r="J299" s="383"/>
      <c r="K299" s="383"/>
      <c r="L299" s="383"/>
      <c r="M299" s="383"/>
      <c r="N299" s="383"/>
      <c r="O299" s="383"/>
      <c r="P299" s="383"/>
      <c r="Q299" s="383"/>
      <c r="R299" s="383"/>
      <c r="S299" s="383"/>
      <c r="T299" s="383"/>
      <c r="U299" s="383"/>
      <c r="V299" s="383"/>
      <c r="W299" s="383"/>
      <c r="X299" s="383"/>
      <c r="Y299" s="383"/>
      <c r="Z299" s="383"/>
      <c r="AA299" s="383"/>
      <c r="AB299" s="383"/>
      <c r="AC299" s="383"/>
      <c r="AD299" s="383"/>
      <c r="AE299" s="383"/>
      <c r="AF299" s="383"/>
      <c r="AG299" s="383"/>
      <c r="AH299" s="383"/>
      <c r="AI299" s="383"/>
      <c r="AJ299" s="383"/>
      <c r="AK299" s="383"/>
      <c r="AL299" s="383"/>
      <c r="AM299" s="383"/>
      <c r="AN299" s="383"/>
    </row>
    <row r="300" spans="1:40" ht="15.75" customHeight="1" x14ac:dyDescent="0.2">
      <c r="A300" s="383"/>
      <c r="B300" s="383"/>
      <c r="C300" s="383"/>
      <c r="D300" s="383"/>
      <c r="E300" s="383"/>
      <c r="F300" s="383"/>
      <c r="G300" s="383"/>
      <c r="H300" s="383"/>
      <c r="I300" s="383"/>
      <c r="J300" s="383"/>
      <c r="K300" s="383"/>
      <c r="L300" s="383"/>
      <c r="M300" s="383"/>
      <c r="N300" s="383"/>
      <c r="O300" s="383"/>
      <c r="P300" s="383"/>
      <c r="Q300" s="383"/>
      <c r="R300" s="383"/>
      <c r="S300" s="383"/>
      <c r="T300" s="383"/>
      <c r="U300" s="383"/>
      <c r="V300" s="383"/>
      <c r="W300" s="383"/>
      <c r="X300" s="383"/>
      <c r="Y300" s="383"/>
      <c r="Z300" s="383"/>
      <c r="AA300" s="383"/>
      <c r="AB300" s="383"/>
      <c r="AC300" s="383"/>
      <c r="AD300" s="383"/>
      <c r="AE300" s="383"/>
      <c r="AF300" s="383"/>
      <c r="AG300" s="383"/>
      <c r="AH300" s="383"/>
      <c r="AI300" s="383"/>
      <c r="AJ300" s="383"/>
      <c r="AK300" s="383"/>
      <c r="AL300" s="383"/>
      <c r="AM300" s="383"/>
      <c r="AN300" s="383"/>
    </row>
    <row r="301" spans="1:40" ht="15.75" customHeight="1" x14ac:dyDescent="0.2">
      <c r="A301" s="383"/>
      <c r="B301" s="383"/>
      <c r="C301" s="383"/>
      <c r="D301" s="383"/>
      <c r="E301" s="383"/>
      <c r="F301" s="383"/>
      <c r="G301" s="383"/>
      <c r="H301" s="383"/>
      <c r="I301" s="383"/>
      <c r="J301" s="383"/>
      <c r="K301" s="383"/>
      <c r="L301" s="383"/>
      <c r="M301" s="383"/>
      <c r="N301" s="383"/>
      <c r="O301" s="383"/>
      <c r="P301" s="383"/>
      <c r="Q301" s="383"/>
      <c r="R301" s="383"/>
      <c r="S301" s="383"/>
      <c r="T301" s="383"/>
      <c r="U301" s="383"/>
      <c r="V301" s="383"/>
      <c r="W301" s="383"/>
      <c r="X301" s="383"/>
      <c r="Y301" s="383"/>
      <c r="Z301" s="383"/>
      <c r="AA301" s="383"/>
      <c r="AB301" s="383"/>
      <c r="AC301" s="383"/>
      <c r="AD301" s="383"/>
      <c r="AE301" s="383"/>
      <c r="AF301" s="383"/>
      <c r="AG301" s="383"/>
      <c r="AH301" s="383"/>
      <c r="AI301" s="383"/>
      <c r="AJ301" s="383"/>
      <c r="AK301" s="383"/>
      <c r="AL301" s="383"/>
      <c r="AM301" s="383"/>
      <c r="AN301" s="383"/>
    </row>
    <row r="302" spans="1:40" ht="15.75" customHeight="1" x14ac:dyDescent="0.2">
      <c r="A302" s="383"/>
      <c r="B302" s="383"/>
      <c r="C302" s="383"/>
      <c r="D302" s="383"/>
      <c r="E302" s="383"/>
      <c r="F302" s="383"/>
      <c r="G302" s="383"/>
      <c r="H302" s="383"/>
      <c r="I302" s="383"/>
      <c r="J302" s="383"/>
      <c r="K302" s="383"/>
      <c r="L302" s="383"/>
      <c r="M302" s="383"/>
      <c r="N302" s="383"/>
      <c r="O302" s="383"/>
      <c r="P302" s="383"/>
      <c r="Q302" s="383"/>
      <c r="R302" s="383"/>
      <c r="S302" s="383"/>
      <c r="T302" s="383"/>
      <c r="U302" s="383"/>
      <c r="V302" s="383"/>
      <c r="W302" s="383"/>
      <c r="X302" s="383"/>
      <c r="Y302" s="383"/>
      <c r="Z302" s="383"/>
      <c r="AA302" s="383"/>
      <c r="AB302" s="383"/>
      <c r="AC302" s="383"/>
      <c r="AD302" s="383"/>
      <c r="AE302" s="383"/>
      <c r="AF302" s="383"/>
      <c r="AG302" s="383"/>
      <c r="AH302" s="383"/>
      <c r="AI302" s="383"/>
      <c r="AJ302" s="383"/>
      <c r="AK302" s="383"/>
      <c r="AL302" s="383"/>
      <c r="AM302" s="383"/>
      <c r="AN302" s="383"/>
    </row>
    <row r="303" spans="1:40" ht="15.75" customHeight="1" x14ac:dyDescent="0.2">
      <c r="A303" s="383"/>
      <c r="B303" s="383"/>
      <c r="C303" s="383"/>
      <c r="D303" s="383"/>
      <c r="E303" s="383"/>
      <c r="F303" s="383"/>
      <c r="G303" s="383"/>
      <c r="H303" s="383"/>
      <c r="I303" s="383"/>
      <c r="J303" s="383"/>
      <c r="K303" s="383"/>
      <c r="L303" s="383"/>
      <c r="M303" s="383"/>
      <c r="N303" s="383"/>
      <c r="O303" s="383"/>
      <c r="P303" s="383"/>
      <c r="Q303" s="383"/>
      <c r="R303" s="383"/>
      <c r="S303" s="383"/>
      <c r="T303" s="383"/>
      <c r="U303" s="383"/>
      <c r="V303" s="383"/>
      <c r="W303" s="383"/>
      <c r="X303" s="383"/>
      <c r="Y303" s="383"/>
      <c r="Z303" s="383"/>
      <c r="AA303" s="383"/>
      <c r="AB303" s="383"/>
      <c r="AC303" s="383"/>
      <c r="AD303" s="383"/>
      <c r="AE303" s="383"/>
      <c r="AF303" s="383"/>
      <c r="AG303" s="383"/>
      <c r="AH303" s="383"/>
      <c r="AI303" s="383"/>
      <c r="AJ303" s="383"/>
      <c r="AK303" s="383"/>
      <c r="AL303" s="383"/>
      <c r="AM303" s="383"/>
      <c r="AN303" s="383"/>
    </row>
    <row r="304" spans="1:40" ht="15.75" customHeight="1" x14ac:dyDescent="0.2">
      <c r="A304" s="383"/>
      <c r="B304" s="383"/>
      <c r="C304" s="383"/>
      <c r="D304" s="383"/>
      <c r="E304" s="383"/>
      <c r="F304" s="383"/>
      <c r="G304" s="383"/>
      <c r="H304" s="383"/>
      <c r="I304" s="383"/>
      <c r="J304" s="383"/>
      <c r="K304" s="383"/>
      <c r="L304" s="383"/>
      <c r="M304" s="383"/>
      <c r="N304" s="383"/>
      <c r="O304" s="383"/>
      <c r="P304" s="383"/>
      <c r="Q304" s="383"/>
      <c r="R304" s="383"/>
      <c r="S304" s="383"/>
      <c r="T304" s="383"/>
      <c r="U304" s="383"/>
      <c r="V304" s="383"/>
      <c r="W304" s="383"/>
      <c r="X304" s="383"/>
      <c r="Y304" s="383"/>
      <c r="Z304" s="383"/>
      <c r="AA304" s="383"/>
      <c r="AB304" s="383"/>
      <c r="AC304" s="383"/>
      <c r="AD304" s="383"/>
      <c r="AE304" s="383"/>
      <c r="AF304" s="383"/>
      <c r="AG304" s="383"/>
      <c r="AH304" s="383"/>
      <c r="AI304" s="383"/>
      <c r="AJ304" s="383"/>
      <c r="AK304" s="383"/>
      <c r="AL304" s="383"/>
      <c r="AM304" s="383"/>
      <c r="AN304" s="383"/>
    </row>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bT9ZNKe3tIhxlXjQeGWDOHWSAX+JDD++SRxadoUD5NszBJ+06qbZbQqthYiTeIzx2Bm4mjS/2KvekZHMxapqA==" saltValue="GI2ORCd90aqX02+puCg7Vw==" spinCount="100000" sheet="1" objects="1" scenarios="1"/>
  <mergeCells count="66">
    <mergeCell ref="J97:J98"/>
    <mergeCell ref="K97:L97"/>
    <mergeCell ref="M97:M98"/>
    <mergeCell ref="E92:E93"/>
    <mergeCell ref="F92:G92"/>
    <mergeCell ref="H92:H93"/>
    <mergeCell ref="I92:I93"/>
    <mergeCell ref="J92:J93"/>
    <mergeCell ref="K92:L92"/>
    <mergeCell ref="M92:M93"/>
    <mergeCell ref="E97:E98"/>
    <mergeCell ref="F9:G9"/>
    <mergeCell ref="H9:H10"/>
    <mergeCell ref="F97:G97"/>
    <mergeCell ref="H97:H98"/>
    <mergeCell ref="I97:I98"/>
    <mergeCell ref="I9:I10"/>
    <mergeCell ref="A9:A10"/>
    <mergeCell ref="B9:B10"/>
    <mergeCell ref="C9:C10"/>
    <mergeCell ref="D9:D10"/>
    <mergeCell ref="E9:E10"/>
    <mergeCell ref="AF9:AF10"/>
    <mergeCell ref="AG9:AG10"/>
    <mergeCell ref="AH9:AH10"/>
    <mergeCell ref="AI9:AI10"/>
    <mergeCell ref="X9:X10"/>
    <mergeCell ref="Y9:Y10"/>
    <mergeCell ref="Z9:Z10"/>
    <mergeCell ref="AA9:AA10"/>
    <mergeCell ref="AB9:AB10"/>
    <mergeCell ref="AC9:AC10"/>
    <mergeCell ref="AD9:AD10"/>
    <mergeCell ref="T9:T10"/>
    <mergeCell ref="U9:U10"/>
    <mergeCell ref="V9:V10"/>
    <mergeCell ref="W9:W10"/>
    <mergeCell ref="AE9:AE10"/>
    <mergeCell ref="J9:J10"/>
    <mergeCell ref="K9:L9"/>
    <mergeCell ref="M9:M10"/>
    <mergeCell ref="N9:N10"/>
    <mergeCell ref="A1:AI1"/>
    <mergeCell ref="A2:AI2"/>
    <mergeCell ref="B4:G4"/>
    <mergeCell ref="B6:C6"/>
    <mergeCell ref="A8:M8"/>
    <mergeCell ref="N8:X8"/>
    <mergeCell ref="Y8:AI8"/>
    <mergeCell ref="O9:O10"/>
    <mergeCell ref="P9:P10"/>
    <mergeCell ref="Q9:Q10"/>
    <mergeCell ref="R9:R10"/>
    <mergeCell ref="S9:S10"/>
    <mergeCell ref="A11:A45"/>
    <mergeCell ref="A46:A51"/>
    <mergeCell ref="A52:A84"/>
    <mergeCell ref="A92:A93"/>
    <mergeCell ref="B92:B93"/>
    <mergeCell ref="C92:C93"/>
    <mergeCell ref="D92:D93"/>
    <mergeCell ref="A94:A95"/>
    <mergeCell ref="A97:A98"/>
    <mergeCell ref="B97:B98"/>
    <mergeCell ref="C97:C98"/>
    <mergeCell ref="D97:D98"/>
  </mergeCells>
  <conditionalFormatting sqref="AN6:AN7">
    <cfRule type="cellIs" dxfId="191" priority="1" stopIfTrue="1" operator="equal">
      <formula>$AN$6</formula>
    </cfRule>
  </conditionalFormatting>
  <conditionalFormatting sqref="S11:S84">
    <cfRule type="cellIs" dxfId="190" priority="2" stopIfTrue="1" operator="equal">
      <formula>$AN$7</formula>
    </cfRule>
  </conditionalFormatting>
  <conditionalFormatting sqref="S11:S84">
    <cfRule type="cellIs" dxfId="189" priority="3" stopIfTrue="1" operator="equal">
      <formula>$AN$6</formula>
    </cfRule>
  </conditionalFormatting>
  <conditionalFormatting sqref="N11:N84">
    <cfRule type="cellIs" dxfId="188" priority="4" stopIfTrue="1" operator="equal">
      <formula>"x"</formula>
    </cfRule>
  </conditionalFormatting>
  <conditionalFormatting sqref="O11:O15 O18:O20 O22:O55 O57:O84">
    <cfRule type="cellIs" dxfId="187" priority="5" operator="equal">
      <formula>"x"</formula>
    </cfRule>
  </conditionalFormatting>
  <conditionalFormatting sqref="P11:P15 P18:P20 P22:P44 P46:P55 P57:P84">
    <cfRule type="cellIs" dxfId="186" priority="6" operator="equal">
      <formula>"x"</formula>
    </cfRule>
  </conditionalFormatting>
  <conditionalFormatting sqref="Q11:Q15 Q18:Q20 Q22:Q23 Q25:Q44 Q46:Q55 Q57:Q84">
    <cfRule type="cellIs" dxfId="185" priority="7" stopIfTrue="1" operator="equal">
      <formula>"x"</formula>
    </cfRule>
  </conditionalFormatting>
  <conditionalFormatting sqref="R11:R15 R18:R20 R22:R23 R25:R44 R46:R55 R57:R84">
    <cfRule type="cellIs" dxfId="184" priority="8" operator="equal">
      <formula>"x"</formula>
    </cfRule>
  </conditionalFormatting>
  <conditionalFormatting sqref="O16:O17">
    <cfRule type="cellIs" dxfId="183" priority="9" operator="equal">
      <formula>"x"</formula>
    </cfRule>
  </conditionalFormatting>
  <conditionalFormatting sqref="P16:P17">
    <cfRule type="cellIs" dxfId="182" priority="10" operator="equal">
      <formula>"x"</formula>
    </cfRule>
  </conditionalFormatting>
  <conditionalFormatting sqref="Q16:Q17">
    <cfRule type="cellIs" dxfId="181" priority="11" stopIfTrue="1" operator="equal">
      <formula>"x"</formula>
    </cfRule>
  </conditionalFormatting>
  <conditionalFormatting sqref="R16:R17">
    <cfRule type="cellIs" dxfId="180" priority="12" operator="equal">
      <formula>"x"</formula>
    </cfRule>
  </conditionalFormatting>
  <conditionalFormatting sqref="O21">
    <cfRule type="cellIs" dxfId="179" priority="13" operator="equal">
      <formula>"x"</formula>
    </cfRule>
  </conditionalFormatting>
  <conditionalFormatting sqref="P21">
    <cfRule type="cellIs" dxfId="178" priority="14" operator="equal">
      <formula>"x"</formula>
    </cfRule>
  </conditionalFormatting>
  <conditionalFormatting sqref="Q21">
    <cfRule type="cellIs" dxfId="177" priority="15" stopIfTrue="1" operator="equal">
      <formula>"x"</formula>
    </cfRule>
  </conditionalFormatting>
  <conditionalFormatting sqref="R21">
    <cfRule type="cellIs" dxfId="176" priority="16" operator="equal">
      <formula>"x"</formula>
    </cfRule>
  </conditionalFormatting>
  <conditionalFormatting sqref="Q24">
    <cfRule type="cellIs" dxfId="175" priority="17" stopIfTrue="1" operator="equal">
      <formula>"x"</formula>
    </cfRule>
  </conditionalFormatting>
  <conditionalFormatting sqref="R24">
    <cfRule type="cellIs" dxfId="174" priority="18" operator="equal">
      <formula>"x"</formula>
    </cfRule>
  </conditionalFormatting>
  <conditionalFormatting sqref="P45">
    <cfRule type="cellIs" dxfId="173" priority="19" operator="equal">
      <formula>"x"</formula>
    </cfRule>
  </conditionalFormatting>
  <conditionalFormatting sqref="Q45">
    <cfRule type="cellIs" dxfId="172" priority="20" stopIfTrue="1" operator="equal">
      <formula>"x"</formula>
    </cfRule>
  </conditionalFormatting>
  <conditionalFormatting sqref="R45">
    <cfRule type="cellIs" dxfId="171" priority="21" operator="equal">
      <formula>"x"</formula>
    </cfRule>
  </conditionalFormatting>
  <conditionalFormatting sqref="O56">
    <cfRule type="cellIs" dxfId="170" priority="22" operator="equal">
      <formula>"x"</formula>
    </cfRule>
  </conditionalFormatting>
  <conditionalFormatting sqref="P56">
    <cfRule type="cellIs" dxfId="169" priority="23" operator="equal">
      <formula>"x"</formula>
    </cfRule>
  </conditionalFormatting>
  <conditionalFormatting sqref="Q56">
    <cfRule type="cellIs" dxfId="168" priority="24" stopIfTrue="1" operator="equal">
      <formula>"x"</formula>
    </cfRule>
  </conditionalFormatting>
  <conditionalFormatting sqref="R56">
    <cfRule type="cellIs" dxfId="167" priority="25" operator="equal">
      <formula>"x"</formula>
    </cfRule>
  </conditionalFormatting>
  <conditionalFormatting sqref="AE79">
    <cfRule type="cellIs" dxfId="166" priority="26" stopIfTrue="1" operator="lessThan">
      <formula>0</formula>
    </cfRule>
  </conditionalFormatting>
  <dataValidations count="1">
    <dataValidation type="list" allowBlank="1" showErrorMessage="1" sqref="S11:S84" xr:uid="{00000000-0002-0000-0200-000000000000}">
      <formula1>$AN$6:$AN$7</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1000"/>
  <sheetViews>
    <sheetView showGridLines="0" zoomScale="80" zoomScaleNormal="80" workbookViewId="0">
      <selection activeCell="AD28" sqref="AD28"/>
    </sheetView>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x14ac:dyDescent="0.25">
      <c r="A1" s="297"/>
      <c r="B1" s="435" t="s">
        <v>0</v>
      </c>
      <c r="C1" s="396"/>
      <c r="D1" s="396"/>
      <c r="E1" s="396"/>
      <c r="F1" s="396"/>
      <c r="G1" s="396"/>
      <c r="H1" s="396"/>
      <c r="I1" s="396"/>
      <c r="J1" s="396"/>
      <c r="K1" s="396"/>
      <c r="L1" s="396"/>
      <c r="M1" s="396"/>
      <c r="N1" s="396"/>
      <c r="O1" s="396"/>
      <c r="P1" s="396"/>
      <c r="Q1" s="396"/>
      <c r="R1" s="396"/>
      <c r="S1" s="396"/>
      <c r="T1" s="396"/>
      <c r="U1" s="396"/>
      <c r="V1" s="396"/>
      <c r="W1" s="396"/>
      <c r="X1" s="297"/>
      <c r="Y1" s="383"/>
      <c r="Z1" s="383"/>
      <c r="AA1" s="383"/>
      <c r="AB1" s="383"/>
    </row>
    <row r="2" spans="1:28" ht="21" customHeight="1" x14ac:dyDescent="0.25">
      <c r="A2" s="298"/>
      <c r="B2" s="396"/>
      <c r="C2" s="396"/>
      <c r="D2" s="396"/>
      <c r="E2" s="396"/>
      <c r="F2" s="396"/>
      <c r="G2" s="396"/>
      <c r="H2" s="396"/>
      <c r="I2" s="396"/>
      <c r="J2" s="396"/>
      <c r="K2" s="396"/>
      <c r="L2" s="396"/>
      <c r="M2" s="396"/>
      <c r="N2" s="396"/>
      <c r="O2" s="396"/>
      <c r="P2" s="396"/>
      <c r="Q2" s="396"/>
      <c r="R2" s="396"/>
      <c r="S2" s="396"/>
      <c r="T2" s="396"/>
      <c r="U2" s="396"/>
      <c r="V2" s="396"/>
      <c r="W2" s="396"/>
      <c r="X2" s="298"/>
      <c r="Y2" s="49"/>
      <c r="Z2" s="49"/>
      <c r="AA2" s="49"/>
      <c r="AB2" s="49"/>
    </row>
    <row r="3" spans="1:28" ht="33.75" customHeight="1" x14ac:dyDescent="0.35">
      <c r="A3" s="297"/>
      <c r="B3" s="436" t="str">
        <f>'Monitoria Anual - 2'!A2</f>
        <v>Plano de Ação Nacional para a Conservação dos Papagaios - PAN Papagaios (2o Ciclo de Gestão)</v>
      </c>
      <c r="C3" s="400"/>
      <c r="D3" s="400"/>
      <c r="E3" s="400"/>
      <c r="F3" s="400"/>
      <c r="G3" s="400"/>
      <c r="H3" s="400"/>
      <c r="I3" s="400"/>
      <c r="J3" s="400"/>
      <c r="K3" s="400"/>
      <c r="L3" s="400"/>
      <c r="M3" s="400"/>
      <c r="N3" s="400"/>
      <c r="O3" s="400"/>
      <c r="P3" s="400"/>
      <c r="Q3" s="400"/>
      <c r="R3" s="400"/>
      <c r="S3" s="400"/>
      <c r="T3" s="400"/>
      <c r="U3" s="400"/>
      <c r="V3" s="400"/>
      <c r="W3" s="400"/>
      <c r="X3" s="297"/>
      <c r="Y3" s="48"/>
      <c r="Z3" s="48"/>
      <c r="AA3" s="48"/>
      <c r="AB3" s="48"/>
    </row>
    <row r="4" spans="1:28" x14ac:dyDescent="0.25">
      <c r="A4" s="297"/>
      <c r="B4" s="48"/>
      <c r="C4" s="48"/>
      <c r="D4" s="48"/>
      <c r="E4" s="48"/>
      <c r="F4" s="48"/>
      <c r="G4" s="48"/>
      <c r="H4" s="48"/>
      <c r="I4" s="48"/>
      <c r="J4" s="50"/>
      <c r="K4" s="50"/>
      <c r="L4" s="50"/>
      <c r="M4" s="50"/>
      <c r="N4" s="50"/>
      <c r="O4" s="50"/>
      <c r="P4" s="48"/>
      <c r="Q4" s="48"/>
      <c r="R4" s="48"/>
      <c r="S4" s="48"/>
      <c r="T4" s="48"/>
      <c r="U4" s="48"/>
      <c r="V4" s="48"/>
      <c r="W4" s="48"/>
      <c r="X4" s="297"/>
      <c r="Y4" s="48"/>
      <c r="Z4" s="48"/>
      <c r="AA4" s="48"/>
      <c r="AB4" s="48"/>
    </row>
    <row r="5" spans="1:28" ht="45" customHeight="1" x14ac:dyDescent="0.2">
      <c r="A5" s="284"/>
      <c r="B5" s="437" t="s">
        <v>592</v>
      </c>
      <c r="C5" s="396"/>
      <c r="D5" s="438" t="str">
        <f>'Monitoria Anual - 2'!B4</f>
        <v>Contribuir para a integridade ecológica, genética e sanitária das populações naturais das espécies alvo deste PAN.</v>
      </c>
      <c r="E5" s="400"/>
      <c r="F5" s="400"/>
      <c r="G5" s="400"/>
      <c r="H5" s="400"/>
      <c r="I5" s="400"/>
      <c r="J5" s="400"/>
      <c r="K5" s="400"/>
      <c r="L5" s="400"/>
      <c r="M5" s="401"/>
      <c r="N5" s="3"/>
      <c r="O5" s="3"/>
      <c r="P5" s="3"/>
      <c r="Q5" s="3"/>
      <c r="R5" s="3"/>
      <c r="S5" s="1"/>
      <c r="T5" s="1"/>
      <c r="U5" s="1"/>
      <c r="V5" s="1"/>
      <c r="W5" s="1"/>
      <c r="X5" s="284"/>
      <c r="Y5" s="1"/>
      <c r="Z5" s="1"/>
      <c r="AA5" s="1"/>
      <c r="AB5" s="1"/>
    </row>
    <row r="6" spans="1:28" x14ac:dyDescent="0.25">
      <c r="A6" s="297"/>
      <c r="B6" s="48"/>
      <c r="C6" s="48"/>
      <c r="D6" s="48"/>
      <c r="E6" s="48"/>
      <c r="F6" s="48"/>
      <c r="G6" s="48"/>
      <c r="H6" s="48"/>
      <c r="I6" s="48"/>
      <c r="J6" s="50"/>
      <c r="K6" s="50"/>
      <c r="L6" s="50"/>
      <c r="M6" s="50"/>
      <c r="N6" s="50"/>
      <c r="O6" s="50"/>
      <c r="P6" s="48"/>
      <c r="Q6" s="48"/>
      <c r="R6" s="48"/>
      <c r="S6" s="48"/>
      <c r="T6" s="48"/>
      <c r="U6" s="48"/>
      <c r="V6" s="48"/>
      <c r="W6" s="48"/>
      <c r="X6" s="297"/>
      <c r="Y6" s="48"/>
      <c r="Z6" s="48"/>
      <c r="AA6" s="48"/>
      <c r="AB6" s="48"/>
    </row>
    <row r="7" spans="1:28" ht="26.25" customHeight="1" x14ac:dyDescent="0.25">
      <c r="A7" s="297"/>
      <c r="B7" s="437" t="s">
        <v>4</v>
      </c>
      <c r="C7" s="396"/>
      <c r="D7" s="434" t="str">
        <f>'Monitoria Anual - 2'!B6</f>
        <v>17 de dezembro de 2018</v>
      </c>
      <c r="E7" s="400"/>
      <c r="F7" s="400"/>
      <c r="G7" s="401"/>
      <c r="H7" s="1"/>
      <c r="I7" s="51"/>
      <c r="J7" s="50"/>
      <c r="K7" s="50"/>
      <c r="L7" s="50"/>
      <c r="M7" s="50"/>
      <c r="N7" s="50"/>
      <c r="O7" s="50"/>
      <c r="P7" s="48"/>
      <c r="Q7" s="48"/>
      <c r="R7" s="48"/>
      <c r="S7" s="48"/>
      <c r="T7" s="48"/>
      <c r="U7" s="48"/>
      <c r="V7" s="48"/>
      <c r="W7" s="48"/>
      <c r="X7" s="297"/>
      <c r="Y7" s="48"/>
      <c r="Z7" s="48"/>
      <c r="AA7" s="48"/>
      <c r="AB7" s="48"/>
    </row>
    <row r="8" spans="1:28" x14ac:dyDescent="0.25">
      <c r="A8" s="297"/>
      <c r="B8" s="383"/>
      <c r="C8" s="383"/>
      <c r="D8" s="383"/>
      <c r="E8" s="383"/>
      <c r="F8" s="383"/>
      <c r="G8" s="383"/>
      <c r="H8" s="383"/>
      <c r="I8" s="383"/>
      <c r="J8" s="383"/>
      <c r="K8" s="383"/>
      <c r="L8" s="383"/>
      <c r="M8" s="383"/>
      <c r="N8" s="383"/>
      <c r="O8" s="383"/>
      <c r="P8" s="383"/>
      <c r="Q8" s="383"/>
      <c r="R8" s="383"/>
      <c r="S8" s="383"/>
      <c r="T8" s="383"/>
      <c r="U8" s="383"/>
      <c r="V8" s="383"/>
      <c r="W8" s="383"/>
      <c r="X8" s="297"/>
      <c r="Y8" s="383"/>
      <c r="Z8" s="383"/>
      <c r="AA8" s="383"/>
      <c r="AB8" s="383"/>
    </row>
    <row r="9" spans="1:28" ht="31.5" customHeight="1" x14ac:dyDescent="0.25">
      <c r="A9" s="297"/>
      <c r="B9" s="435" t="s">
        <v>593</v>
      </c>
      <c r="C9" s="396"/>
      <c r="D9" s="396"/>
      <c r="E9" s="396"/>
      <c r="F9" s="396"/>
      <c r="G9" s="396"/>
      <c r="H9" s="396"/>
      <c r="I9" s="396"/>
      <c r="J9" s="396"/>
      <c r="K9" s="396"/>
      <c r="L9" s="396"/>
      <c r="M9" s="396"/>
      <c r="N9" s="396"/>
      <c r="O9" s="396"/>
      <c r="P9" s="396"/>
      <c r="Q9" s="396"/>
      <c r="R9" s="396"/>
      <c r="S9" s="396"/>
      <c r="T9" s="396"/>
      <c r="U9" s="396"/>
      <c r="V9" s="396"/>
      <c r="W9" s="396"/>
      <c r="X9" s="297"/>
      <c r="Y9" s="383"/>
      <c r="Z9" s="383"/>
      <c r="AA9" s="383"/>
      <c r="AB9" s="383"/>
    </row>
    <row r="10" spans="1:28" x14ac:dyDescent="0.25">
      <c r="A10" s="297"/>
      <c r="B10" s="383"/>
      <c r="C10" s="383"/>
      <c r="D10" s="383"/>
      <c r="E10" s="383"/>
      <c r="F10" s="383"/>
      <c r="G10" s="52"/>
      <c r="H10" s="52"/>
      <c r="I10" s="52"/>
      <c r="J10" s="383"/>
      <c r="K10" s="383"/>
      <c r="L10" s="383"/>
      <c r="M10" s="383"/>
      <c r="N10" s="383"/>
      <c r="O10" s="383"/>
      <c r="P10" s="383"/>
      <c r="Q10" s="383"/>
      <c r="R10" s="383"/>
      <c r="S10" s="383"/>
      <c r="T10" s="383"/>
      <c r="U10" s="383"/>
      <c r="V10" s="383"/>
      <c r="W10" s="383"/>
      <c r="X10" s="297"/>
      <c r="Y10" s="383"/>
      <c r="Z10" s="383"/>
      <c r="AA10" s="383"/>
      <c r="AB10" s="383"/>
    </row>
    <row r="11" spans="1:28" ht="15.75" x14ac:dyDescent="0.25">
      <c r="A11" s="297"/>
      <c r="B11" s="434" t="s">
        <v>594</v>
      </c>
      <c r="C11" s="401"/>
      <c r="D11" s="53"/>
      <c r="E11" s="53"/>
      <c r="F11" s="53"/>
      <c r="G11" s="53"/>
      <c r="H11" s="53"/>
      <c r="I11" s="53"/>
      <c r="J11" s="53"/>
      <c r="K11" s="53"/>
      <c r="L11" s="53"/>
      <c r="M11" s="53"/>
      <c r="N11" s="53"/>
      <c r="O11" s="53"/>
      <c r="P11" s="53"/>
      <c r="Q11" s="53"/>
      <c r="R11" s="53"/>
      <c r="S11" s="53"/>
      <c r="T11" s="53"/>
      <c r="U11" s="53"/>
      <c r="V11" s="53"/>
      <c r="W11" s="53"/>
      <c r="X11" s="297"/>
      <c r="Y11" s="383"/>
      <c r="Z11" s="383"/>
      <c r="AA11" s="383"/>
      <c r="AB11" s="383"/>
    </row>
    <row r="12" spans="1:28" x14ac:dyDescent="0.25">
      <c r="A12" s="297"/>
      <c r="B12" s="383"/>
      <c r="C12" s="383"/>
      <c r="D12" s="383"/>
      <c r="E12" s="48"/>
      <c r="F12" s="439"/>
      <c r="G12" s="440"/>
      <c r="H12" s="382"/>
      <c r="I12" s="383"/>
      <c r="J12" s="383"/>
      <c r="K12" s="383"/>
      <c r="L12" s="383"/>
      <c r="M12" s="383"/>
      <c r="N12" s="383"/>
      <c r="O12" s="383"/>
      <c r="P12" s="383"/>
      <c r="Q12" s="383"/>
      <c r="R12" s="383"/>
      <c r="S12" s="383"/>
      <c r="T12" s="383"/>
      <c r="U12" s="383"/>
      <c r="V12" s="383"/>
      <c r="W12" s="383"/>
      <c r="X12" s="297"/>
      <c r="Y12" s="383"/>
      <c r="Z12" s="383"/>
      <c r="AA12" s="383"/>
      <c r="AB12" s="383"/>
    </row>
    <row r="13" spans="1:28" ht="33.75" customHeight="1" x14ac:dyDescent="0.25">
      <c r="A13" s="297"/>
      <c r="B13" s="383"/>
      <c r="C13" s="441" t="s">
        <v>874</v>
      </c>
      <c r="D13" s="403"/>
      <c r="E13" s="403"/>
      <c r="F13" s="403"/>
      <c r="G13" s="404"/>
      <c r="H13" s="54"/>
      <c r="I13" s="383"/>
      <c r="J13" s="383"/>
      <c r="K13" s="383"/>
      <c r="L13" s="383"/>
      <c r="M13" s="383"/>
      <c r="N13" s="383"/>
      <c r="O13" s="383"/>
      <c r="P13" s="383"/>
      <c r="Q13" s="383"/>
      <c r="R13" s="383"/>
      <c r="S13" s="383"/>
      <c r="T13" s="383"/>
      <c r="U13" s="383"/>
      <c r="V13" s="383"/>
      <c r="W13" s="383"/>
      <c r="X13" s="297"/>
      <c r="Y13" s="383"/>
      <c r="Z13" s="383"/>
      <c r="AA13" s="383"/>
      <c r="AB13" s="383"/>
    </row>
    <row r="14" spans="1:28" ht="34.5" customHeight="1" x14ac:dyDescent="0.2">
      <c r="A14" s="284"/>
      <c r="B14" s="1"/>
      <c r="C14" s="55" t="s">
        <v>596</v>
      </c>
      <c r="D14" s="56" t="s">
        <v>597</v>
      </c>
      <c r="E14" s="57" t="s">
        <v>598</v>
      </c>
      <c r="F14" s="56" t="s">
        <v>599</v>
      </c>
      <c r="G14" s="58" t="s">
        <v>598</v>
      </c>
      <c r="H14" s="59"/>
      <c r="I14" s="1"/>
      <c r="J14" s="1"/>
      <c r="K14" s="1"/>
      <c r="L14" s="1"/>
      <c r="M14" s="1"/>
      <c r="N14" s="1"/>
      <c r="O14" s="1"/>
      <c r="P14" s="1"/>
      <c r="Q14" s="1"/>
      <c r="R14" s="1"/>
      <c r="S14" s="1"/>
      <c r="T14" s="1"/>
      <c r="U14" s="1"/>
      <c r="V14" s="1"/>
      <c r="W14" s="1"/>
      <c r="X14" s="284"/>
      <c r="Y14" s="1"/>
      <c r="Z14" s="1"/>
      <c r="AA14" s="1"/>
      <c r="AB14" s="1"/>
    </row>
    <row r="15" spans="1:28" ht="15.75" x14ac:dyDescent="0.25">
      <c r="A15" s="297"/>
      <c r="B15" s="383"/>
      <c r="C15" s="60" t="s">
        <v>600</v>
      </c>
      <c r="D15" s="61"/>
      <c r="E15" s="62"/>
      <c r="F15" s="299">
        <f>COUNTA('Monitoria Anual - 2'!S11:S885)</f>
        <v>3</v>
      </c>
      <c r="G15" s="300">
        <f t="shared" ref="G15:G21" si="0">F15/$F$22</f>
        <v>4.3478260869565216E-2</v>
      </c>
      <c r="H15" s="63"/>
      <c r="I15" s="383"/>
      <c r="J15" s="383"/>
      <c r="K15" s="383"/>
      <c r="L15" s="383"/>
      <c r="M15" s="383"/>
      <c r="N15" s="383"/>
      <c r="O15" s="383"/>
      <c r="P15" s="383"/>
      <c r="Q15" s="383"/>
      <c r="R15" s="383"/>
      <c r="S15" s="383"/>
      <c r="T15" s="383"/>
      <c r="U15" s="383"/>
      <c r="V15" s="383"/>
      <c r="W15" s="383"/>
      <c r="X15" s="297"/>
      <c r="Y15" s="383"/>
      <c r="Z15" s="383"/>
      <c r="AA15" s="383"/>
      <c r="AB15" s="383"/>
    </row>
    <row r="16" spans="1:28" ht="15.75" x14ac:dyDescent="0.25">
      <c r="A16" s="297"/>
      <c r="B16" s="383"/>
      <c r="C16" s="64" t="s">
        <v>601</v>
      </c>
      <c r="D16" s="65">
        <f>COUNTA('Monitoria Anual - 2'!N11:N885)</f>
        <v>1</v>
      </c>
      <c r="E16" s="66">
        <f t="shared" ref="E16:E20" si="1">D16/$D$22</f>
        <v>1.4084507042253521E-2</v>
      </c>
      <c r="F16" s="301">
        <f t="shared" ref="F16:F20" si="2">D16-AB16</f>
        <v>1</v>
      </c>
      <c r="G16" s="66">
        <f t="shared" si="0"/>
        <v>1.4492753623188406E-2</v>
      </c>
      <c r="H16" s="63"/>
      <c r="I16" s="383"/>
      <c r="J16" s="383"/>
      <c r="K16" s="383"/>
      <c r="L16" s="383"/>
      <c r="M16" s="383"/>
      <c r="N16" s="383"/>
      <c r="O16" s="383"/>
      <c r="P16" s="383"/>
      <c r="Q16" s="383"/>
      <c r="R16" s="383"/>
      <c r="S16" s="383"/>
      <c r="T16" s="383"/>
      <c r="U16" s="383"/>
      <c r="V16" s="383"/>
      <c r="W16" s="383"/>
      <c r="X16" s="297"/>
      <c r="Y16" s="383"/>
      <c r="Z16" s="48">
        <f>COUNTIFS('Monitoria Anual - 2'!N:N,"x",'Monitoria Anual - 2'!S:S,"Excluída")</f>
        <v>0</v>
      </c>
      <c r="AA16" s="48">
        <f>COUNTIFS('Monitoria Anual - 2'!N:N,"x",'Monitoria Anual - 2'!S:S,"Agrupada")</f>
        <v>0</v>
      </c>
      <c r="AB16" s="48">
        <f t="shared" ref="AB16:AB20" si="3">Z16+AA16</f>
        <v>0</v>
      </c>
    </row>
    <row r="17" spans="1:28" ht="15.75" x14ac:dyDescent="0.25">
      <c r="A17" s="297"/>
      <c r="B17" s="383"/>
      <c r="C17" s="67" t="s">
        <v>602</v>
      </c>
      <c r="D17" s="65">
        <f>COUNTA('Monitoria Anual - 2'!O11:O885)</f>
        <v>11</v>
      </c>
      <c r="E17" s="66">
        <f t="shared" si="1"/>
        <v>0.15492957746478872</v>
      </c>
      <c r="F17" s="301">
        <f t="shared" si="2"/>
        <v>10</v>
      </c>
      <c r="G17" s="66">
        <f t="shared" si="0"/>
        <v>0.14492753623188406</v>
      </c>
      <c r="H17" s="63"/>
      <c r="I17" s="383"/>
      <c r="J17" s="383"/>
      <c r="K17" s="383"/>
      <c r="L17" s="383"/>
      <c r="M17" s="383"/>
      <c r="N17" s="383"/>
      <c r="O17" s="383"/>
      <c r="P17" s="383"/>
      <c r="Q17" s="383"/>
      <c r="R17" s="383"/>
      <c r="S17" s="383"/>
      <c r="T17" s="383"/>
      <c r="U17" s="383"/>
      <c r="V17" s="383"/>
      <c r="W17" s="383"/>
      <c r="X17" s="297"/>
      <c r="Y17" s="383"/>
      <c r="Z17" s="48">
        <f t="array" ref="Z17">COUNTIFS('Monitoria Anual - 2'!O:O,"x",'Monitoria Anual - 2'!S:S,"Excluída")</f>
        <v>1</v>
      </c>
      <c r="AA17" s="48">
        <f t="array" ref="AA17">COUNTIFS('Monitoria Anual - 2'!O:O,"x",'Monitoria Anual - 2'!S:S,"Agrupada")</f>
        <v>0</v>
      </c>
      <c r="AB17" s="48">
        <f t="shared" si="3"/>
        <v>1</v>
      </c>
    </row>
    <row r="18" spans="1:28" ht="15.75" x14ac:dyDescent="0.25">
      <c r="A18" s="297"/>
      <c r="B18" s="383"/>
      <c r="C18" s="68" t="s">
        <v>603</v>
      </c>
      <c r="D18" s="65">
        <f>COUNTA('Monitoria Anual - 2'!P11:P885)</f>
        <v>12</v>
      </c>
      <c r="E18" s="66">
        <f t="shared" si="1"/>
        <v>0.16901408450704225</v>
      </c>
      <c r="F18" s="301">
        <f t="shared" si="2"/>
        <v>12</v>
      </c>
      <c r="G18" s="66">
        <f t="shared" si="0"/>
        <v>0.17391304347826086</v>
      </c>
      <c r="H18" s="63"/>
      <c r="I18" s="383"/>
      <c r="J18" s="383"/>
      <c r="K18" s="383"/>
      <c r="L18" s="383"/>
      <c r="M18" s="383"/>
      <c r="N18" s="383"/>
      <c r="O18" s="383"/>
      <c r="P18" s="383"/>
      <c r="Q18" s="383"/>
      <c r="R18" s="383"/>
      <c r="S18" s="383"/>
      <c r="T18" s="383"/>
      <c r="U18" s="383"/>
      <c r="V18" s="383"/>
      <c r="W18" s="383"/>
      <c r="X18" s="297"/>
      <c r="Y18" s="383"/>
      <c r="Z18" s="48">
        <f t="array" ref="Z18">COUNTIFS('Monitoria Anual - 2'!P:P,"x",'Monitoria Anual - 2'!S:S,"Excluída")</f>
        <v>0</v>
      </c>
      <c r="AA18" s="48">
        <f t="array" ref="AA18">COUNTIFS('Monitoria Anual - 2'!P:P,"x",'Monitoria Anual - 2'!S:S,"Agrupada")</f>
        <v>0</v>
      </c>
      <c r="AB18" s="48">
        <f t="shared" si="3"/>
        <v>0</v>
      </c>
    </row>
    <row r="19" spans="1:28" ht="15.75" x14ac:dyDescent="0.25">
      <c r="A19" s="297"/>
      <c r="B19" s="383"/>
      <c r="C19" s="69" t="s">
        <v>604</v>
      </c>
      <c r="D19" s="65">
        <f>COUNTA('Monitoria Anual - 2'!Q11:Q885)</f>
        <v>38</v>
      </c>
      <c r="E19" s="66">
        <f t="shared" si="1"/>
        <v>0.53521126760563376</v>
      </c>
      <c r="F19" s="301">
        <f t="shared" si="2"/>
        <v>36</v>
      </c>
      <c r="G19" s="66">
        <f t="shared" si="0"/>
        <v>0.52173913043478259</v>
      </c>
      <c r="H19" s="63"/>
      <c r="I19" s="383"/>
      <c r="J19" s="383"/>
      <c r="K19" s="383"/>
      <c r="L19" s="383"/>
      <c r="M19" s="383"/>
      <c r="N19" s="383"/>
      <c r="O19" s="383"/>
      <c r="P19" s="383"/>
      <c r="Q19" s="383"/>
      <c r="R19" s="383"/>
      <c r="S19" s="383"/>
      <c r="T19" s="383"/>
      <c r="U19" s="383"/>
      <c r="V19" s="383"/>
      <c r="W19" s="383"/>
      <c r="X19" s="297"/>
      <c r="Y19" s="383"/>
      <c r="Z19" s="48">
        <f t="array" ref="Z19">COUNTIFS('Monitoria Anual - 2'!Q:Q,"x",'Monitoria Anual - 2'!S:S,"Excluída")</f>
        <v>1</v>
      </c>
      <c r="AA19" s="48">
        <f t="array" ref="AA19">COUNTIFS('Monitoria Anual - 2'!Q:Q,"x",'Monitoria Anual - 2'!S:S,"Agrupada")</f>
        <v>1</v>
      </c>
      <c r="AB19" s="48">
        <f t="shared" si="3"/>
        <v>2</v>
      </c>
    </row>
    <row r="20" spans="1:28" ht="15.75" x14ac:dyDescent="0.25">
      <c r="A20" s="297"/>
      <c r="B20" s="383"/>
      <c r="C20" s="70" t="s">
        <v>605</v>
      </c>
      <c r="D20" s="65">
        <f>COUNTA('Monitoria Anual - 2'!R11:R885)</f>
        <v>9</v>
      </c>
      <c r="E20" s="66">
        <f t="shared" si="1"/>
        <v>0.12676056338028169</v>
      </c>
      <c r="F20" s="301">
        <f t="shared" si="2"/>
        <v>9</v>
      </c>
      <c r="G20" s="66">
        <f t="shared" si="0"/>
        <v>0.13043478260869565</v>
      </c>
      <c r="H20" s="63"/>
      <c r="I20" s="383"/>
      <c r="J20" s="383"/>
      <c r="K20" s="383"/>
      <c r="L20" s="383"/>
      <c r="M20" s="383"/>
      <c r="N20" s="383"/>
      <c r="O20" s="383"/>
      <c r="P20" s="383"/>
      <c r="Q20" s="383"/>
      <c r="R20" s="383"/>
      <c r="S20" s="383"/>
      <c r="T20" s="383"/>
      <c r="U20" s="383"/>
      <c r="V20" s="383"/>
      <c r="W20" s="383"/>
      <c r="X20" s="297"/>
      <c r="Y20" s="383"/>
      <c r="Z20" s="48">
        <f t="array" ref="Z20">COUNTIFS('Monitoria Anual - 2'!R:R,"x",'Monitoria Anual - 2'!S:S,"Excluída")</f>
        <v>0</v>
      </c>
      <c r="AA20" s="48">
        <f t="array" ref="AA20">COUNTIFS('Monitoria Anual - 2'!R:R,"x",'Monitoria Anual - 2'!S:S,"Agrupada")</f>
        <v>0</v>
      </c>
      <c r="AB20" s="48">
        <f t="shared" si="3"/>
        <v>0</v>
      </c>
    </row>
    <row r="21" spans="1:28" ht="15.75" customHeight="1" x14ac:dyDescent="0.25">
      <c r="A21" s="297"/>
      <c r="B21" s="383"/>
      <c r="C21" s="71" t="s">
        <v>606</v>
      </c>
      <c r="D21" s="72"/>
      <c r="E21" s="73"/>
      <c r="F21" s="74">
        <f>'Monitoria Anual - 2'!C90</f>
        <v>1</v>
      </c>
      <c r="G21" s="75">
        <f t="shared" si="0"/>
        <v>1.4492753623188406E-2</v>
      </c>
      <c r="H21" s="63"/>
      <c r="I21" s="383"/>
      <c r="J21" s="383"/>
      <c r="K21" s="383"/>
      <c r="L21" s="383"/>
      <c r="M21" s="383"/>
      <c r="N21" s="383"/>
      <c r="O21" s="383"/>
      <c r="P21" s="383"/>
      <c r="Q21" s="383"/>
      <c r="R21" s="383"/>
      <c r="S21" s="383"/>
      <c r="T21" s="383"/>
      <c r="U21" s="383"/>
      <c r="V21" s="383"/>
      <c r="W21" s="383"/>
      <c r="X21" s="297"/>
      <c r="Y21" s="383"/>
      <c r="Z21" s="383"/>
      <c r="AA21" s="383"/>
      <c r="AB21" s="383"/>
    </row>
    <row r="22" spans="1:28" ht="15.75" customHeight="1" x14ac:dyDescent="0.25">
      <c r="A22" s="297"/>
      <c r="B22" s="383"/>
      <c r="C22" s="76" t="s">
        <v>607</v>
      </c>
      <c r="D22" s="77">
        <f>SUM(D16:D20)</f>
        <v>71</v>
      </c>
      <c r="E22" s="78">
        <f>SUM(E15:E21)</f>
        <v>1</v>
      </c>
      <c r="F22" s="79">
        <f t="shared" ref="F22:G22" si="4">SUM(F16:F21)</f>
        <v>69</v>
      </c>
      <c r="G22" s="78">
        <f t="shared" si="4"/>
        <v>1</v>
      </c>
      <c r="H22" s="63"/>
      <c r="I22" s="383"/>
      <c r="J22" s="383"/>
      <c r="K22" s="383"/>
      <c r="L22" s="383"/>
      <c r="M22" s="383"/>
      <c r="N22" s="383"/>
      <c r="O22" s="383"/>
      <c r="P22" s="383"/>
      <c r="Q22" s="383"/>
      <c r="R22" s="383"/>
      <c r="S22" s="383"/>
      <c r="T22" s="383"/>
      <c r="U22" s="383"/>
      <c r="V22" s="383"/>
      <c r="W22" s="383"/>
      <c r="X22" s="297"/>
      <c r="Y22" s="383"/>
      <c r="Z22" s="383"/>
      <c r="AA22" s="383"/>
      <c r="AB22" s="383"/>
    </row>
    <row r="23" spans="1:28" ht="15.75" customHeight="1" x14ac:dyDescent="0.25">
      <c r="A23" s="297"/>
      <c r="B23" s="383"/>
      <c r="C23" s="80" t="s">
        <v>608</v>
      </c>
      <c r="D23" s="442">
        <f>COUNTIF('Monitoria Anual - 2'!S11:S885,"Agrupada")</f>
        <v>1</v>
      </c>
      <c r="E23" s="403"/>
      <c r="F23" s="403"/>
      <c r="G23" s="404"/>
      <c r="H23" s="81"/>
      <c r="I23" s="383"/>
      <c r="J23" s="383"/>
      <c r="K23" s="383"/>
      <c r="L23" s="383"/>
      <c r="M23" s="383"/>
      <c r="N23" s="383"/>
      <c r="O23" s="383"/>
      <c r="P23" s="383"/>
      <c r="Q23" s="383"/>
      <c r="R23" s="383"/>
      <c r="S23" s="383"/>
      <c r="T23" s="383"/>
      <c r="U23" s="383"/>
      <c r="V23" s="383"/>
      <c r="W23" s="383"/>
      <c r="X23" s="297"/>
      <c r="Y23" s="383"/>
      <c r="Z23" s="383"/>
      <c r="AA23" s="383"/>
      <c r="AB23" s="383"/>
    </row>
    <row r="24" spans="1:28" ht="15.75" customHeight="1" x14ac:dyDescent="0.25">
      <c r="A24" s="297"/>
      <c r="B24" s="383"/>
      <c r="C24" s="82" t="s">
        <v>609</v>
      </c>
      <c r="D24" s="442">
        <f>COUNTIF('Monitoria Anual - 2'!S11:S85,"Excluída")</f>
        <v>2</v>
      </c>
      <c r="E24" s="403"/>
      <c r="F24" s="403"/>
      <c r="G24" s="404"/>
      <c r="H24" s="48"/>
      <c r="I24" s="383"/>
      <c r="J24" s="383"/>
      <c r="K24" s="383"/>
      <c r="L24" s="383"/>
      <c r="M24" s="383"/>
      <c r="N24" s="383"/>
      <c r="O24" s="383"/>
      <c r="P24" s="383"/>
      <c r="Q24" s="383"/>
      <c r="R24" s="383"/>
      <c r="S24" s="383"/>
      <c r="T24" s="383"/>
      <c r="U24" s="383"/>
      <c r="V24" s="383"/>
      <c r="W24" s="383"/>
      <c r="X24" s="297"/>
      <c r="Y24" s="383"/>
      <c r="Z24" s="383"/>
      <c r="AA24" s="383"/>
      <c r="AB24" s="383"/>
    </row>
    <row r="25" spans="1:28" ht="15.75" customHeight="1" x14ac:dyDescent="0.25">
      <c r="A25" s="297"/>
      <c r="B25" s="383"/>
      <c r="C25" s="383"/>
      <c r="D25" s="383"/>
      <c r="E25" s="383"/>
      <c r="F25" s="383"/>
      <c r="G25" s="383"/>
      <c r="H25" s="48"/>
      <c r="I25" s="383"/>
      <c r="J25" s="383"/>
      <c r="K25" s="383"/>
      <c r="L25" s="383"/>
      <c r="M25" s="383"/>
      <c r="N25" s="383"/>
      <c r="O25" s="383"/>
      <c r="P25" s="383"/>
      <c r="Q25" s="383"/>
      <c r="R25" s="383"/>
      <c r="S25" s="383"/>
      <c r="T25" s="383"/>
      <c r="U25" s="383"/>
      <c r="V25" s="383"/>
      <c r="W25" s="383"/>
      <c r="X25" s="297"/>
      <c r="Y25" s="383"/>
      <c r="Z25" s="383"/>
      <c r="AA25" s="383"/>
      <c r="AB25" s="383"/>
    </row>
    <row r="26" spans="1:28" ht="15.75" customHeight="1" x14ac:dyDescent="0.25">
      <c r="A26" s="297"/>
      <c r="B26" s="383"/>
      <c r="C26" s="383"/>
      <c r="D26" s="383"/>
      <c r="E26" s="383"/>
      <c r="F26" s="383"/>
      <c r="G26" s="383"/>
      <c r="H26" s="48"/>
      <c r="I26" s="383"/>
      <c r="J26" s="383"/>
      <c r="K26" s="383"/>
      <c r="L26" s="383"/>
      <c r="M26" s="383"/>
      <c r="N26" s="383"/>
      <c r="O26" s="383"/>
      <c r="P26" s="383"/>
      <c r="Q26" s="383"/>
      <c r="R26" s="383"/>
      <c r="S26" s="383"/>
      <c r="T26" s="383"/>
      <c r="U26" s="383"/>
      <c r="V26" s="383"/>
      <c r="W26" s="383"/>
      <c r="X26" s="297"/>
      <c r="Y26" s="383"/>
      <c r="Z26" s="383"/>
      <c r="AA26" s="383"/>
      <c r="AB26" s="383"/>
    </row>
    <row r="27" spans="1:28" ht="15.75" customHeight="1" x14ac:dyDescent="0.25">
      <c r="A27" s="297"/>
      <c r="B27" s="434" t="s">
        <v>610</v>
      </c>
      <c r="C27" s="401"/>
      <c r="D27" s="53"/>
      <c r="E27" s="53"/>
      <c r="F27" s="53"/>
      <c r="G27" s="53"/>
      <c r="H27" s="383"/>
      <c r="I27" s="383"/>
      <c r="J27" s="383"/>
      <c r="K27" s="383"/>
      <c r="L27" s="383"/>
      <c r="M27" s="383"/>
      <c r="N27" s="383"/>
      <c r="O27" s="383"/>
      <c r="P27" s="383"/>
      <c r="Q27" s="383"/>
      <c r="R27" s="383"/>
      <c r="S27" s="383"/>
      <c r="T27" s="383"/>
      <c r="U27" s="383"/>
      <c r="V27" s="383"/>
      <c r="W27" s="383"/>
      <c r="X27" s="297"/>
      <c r="Y27" s="383"/>
      <c r="Z27" s="383"/>
      <c r="AA27" s="383"/>
      <c r="AB27" s="383"/>
    </row>
    <row r="28" spans="1:28" ht="15.75" customHeight="1" x14ac:dyDescent="0.25">
      <c r="A28" s="297"/>
      <c r="B28" s="53"/>
      <c r="C28" s="83"/>
      <c r="D28" s="83"/>
      <c r="E28" s="83"/>
      <c r="F28" s="83"/>
      <c r="G28" s="83"/>
      <c r="H28" s="53"/>
      <c r="I28" s="53"/>
      <c r="J28" s="53"/>
      <c r="K28" s="53"/>
      <c r="L28" s="53"/>
      <c r="M28" s="53"/>
      <c r="N28" s="53"/>
      <c r="O28" s="53"/>
      <c r="P28" s="53"/>
      <c r="Q28" s="53"/>
      <c r="R28" s="53"/>
      <c r="S28" s="53"/>
      <c r="T28" s="53"/>
      <c r="U28" s="53"/>
      <c r="V28" s="53"/>
      <c r="W28" s="53"/>
      <c r="X28" s="297"/>
      <c r="Y28" s="383"/>
      <c r="Z28" s="383"/>
      <c r="AA28" s="383"/>
      <c r="AB28" s="383"/>
    </row>
    <row r="29" spans="1:28" ht="15.75" customHeight="1" x14ac:dyDescent="0.25">
      <c r="A29" s="297"/>
      <c r="B29" s="83"/>
      <c r="C29" s="84" t="s">
        <v>611</v>
      </c>
      <c r="D29" s="85">
        <f>COUNTA('Monitoria Anual - 2'!A11:A84)</f>
        <v>3</v>
      </c>
      <c r="E29" s="383"/>
      <c r="F29" s="383"/>
      <c r="G29" s="383"/>
      <c r="H29" s="83"/>
      <c r="I29" s="83"/>
      <c r="J29" s="83"/>
      <c r="K29" s="83"/>
      <c r="L29" s="83"/>
      <c r="M29" s="83"/>
      <c r="N29" s="83"/>
      <c r="O29" s="83"/>
      <c r="P29" s="83"/>
      <c r="Q29" s="83"/>
      <c r="R29" s="83"/>
      <c r="S29" s="83"/>
      <c r="T29" s="83"/>
      <c r="U29" s="83"/>
      <c r="V29" s="83"/>
      <c r="W29" s="83"/>
      <c r="X29" s="297"/>
      <c r="Y29" s="48"/>
      <c r="Z29" s="48"/>
      <c r="AA29" s="48"/>
      <c r="AB29" s="48"/>
    </row>
    <row r="30" spans="1:28" ht="15.75" customHeight="1" x14ac:dyDescent="0.25">
      <c r="A30" s="297"/>
      <c r="B30" s="383"/>
      <c r="C30" s="383"/>
      <c r="D30" s="383"/>
      <c r="E30" s="383"/>
      <c r="F30" s="383"/>
      <c r="G30" s="383"/>
      <c r="H30" s="383"/>
      <c r="I30" s="383"/>
      <c r="J30" s="383"/>
      <c r="K30" s="383"/>
      <c r="L30" s="383"/>
      <c r="M30" s="383"/>
      <c r="N30" s="383"/>
      <c r="O30" s="383"/>
      <c r="P30" s="383"/>
      <c r="Q30" s="383"/>
      <c r="R30" s="383"/>
      <c r="S30" s="383"/>
      <c r="T30" s="383"/>
      <c r="U30" s="383"/>
      <c r="V30" s="383"/>
      <c r="W30" s="383"/>
      <c r="X30" s="297"/>
      <c r="Y30" s="383"/>
      <c r="Z30" s="383"/>
      <c r="AA30" s="383"/>
      <c r="AB30" s="383"/>
    </row>
    <row r="31" spans="1:28" ht="15.75" customHeight="1" x14ac:dyDescent="0.25">
      <c r="A31" s="297"/>
      <c r="B31" s="383"/>
      <c r="C31" s="86" t="s">
        <v>612</v>
      </c>
      <c r="D31" s="86" t="s">
        <v>613</v>
      </c>
      <c r="E31" s="87"/>
      <c r="F31" s="88"/>
      <c r="G31" s="89"/>
      <c r="H31" s="90"/>
      <c r="I31" s="91"/>
      <c r="J31" s="92"/>
      <c r="K31" s="383"/>
      <c r="L31" s="383"/>
      <c r="M31" s="383"/>
      <c r="N31" s="383"/>
      <c r="O31" s="383"/>
      <c r="P31" s="383"/>
      <c r="Q31" s="383"/>
      <c r="R31" s="383"/>
      <c r="S31" s="383"/>
      <c r="T31" s="383"/>
      <c r="U31" s="383"/>
      <c r="V31" s="383"/>
      <c r="W31" s="302"/>
      <c r="X31" s="297"/>
      <c r="Y31" s="383"/>
      <c r="Z31" s="383"/>
      <c r="AA31" s="383"/>
      <c r="AB31" s="383"/>
    </row>
    <row r="32" spans="1:28" ht="15.75" customHeight="1" x14ac:dyDescent="0.25">
      <c r="A32" s="297"/>
      <c r="B32" s="383"/>
      <c r="C32" s="93" t="s">
        <v>614</v>
      </c>
      <c r="D32" s="94">
        <f t="shared" ref="D32:D34" si="5">SUM(F32:J32)</f>
        <v>35</v>
      </c>
      <c r="E32" s="95">
        <f>COUNTA('Monitoria Anual - 2'!S11:S45)</f>
        <v>1</v>
      </c>
      <c r="F32" s="96">
        <f>COUNTA('Monitoria Anual - 2'!N11:N45)</f>
        <v>0</v>
      </c>
      <c r="G32" s="96">
        <f>COUNTA('Monitoria Anual - 2'!O11:O45)</f>
        <v>6</v>
      </c>
      <c r="H32" s="96">
        <f>COUNTA('Monitoria Anual - 2'!P11:P45)</f>
        <v>6</v>
      </c>
      <c r="I32" s="96">
        <f>COUNTA('Monitoria Anual - 2'!Q11:Q45)</f>
        <v>17</v>
      </c>
      <c r="J32" s="97">
        <f>COUNTA('Monitoria Anual - 2'!R11:R45)</f>
        <v>6</v>
      </c>
      <c r="K32" s="383"/>
      <c r="L32" s="383"/>
      <c r="M32" s="383"/>
      <c r="N32" s="383"/>
      <c r="O32" s="383"/>
      <c r="P32" s="383"/>
      <c r="Q32" s="383"/>
      <c r="R32" s="383"/>
      <c r="S32" s="383"/>
      <c r="T32" s="383"/>
      <c r="U32" s="383"/>
      <c r="V32" s="383"/>
      <c r="W32" s="302"/>
      <c r="X32" s="297"/>
      <c r="Y32" s="383"/>
      <c r="Z32" s="383"/>
      <c r="AA32" s="383"/>
      <c r="AB32" s="383"/>
    </row>
    <row r="33" spans="1:24" ht="15.75" customHeight="1" x14ac:dyDescent="0.25">
      <c r="A33" s="297"/>
      <c r="B33" s="383"/>
      <c r="C33" s="98" t="s">
        <v>615</v>
      </c>
      <c r="D33" s="93">
        <f t="shared" si="5"/>
        <v>4</v>
      </c>
      <c r="E33" s="99">
        <f>COUNTA('Monitoria Anual - 2'!S46:S51)</f>
        <v>1</v>
      </c>
      <c r="F33" s="100">
        <f>COUNTA('Monitoria Anual - 2'!N46:N51)</f>
        <v>0</v>
      </c>
      <c r="G33" s="100">
        <f>COUNTA('Monitoria Anual - 2'!O46:O51)</f>
        <v>0</v>
      </c>
      <c r="H33" s="100">
        <f>COUNTA('Monitoria Anual - 2'!P46:P51)</f>
        <v>2</v>
      </c>
      <c r="I33" s="100">
        <f>COUNTA('Monitoria Anual - 2'!Q46:Q51)</f>
        <v>2</v>
      </c>
      <c r="J33" s="101">
        <f>COUNTA('Monitoria Anual - 2'!R46:R51)</f>
        <v>0</v>
      </c>
      <c r="K33" s="383"/>
      <c r="L33" s="383"/>
      <c r="M33" s="383"/>
      <c r="N33" s="383"/>
      <c r="O33" s="383"/>
      <c r="P33" s="383"/>
      <c r="Q33" s="383"/>
      <c r="R33" s="383"/>
      <c r="S33" s="383"/>
      <c r="T33" s="383"/>
      <c r="U33" s="383"/>
      <c r="V33" s="383"/>
      <c r="W33" s="302"/>
      <c r="X33" s="297"/>
    </row>
    <row r="34" spans="1:24" ht="15.75" customHeight="1" x14ac:dyDescent="0.25">
      <c r="A34" s="297"/>
      <c r="B34" s="383"/>
      <c r="C34" s="98" t="s">
        <v>616</v>
      </c>
      <c r="D34" s="93">
        <f t="shared" si="5"/>
        <v>32</v>
      </c>
      <c r="E34" s="99">
        <f>COUNTA('Monitoria Anual - 2'!S52:S84)</f>
        <v>1</v>
      </c>
      <c r="F34" s="100">
        <f>COUNTA('Monitoria Anual - 2'!N52:N84)</f>
        <v>1</v>
      </c>
      <c r="G34" s="100">
        <f>COUNTA('Monitoria Anual - 2'!O52:O84)</f>
        <v>5</v>
      </c>
      <c r="H34" s="100">
        <f>COUNTA('Monitoria Anual - 2'!P52:P84)</f>
        <v>4</v>
      </c>
      <c r="I34" s="100">
        <f>COUNTA('Monitoria Anual - 2'!Q52:Q84)</f>
        <v>19</v>
      </c>
      <c r="J34" s="101">
        <f>COUNTA('Monitoria Anual - 2'!R52:R84)</f>
        <v>3</v>
      </c>
      <c r="K34" s="383"/>
      <c r="L34" s="383"/>
      <c r="M34" s="383"/>
      <c r="N34" s="383"/>
      <c r="O34" s="383"/>
      <c r="P34" s="383"/>
      <c r="Q34" s="383"/>
      <c r="R34" s="383"/>
      <c r="S34" s="383"/>
      <c r="T34" s="383"/>
      <c r="U34" s="383"/>
      <c r="V34" s="383"/>
      <c r="W34" s="302"/>
      <c r="X34" s="297"/>
    </row>
    <row r="35" spans="1:24" ht="15.75" customHeight="1" x14ac:dyDescent="0.25">
      <c r="A35" s="297"/>
      <c r="B35" s="383"/>
      <c r="C35" s="383"/>
      <c r="D35" s="383"/>
      <c r="E35" s="383"/>
      <c r="F35" s="383"/>
      <c r="G35" s="383"/>
      <c r="H35" s="383"/>
      <c r="I35" s="383"/>
      <c r="J35" s="383"/>
      <c r="K35" s="383"/>
      <c r="L35" s="383"/>
      <c r="M35" s="383"/>
      <c r="N35" s="383"/>
      <c r="O35" s="383"/>
      <c r="P35" s="383"/>
      <c r="Q35" s="383"/>
      <c r="R35" s="383"/>
      <c r="S35" s="383"/>
      <c r="T35" s="383"/>
      <c r="U35" s="383"/>
      <c r="V35" s="383"/>
      <c r="W35" s="383"/>
      <c r="X35" s="297"/>
    </row>
    <row r="36" spans="1:24" ht="15.75" customHeight="1" x14ac:dyDescent="0.25">
      <c r="A36" s="297"/>
      <c r="B36" s="297"/>
      <c r="C36" s="297"/>
      <c r="D36" s="297"/>
      <c r="E36" s="297"/>
      <c r="F36" s="297"/>
      <c r="G36" s="297"/>
      <c r="H36" s="297"/>
      <c r="I36" s="297"/>
      <c r="J36" s="297"/>
      <c r="K36" s="297"/>
      <c r="L36" s="297"/>
      <c r="M36" s="297"/>
      <c r="N36" s="297"/>
      <c r="O36" s="297"/>
      <c r="P36" s="297"/>
      <c r="Q36" s="297"/>
      <c r="R36" s="297"/>
      <c r="S36" s="297"/>
      <c r="T36" s="297"/>
      <c r="U36" s="297"/>
      <c r="V36" s="297"/>
      <c r="W36" s="297"/>
      <c r="X36" s="297"/>
    </row>
    <row r="37" spans="1:24" ht="15.75" customHeight="1" x14ac:dyDescent="0.2">
      <c r="A37" s="383"/>
      <c r="B37" s="383"/>
      <c r="C37" s="383"/>
      <c r="D37" s="383"/>
      <c r="E37" s="383"/>
      <c r="F37" s="383"/>
      <c r="G37" s="383"/>
      <c r="H37" s="383"/>
      <c r="I37" s="383"/>
      <c r="J37" s="383"/>
      <c r="K37" s="383"/>
      <c r="L37" s="383"/>
      <c r="M37" s="383"/>
      <c r="N37" s="383"/>
      <c r="O37" s="383"/>
      <c r="P37" s="383"/>
      <c r="Q37" s="383"/>
      <c r="R37" s="383"/>
      <c r="S37" s="383"/>
      <c r="T37" s="383"/>
      <c r="U37" s="383"/>
      <c r="V37" s="383"/>
      <c r="W37" s="383"/>
      <c r="X37" s="383"/>
    </row>
    <row r="38" spans="1:24" ht="15.75" customHeight="1" x14ac:dyDescent="0.2">
      <c r="A38" s="383"/>
      <c r="B38" s="383"/>
      <c r="C38" s="383"/>
      <c r="D38" s="383"/>
      <c r="E38" s="383"/>
      <c r="F38" s="383"/>
      <c r="G38" s="383"/>
      <c r="H38" s="383"/>
      <c r="I38" s="383"/>
      <c r="J38" s="383"/>
      <c r="K38" s="383"/>
      <c r="L38" s="383"/>
      <c r="M38" s="383"/>
      <c r="N38" s="383"/>
      <c r="O38" s="383"/>
      <c r="P38" s="383"/>
      <c r="Q38" s="383"/>
      <c r="R38" s="383"/>
      <c r="S38" s="383"/>
      <c r="T38" s="383"/>
      <c r="U38" s="383"/>
      <c r="V38" s="383"/>
      <c r="W38" s="383"/>
      <c r="X38" s="383"/>
    </row>
    <row r="39" spans="1:24" ht="15.75" customHeight="1" x14ac:dyDescent="0.2">
      <c r="A39" s="383"/>
      <c r="B39" s="383"/>
      <c r="C39" s="383"/>
      <c r="D39" s="383"/>
      <c r="E39" s="383"/>
      <c r="F39" s="383"/>
      <c r="G39" s="383"/>
      <c r="H39" s="383"/>
      <c r="I39" s="383"/>
      <c r="J39" s="383"/>
      <c r="K39" s="383"/>
      <c r="L39" s="383"/>
      <c r="M39" s="383"/>
      <c r="N39" s="383"/>
      <c r="O39" s="383"/>
      <c r="P39" s="383"/>
      <c r="Q39" s="383"/>
      <c r="R39" s="383"/>
      <c r="S39" s="383"/>
      <c r="T39" s="383"/>
      <c r="U39" s="383"/>
      <c r="V39" s="383"/>
      <c r="W39" s="383"/>
      <c r="X39" s="383"/>
    </row>
    <row r="40" spans="1:24" ht="15.75" customHeight="1" x14ac:dyDescent="0.2">
      <c r="A40" s="383"/>
      <c r="B40" s="383"/>
      <c r="C40" s="383"/>
      <c r="D40" s="383"/>
      <c r="E40" s="383"/>
      <c r="F40" s="383"/>
      <c r="G40" s="383"/>
      <c r="H40" s="383"/>
      <c r="I40" s="383"/>
      <c r="J40" s="383"/>
      <c r="K40" s="383"/>
      <c r="L40" s="383"/>
      <c r="M40" s="383"/>
      <c r="N40" s="383"/>
      <c r="O40" s="383"/>
      <c r="P40" s="383"/>
      <c r="Q40" s="383"/>
      <c r="R40" s="383"/>
      <c r="S40" s="383"/>
      <c r="T40" s="383"/>
      <c r="U40" s="383"/>
      <c r="V40" s="383"/>
      <c r="W40" s="383"/>
      <c r="X40" s="383"/>
    </row>
    <row r="41" spans="1:24" ht="15.75" customHeight="1" x14ac:dyDescent="0.2">
      <c r="A41" s="383"/>
      <c r="B41" s="383"/>
      <c r="C41" s="383"/>
      <c r="D41" s="383"/>
      <c r="E41" s="383"/>
      <c r="F41" s="383"/>
      <c r="G41" s="383"/>
      <c r="H41" s="383"/>
      <c r="I41" s="383"/>
      <c r="J41" s="383"/>
      <c r="K41" s="383"/>
      <c r="L41" s="383"/>
      <c r="M41" s="383"/>
      <c r="N41" s="383"/>
      <c r="O41" s="383"/>
      <c r="P41" s="383"/>
      <c r="Q41" s="383"/>
      <c r="R41" s="383"/>
      <c r="S41" s="383"/>
      <c r="T41" s="383"/>
      <c r="U41" s="383"/>
      <c r="V41" s="383"/>
      <c r="W41" s="383"/>
      <c r="X41" s="383"/>
    </row>
    <row r="42" spans="1:24" ht="15.75" customHeight="1" x14ac:dyDescent="0.2">
      <c r="A42" s="383"/>
      <c r="B42" s="383"/>
      <c r="C42" s="383"/>
      <c r="D42" s="383"/>
      <c r="E42" s="383"/>
      <c r="F42" s="383"/>
      <c r="G42" s="383"/>
      <c r="H42" s="383"/>
      <c r="I42" s="383"/>
      <c r="J42" s="383"/>
      <c r="K42" s="383"/>
      <c r="L42" s="383"/>
      <c r="M42" s="383"/>
      <c r="N42" s="383"/>
      <c r="O42" s="383"/>
      <c r="P42" s="383"/>
      <c r="Q42" s="383"/>
      <c r="R42" s="383"/>
      <c r="S42" s="383"/>
      <c r="T42" s="383"/>
      <c r="U42" s="383"/>
      <c r="V42" s="383"/>
      <c r="W42" s="383"/>
      <c r="X42" s="383"/>
    </row>
    <row r="43" spans="1:24" ht="15.75" customHeight="1" x14ac:dyDescent="0.2">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83"/>
    </row>
    <row r="44" spans="1:24" ht="15.75" customHeight="1" x14ac:dyDescent="0.2">
      <c r="A44" s="383"/>
      <c r="B44" s="383"/>
      <c r="C44" s="383"/>
      <c r="D44" s="383"/>
      <c r="E44" s="383"/>
      <c r="F44" s="383"/>
      <c r="G44" s="383"/>
      <c r="H44" s="383"/>
      <c r="I44" s="383"/>
      <c r="J44" s="383"/>
      <c r="K44" s="383"/>
      <c r="L44" s="383"/>
      <c r="M44" s="383"/>
      <c r="N44" s="383"/>
      <c r="O44" s="383"/>
      <c r="P44" s="383"/>
      <c r="Q44" s="383"/>
      <c r="R44" s="383"/>
      <c r="S44" s="383"/>
      <c r="T44" s="383"/>
      <c r="U44" s="383"/>
      <c r="V44" s="383"/>
      <c r="W44" s="383"/>
      <c r="X44" s="383"/>
    </row>
    <row r="45" spans="1:24" ht="15.75" customHeight="1" x14ac:dyDescent="0.2">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83"/>
    </row>
    <row r="46" spans="1:24" ht="15.75" customHeight="1" x14ac:dyDescent="0.2">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row>
    <row r="47" spans="1:24" ht="15.75" customHeight="1" x14ac:dyDescent="0.2">
      <c r="A47" s="383"/>
      <c r="B47" s="383"/>
      <c r="C47" s="383"/>
      <c r="D47" s="383"/>
      <c r="E47" s="383"/>
      <c r="F47" s="383"/>
      <c r="G47" s="383"/>
      <c r="H47" s="383"/>
      <c r="I47" s="383"/>
      <c r="J47" s="383"/>
      <c r="K47" s="383"/>
      <c r="L47" s="383"/>
      <c r="M47" s="383"/>
      <c r="N47" s="383"/>
      <c r="O47" s="383"/>
      <c r="P47" s="383"/>
      <c r="Q47" s="383"/>
      <c r="R47" s="383"/>
      <c r="S47" s="383"/>
      <c r="T47" s="383"/>
      <c r="U47" s="383"/>
      <c r="V47" s="383"/>
      <c r="W47" s="383"/>
      <c r="X47" s="383"/>
    </row>
    <row r="48" spans="1:24" ht="15.75" customHeight="1" x14ac:dyDescent="0.2">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83"/>
    </row>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GyXzrZ3SqPv+OJy1c7Mr1/NmOJhANi3b4Lb5wBhfv2eXA0kHXzKPaAlMKgLM6fFzXtEkeZMyLvIfGdVrac7Cg==" saltValue="VWwqf9Qjr+flfLzP8IqsWA=="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3:F34 G32:J34">
    <cfRule type="cellIs" dxfId="165"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showGridLines="0" topLeftCell="A9" zoomScale="70" zoomScaleNormal="70" workbookViewId="0">
      <selection activeCell="R25" sqref="R25"/>
    </sheetView>
  </sheetViews>
  <sheetFormatPr defaultColWidth="12.625" defaultRowHeight="15" customHeight="1" x14ac:dyDescent="0.2"/>
  <cols>
    <col min="1" max="1" width="21" customWidth="1"/>
    <col min="2" max="2" width="6.375" customWidth="1"/>
    <col min="3" max="3" width="64.375" customWidth="1"/>
    <col min="4" max="4" width="16.375" customWidth="1"/>
    <col min="5" max="5" width="17" customWidth="1"/>
    <col min="6" max="6" width="22.5" customWidth="1"/>
    <col min="7" max="7" width="24.125" customWidth="1"/>
    <col min="8" max="12" width="22" customWidth="1"/>
    <col min="13" max="13" width="24.125" customWidth="1"/>
    <col min="14" max="14" width="15.125" customWidth="1"/>
    <col min="15" max="15" width="15" customWidth="1"/>
    <col min="16" max="16" width="15.875" customWidth="1"/>
    <col min="17" max="17" width="13.125" customWidth="1"/>
    <col min="18" max="18" width="16.5" customWidth="1"/>
    <col min="19" max="19" width="23.3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40" width="7.625" customWidth="1"/>
  </cols>
  <sheetData>
    <row r="1" spans="1:40" ht="33.75" customHeight="1" x14ac:dyDescent="0.2">
      <c r="A1" s="395" t="s">
        <v>0</v>
      </c>
      <c r="B1" s="396"/>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284"/>
      <c r="AK1" s="1"/>
      <c r="AL1" s="1"/>
      <c r="AM1" s="1"/>
      <c r="AN1" s="1"/>
    </row>
    <row r="2" spans="1:40" ht="33.75" customHeight="1" x14ac:dyDescent="0.2">
      <c r="A2" s="397" t="s">
        <v>1</v>
      </c>
      <c r="B2" s="398"/>
      <c r="C2" s="398"/>
      <c r="D2" s="398"/>
      <c r="E2" s="398"/>
      <c r="F2" s="398"/>
      <c r="G2" s="398"/>
      <c r="H2" s="398"/>
      <c r="I2" s="398"/>
      <c r="J2" s="398"/>
      <c r="K2" s="398"/>
      <c r="L2" s="398"/>
      <c r="M2" s="398"/>
      <c r="N2" s="398"/>
      <c r="O2" s="398"/>
      <c r="P2" s="398"/>
      <c r="Q2" s="398"/>
      <c r="R2" s="398"/>
      <c r="S2" s="398"/>
      <c r="T2" s="398"/>
      <c r="U2" s="398"/>
      <c r="V2" s="398"/>
      <c r="W2" s="398"/>
      <c r="X2" s="398"/>
      <c r="Y2" s="398"/>
      <c r="Z2" s="398"/>
      <c r="AA2" s="398"/>
      <c r="AB2" s="398"/>
      <c r="AC2" s="398"/>
      <c r="AD2" s="398"/>
      <c r="AE2" s="398"/>
      <c r="AF2" s="398"/>
      <c r="AG2" s="398"/>
      <c r="AH2" s="398"/>
      <c r="AI2" s="398"/>
      <c r="AJ2" s="284"/>
      <c r="AK2" s="1"/>
      <c r="AL2" s="1"/>
      <c r="AM2" s="1"/>
      <c r="AN2" s="1"/>
    </row>
    <row r="3" spans="1:40" x14ac:dyDescent="0.2">
      <c r="A3" s="1"/>
      <c r="B3" s="1"/>
      <c r="C3" s="1"/>
      <c r="D3" s="1"/>
      <c r="E3" s="1"/>
      <c r="F3" s="1"/>
      <c r="G3" s="1"/>
      <c r="H3" s="1"/>
      <c r="I3" s="1"/>
      <c r="J3" s="1"/>
      <c r="K3" s="1"/>
      <c r="L3" s="1"/>
      <c r="M3" s="1"/>
      <c r="N3" s="2"/>
      <c r="O3" s="2"/>
      <c r="P3" s="2"/>
      <c r="Q3" s="2"/>
      <c r="R3" s="2"/>
      <c r="S3" s="2"/>
      <c r="T3" s="1"/>
      <c r="U3" s="1"/>
      <c r="V3" s="1"/>
      <c r="W3" s="1"/>
      <c r="X3" s="1"/>
      <c r="Y3" s="1"/>
      <c r="Z3" s="1"/>
      <c r="AA3" s="1"/>
      <c r="AB3" s="1"/>
      <c r="AC3" s="1"/>
      <c r="AD3" s="1"/>
      <c r="AE3" s="1"/>
      <c r="AF3" s="1"/>
      <c r="AG3" s="1"/>
      <c r="AH3" s="1"/>
      <c r="AI3" s="1"/>
      <c r="AJ3" s="284"/>
      <c r="AK3" s="1"/>
      <c r="AL3" s="1"/>
      <c r="AM3" s="1"/>
      <c r="AN3" s="1"/>
    </row>
    <row r="4" spans="1:40" ht="45" customHeight="1" x14ac:dyDescent="0.2">
      <c r="A4" s="283" t="s">
        <v>2</v>
      </c>
      <c r="B4" s="399" t="s">
        <v>3</v>
      </c>
      <c r="C4" s="400"/>
      <c r="D4" s="400"/>
      <c r="E4" s="400"/>
      <c r="F4" s="400"/>
      <c r="G4" s="401"/>
      <c r="H4" s="3"/>
      <c r="I4" s="3"/>
      <c r="J4" s="3"/>
      <c r="K4" s="3"/>
      <c r="L4" s="3"/>
      <c r="M4" s="3"/>
      <c r="N4" s="3"/>
      <c r="O4" s="3"/>
      <c r="P4" s="3"/>
      <c r="Q4" s="3"/>
      <c r="R4" s="3"/>
      <c r="S4" s="1"/>
      <c r="T4" s="1"/>
      <c r="U4" s="1"/>
      <c r="V4" s="1"/>
      <c r="W4" s="1"/>
      <c r="X4" s="1"/>
      <c r="Y4" s="1"/>
      <c r="Z4" s="1"/>
      <c r="AA4" s="1"/>
      <c r="AB4" s="1"/>
      <c r="AC4" s="1"/>
      <c r="AD4" s="1"/>
      <c r="AE4" s="1"/>
      <c r="AF4" s="1"/>
      <c r="AG4" s="1"/>
      <c r="AH4" s="1"/>
      <c r="AI4" s="1"/>
      <c r="AJ4" s="284"/>
      <c r="AK4" s="1"/>
      <c r="AL4" s="1"/>
      <c r="AM4" s="1"/>
      <c r="AN4" s="1"/>
    </row>
    <row r="5" spans="1:40" x14ac:dyDescent="0.2">
      <c r="A5" s="1"/>
      <c r="B5" s="1"/>
      <c r="C5" s="1"/>
      <c r="D5" s="1"/>
      <c r="E5" s="1"/>
      <c r="F5" s="1"/>
      <c r="G5" s="1"/>
      <c r="H5" s="1"/>
      <c r="I5" s="1"/>
      <c r="J5" s="1"/>
      <c r="K5" s="1"/>
      <c r="L5" s="1"/>
      <c r="M5" s="1"/>
      <c r="N5" s="2"/>
      <c r="O5" s="2"/>
      <c r="P5" s="2"/>
      <c r="Q5" s="2"/>
      <c r="R5" s="2"/>
      <c r="S5" s="2"/>
      <c r="T5" s="1"/>
      <c r="U5" s="1"/>
      <c r="V5" s="1"/>
      <c r="W5" s="1"/>
      <c r="X5" s="1"/>
      <c r="Y5" s="1"/>
      <c r="Z5" s="1"/>
      <c r="AA5" s="1"/>
      <c r="AB5" s="1"/>
      <c r="AC5" s="1"/>
      <c r="AD5" s="1"/>
      <c r="AE5" s="1"/>
      <c r="AF5" s="1"/>
      <c r="AG5" s="1"/>
      <c r="AH5" s="1"/>
      <c r="AI5" s="1"/>
      <c r="AJ5" s="284"/>
      <c r="AK5" s="1"/>
      <c r="AL5" s="1"/>
      <c r="AM5" s="1"/>
      <c r="AN5" s="1"/>
    </row>
    <row r="6" spans="1:40" ht="27" customHeight="1" x14ac:dyDescent="0.2">
      <c r="A6" s="283" t="s">
        <v>4</v>
      </c>
      <c r="B6" s="399" t="s">
        <v>875</v>
      </c>
      <c r="C6" s="401"/>
      <c r="D6" s="1"/>
      <c r="E6" s="1"/>
      <c r="F6" s="1"/>
      <c r="G6" s="1"/>
      <c r="H6" s="1"/>
      <c r="I6" s="1"/>
      <c r="J6" s="1"/>
      <c r="K6" s="1"/>
      <c r="L6" s="1"/>
      <c r="M6" s="2"/>
      <c r="N6" s="2"/>
      <c r="O6" s="2"/>
      <c r="P6" s="2"/>
      <c r="Q6" s="2"/>
      <c r="R6" s="2"/>
      <c r="S6" s="2"/>
      <c r="T6" s="1"/>
      <c r="U6" s="1"/>
      <c r="V6" s="1"/>
      <c r="W6" s="1"/>
      <c r="X6" s="1"/>
      <c r="Y6" s="1"/>
      <c r="Z6" s="1"/>
      <c r="AA6" s="1"/>
      <c r="AB6" s="1"/>
      <c r="AC6" s="1"/>
      <c r="AD6" s="1"/>
      <c r="AE6" s="1"/>
      <c r="AF6" s="1"/>
      <c r="AG6" s="1"/>
      <c r="AH6" s="1"/>
      <c r="AI6" s="1"/>
      <c r="AJ6" s="284"/>
      <c r="AK6" s="1"/>
      <c r="AL6" s="1"/>
      <c r="AM6" s="1"/>
      <c r="AN6" s="1" t="s">
        <v>6</v>
      </c>
    </row>
    <row r="7" spans="1:40" x14ac:dyDescent="0.2">
      <c r="A7" s="1"/>
      <c r="B7" s="1"/>
      <c r="C7" s="1"/>
      <c r="D7" s="1"/>
      <c r="E7" s="1"/>
      <c r="F7" s="1"/>
      <c r="G7" s="1"/>
      <c r="H7" s="1"/>
      <c r="I7" s="1"/>
      <c r="J7" s="1"/>
      <c r="K7" s="1"/>
      <c r="L7" s="1"/>
      <c r="M7" s="1"/>
      <c r="N7" s="2"/>
      <c r="O7" s="2"/>
      <c r="P7" s="2"/>
      <c r="Q7" s="2"/>
      <c r="R7" s="2"/>
      <c r="S7" s="2"/>
      <c r="T7" s="1"/>
      <c r="U7" s="1"/>
      <c r="V7" s="1"/>
      <c r="W7" s="1"/>
      <c r="X7" s="1"/>
      <c r="Y7" s="1"/>
      <c r="Z7" s="1"/>
      <c r="AA7" s="1"/>
      <c r="AB7" s="1"/>
      <c r="AC7" s="1"/>
      <c r="AD7" s="1"/>
      <c r="AE7" s="1"/>
      <c r="AF7" s="1"/>
      <c r="AG7" s="1"/>
      <c r="AH7" s="1"/>
      <c r="AI7" s="1"/>
      <c r="AJ7" s="284"/>
      <c r="AK7" s="1"/>
      <c r="AL7" s="1"/>
      <c r="AM7" s="1"/>
      <c r="AN7" s="4" t="s">
        <v>7</v>
      </c>
    </row>
    <row r="8" spans="1:40" ht="27" customHeight="1" x14ac:dyDescent="0.2">
      <c r="A8" s="402" t="s">
        <v>8</v>
      </c>
      <c r="B8" s="403"/>
      <c r="C8" s="403"/>
      <c r="D8" s="403"/>
      <c r="E8" s="403"/>
      <c r="F8" s="403"/>
      <c r="G8" s="403"/>
      <c r="H8" s="403"/>
      <c r="I8" s="403"/>
      <c r="J8" s="403"/>
      <c r="K8" s="403"/>
      <c r="L8" s="403"/>
      <c r="M8" s="404"/>
      <c r="N8" s="405" t="s">
        <v>9</v>
      </c>
      <c r="O8" s="403"/>
      <c r="P8" s="403"/>
      <c r="Q8" s="403"/>
      <c r="R8" s="403"/>
      <c r="S8" s="403"/>
      <c r="T8" s="403"/>
      <c r="U8" s="403"/>
      <c r="V8" s="403"/>
      <c r="W8" s="403"/>
      <c r="X8" s="406"/>
      <c r="Y8" s="407" t="s">
        <v>10</v>
      </c>
      <c r="Z8" s="408"/>
      <c r="AA8" s="408"/>
      <c r="AB8" s="408"/>
      <c r="AC8" s="408"/>
      <c r="AD8" s="408"/>
      <c r="AE8" s="408"/>
      <c r="AF8" s="408"/>
      <c r="AG8" s="408"/>
      <c r="AH8" s="408"/>
      <c r="AI8" s="409"/>
      <c r="AJ8" s="284"/>
      <c r="AK8" s="1"/>
      <c r="AL8" s="1"/>
      <c r="AM8" s="1"/>
      <c r="AN8" s="1"/>
    </row>
    <row r="9" spans="1:40" ht="64.5" customHeight="1" x14ac:dyDescent="0.2">
      <c r="A9" s="429" t="s">
        <v>11</v>
      </c>
      <c r="B9" s="410" t="s">
        <v>12</v>
      </c>
      <c r="C9" s="410" t="s">
        <v>13</v>
      </c>
      <c r="D9" s="410" t="s">
        <v>14</v>
      </c>
      <c r="E9" s="430" t="s">
        <v>15</v>
      </c>
      <c r="F9" s="431" t="s">
        <v>16</v>
      </c>
      <c r="G9" s="401"/>
      <c r="H9" s="410" t="s">
        <v>17</v>
      </c>
      <c r="I9" s="410" t="s">
        <v>18</v>
      </c>
      <c r="J9" s="410" t="s">
        <v>19</v>
      </c>
      <c r="K9" s="412" t="s">
        <v>20</v>
      </c>
      <c r="L9" s="413"/>
      <c r="M9" s="410" t="s">
        <v>21</v>
      </c>
      <c r="N9" s="414" t="s">
        <v>22</v>
      </c>
      <c r="O9" s="415" t="s">
        <v>23</v>
      </c>
      <c r="P9" s="416" t="s">
        <v>24</v>
      </c>
      <c r="Q9" s="417" t="s">
        <v>25</v>
      </c>
      <c r="R9" s="418" t="s">
        <v>26</v>
      </c>
      <c r="S9" s="419" t="s">
        <v>27</v>
      </c>
      <c r="T9" s="420" t="s">
        <v>28</v>
      </c>
      <c r="U9" s="420" t="s">
        <v>29</v>
      </c>
      <c r="V9" s="420" t="s">
        <v>30</v>
      </c>
      <c r="W9" s="426" t="s">
        <v>31</v>
      </c>
      <c r="X9" s="426" t="s">
        <v>32</v>
      </c>
      <c r="Y9" s="427" t="s">
        <v>33</v>
      </c>
      <c r="Z9" s="421" t="s">
        <v>34</v>
      </c>
      <c r="AA9" s="421" t="s">
        <v>35</v>
      </c>
      <c r="AB9" s="421" t="s">
        <v>36</v>
      </c>
      <c r="AC9" s="421" t="s">
        <v>37</v>
      </c>
      <c r="AD9" s="421" t="s">
        <v>38</v>
      </c>
      <c r="AE9" s="421" t="s">
        <v>39</v>
      </c>
      <c r="AF9" s="422" t="s">
        <v>40</v>
      </c>
      <c r="AG9" s="421" t="s">
        <v>41</v>
      </c>
      <c r="AH9" s="421" t="s">
        <v>42</v>
      </c>
      <c r="AI9" s="424" t="s">
        <v>43</v>
      </c>
      <c r="AJ9" s="284"/>
      <c r="AK9" s="1"/>
      <c r="AL9" s="1"/>
      <c r="AM9" s="1"/>
      <c r="AN9" s="1"/>
    </row>
    <row r="10" spans="1:40" ht="45.75" customHeight="1" x14ac:dyDescent="0.2">
      <c r="A10" s="428"/>
      <c r="B10" s="411"/>
      <c r="C10" s="411"/>
      <c r="D10" s="411"/>
      <c r="E10" s="411"/>
      <c r="F10" s="5" t="s">
        <v>44</v>
      </c>
      <c r="G10" s="5" t="s">
        <v>45</v>
      </c>
      <c r="H10" s="411"/>
      <c r="I10" s="411"/>
      <c r="J10" s="411"/>
      <c r="K10" s="6" t="s">
        <v>46</v>
      </c>
      <c r="L10" s="6" t="s">
        <v>47</v>
      </c>
      <c r="M10" s="411"/>
      <c r="N10" s="411"/>
      <c r="O10" s="411"/>
      <c r="P10" s="411"/>
      <c r="Q10" s="411"/>
      <c r="R10" s="411"/>
      <c r="S10" s="411"/>
      <c r="T10" s="411"/>
      <c r="U10" s="411"/>
      <c r="V10" s="411"/>
      <c r="W10" s="423"/>
      <c r="X10" s="423"/>
      <c r="Y10" s="428"/>
      <c r="Z10" s="411"/>
      <c r="AA10" s="411"/>
      <c r="AB10" s="411"/>
      <c r="AC10" s="411"/>
      <c r="AD10" s="411"/>
      <c r="AE10" s="411"/>
      <c r="AF10" s="423"/>
      <c r="AG10" s="411"/>
      <c r="AH10" s="411"/>
      <c r="AI10" s="425"/>
      <c r="AJ10" s="284"/>
      <c r="AK10" s="1"/>
      <c r="AL10" s="1"/>
      <c r="AM10" s="1"/>
      <c r="AN10" s="1"/>
    </row>
    <row r="11" spans="1:40" ht="30" customHeight="1" x14ac:dyDescent="0.2">
      <c r="A11" s="445" t="s">
        <v>876</v>
      </c>
      <c r="B11" s="285" t="s">
        <v>49</v>
      </c>
      <c r="C11" s="314" t="s">
        <v>50</v>
      </c>
      <c r="D11" s="315" t="s">
        <v>51</v>
      </c>
      <c r="E11" s="316"/>
      <c r="F11" s="317">
        <v>42948</v>
      </c>
      <c r="G11" s="317">
        <v>43525</v>
      </c>
      <c r="H11" s="315" t="s">
        <v>52</v>
      </c>
      <c r="I11" s="318">
        <v>25000</v>
      </c>
      <c r="J11" s="315" t="s">
        <v>877</v>
      </c>
      <c r="K11" s="315" t="s">
        <v>54</v>
      </c>
      <c r="L11" s="319"/>
      <c r="M11" s="315"/>
      <c r="N11" s="316"/>
      <c r="O11" s="316" t="s">
        <v>55</v>
      </c>
      <c r="P11" s="316"/>
      <c r="Q11" s="316"/>
      <c r="R11" s="116"/>
      <c r="S11" s="305"/>
      <c r="T11" s="18" t="s">
        <v>878</v>
      </c>
      <c r="U11" s="286"/>
      <c r="V11" s="286" t="s">
        <v>620</v>
      </c>
      <c r="W11" s="32" t="s">
        <v>879</v>
      </c>
      <c r="X11" s="316"/>
      <c r="Y11" s="316"/>
      <c r="Z11" s="316"/>
      <c r="AA11" s="316"/>
      <c r="AB11" s="320"/>
      <c r="AC11" s="320">
        <v>44621</v>
      </c>
      <c r="AD11" s="316" t="s">
        <v>880</v>
      </c>
      <c r="AE11" s="321"/>
      <c r="AF11" s="315" t="s">
        <v>881</v>
      </c>
      <c r="AG11" s="316"/>
      <c r="AH11" s="316"/>
      <c r="AI11" s="316"/>
      <c r="AJ11" s="284"/>
      <c r="AK11" s="1"/>
      <c r="AL11" s="1"/>
      <c r="AM11" s="1"/>
      <c r="AN11" s="1"/>
    </row>
    <row r="12" spans="1:40" ht="30" customHeight="1" x14ac:dyDescent="0.2">
      <c r="A12" s="392"/>
      <c r="B12" s="12" t="s">
        <v>60</v>
      </c>
      <c r="C12" s="314" t="s">
        <v>882</v>
      </c>
      <c r="D12" s="316" t="s">
        <v>51</v>
      </c>
      <c r="E12" s="316"/>
      <c r="F12" s="317">
        <v>42948</v>
      </c>
      <c r="G12" s="317">
        <v>43525</v>
      </c>
      <c r="H12" s="316" t="s">
        <v>52</v>
      </c>
      <c r="I12" s="322">
        <v>40000</v>
      </c>
      <c r="J12" s="316" t="s">
        <v>883</v>
      </c>
      <c r="K12" s="316" t="s">
        <v>884</v>
      </c>
      <c r="L12" s="316"/>
      <c r="M12" s="316"/>
      <c r="N12" s="316"/>
      <c r="O12" s="316" t="s">
        <v>55</v>
      </c>
      <c r="P12" s="316"/>
      <c r="Q12" s="316"/>
      <c r="R12" s="116"/>
      <c r="S12" s="305"/>
      <c r="T12" s="18" t="s">
        <v>878</v>
      </c>
      <c r="U12" s="286"/>
      <c r="V12" s="286" t="s">
        <v>620</v>
      </c>
      <c r="W12" s="32" t="s">
        <v>879</v>
      </c>
      <c r="X12" s="316"/>
      <c r="Y12" s="316"/>
      <c r="Z12" s="316"/>
      <c r="AA12" s="316"/>
      <c r="AB12" s="320"/>
      <c r="AC12" s="320">
        <v>44621</v>
      </c>
      <c r="AD12" s="316" t="s">
        <v>880</v>
      </c>
      <c r="AE12" s="321"/>
      <c r="AF12" s="316" t="s">
        <v>885</v>
      </c>
      <c r="AG12" s="316"/>
      <c r="AH12" s="316"/>
      <c r="AI12" s="316"/>
      <c r="AJ12" s="284"/>
      <c r="AK12" s="1"/>
      <c r="AL12" s="1"/>
      <c r="AM12" s="1"/>
      <c r="AN12" s="1"/>
    </row>
    <row r="13" spans="1:40" ht="30" customHeight="1" x14ac:dyDescent="0.2">
      <c r="A13" s="392"/>
      <c r="B13" s="12" t="s">
        <v>65</v>
      </c>
      <c r="C13" s="314" t="s">
        <v>886</v>
      </c>
      <c r="D13" s="316" t="s">
        <v>887</v>
      </c>
      <c r="E13" s="316" t="s">
        <v>888</v>
      </c>
      <c r="F13" s="317">
        <v>42948</v>
      </c>
      <c r="G13" s="323">
        <v>43344</v>
      </c>
      <c r="H13" s="316" t="s">
        <v>68</v>
      </c>
      <c r="I13" s="322">
        <v>300000</v>
      </c>
      <c r="J13" s="316" t="s">
        <v>889</v>
      </c>
      <c r="K13" s="316" t="s">
        <v>890</v>
      </c>
      <c r="L13" s="316"/>
      <c r="M13" s="316"/>
      <c r="N13" s="316"/>
      <c r="O13" s="316"/>
      <c r="P13" s="316"/>
      <c r="Q13" s="316"/>
      <c r="R13" s="117" t="s">
        <v>55</v>
      </c>
      <c r="S13" s="305"/>
      <c r="T13" s="324"/>
      <c r="U13" s="316"/>
      <c r="V13" s="325"/>
      <c r="W13" s="32"/>
      <c r="X13" s="316"/>
      <c r="Y13" s="316"/>
      <c r="Z13" s="316"/>
      <c r="AA13" s="316"/>
      <c r="AB13" s="320"/>
      <c r="AC13" s="320"/>
      <c r="AD13" s="316"/>
      <c r="AE13" s="321"/>
      <c r="AF13" s="316"/>
      <c r="AG13" s="316"/>
      <c r="AH13" s="316"/>
      <c r="AI13" s="316"/>
      <c r="AJ13" s="284"/>
      <c r="AK13" s="1"/>
      <c r="AL13" s="1"/>
      <c r="AM13" s="1"/>
      <c r="AN13" s="1"/>
    </row>
    <row r="14" spans="1:40" ht="30" customHeight="1" x14ac:dyDescent="0.2">
      <c r="A14" s="392"/>
      <c r="B14" s="12" t="s">
        <v>74</v>
      </c>
      <c r="C14" s="314" t="s">
        <v>75</v>
      </c>
      <c r="D14" s="316" t="s">
        <v>891</v>
      </c>
      <c r="E14" s="316"/>
      <c r="F14" s="317">
        <v>42948</v>
      </c>
      <c r="G14" s="323">
        <v>43983</v>
      </c>
      <c r="H14" s="316" t="s">
        <v>68</v>
      </c>
      <c r="I14" s="322">
        <v>3000</v>
      </c>
      <c r="J14" s="316" t="s">
        <v>892</v>
      </c>
      <c r="K14" s="316" t="s">
        <v>78</v>
      </c>
      <c r="L14" s="326"/>
      <c r="M14" s="327"/>
      <c r="N14" s="316"/>
      <c r="O14" s="316"/>
      <c r="P14" s="316"/>
      <c r="Q14" s="316"/>
      <c r="R14" s="117" t="s">
        <v>55</v>
      </c>
      <c r="S14" s="305"/>
      <c r="T14" s="324" t="s">
        <v>893</v>
      </c>
      <c r="U14" s="316"/>
      <c r="V14" s="325"/>
      <c r="W14" s="32"/>
      <c r="X14" s="316"/>
      <c r="Y14" s="316"/>
      <c r="Z14" s="316"/>
      <c r="AA14" s="316"/>
      <c r="AB14" s="320"/>
      <c r="AC14" s="320"/>
      <c r="AD14" s="316"/>
      <c r="AE14" s="321"/>
      <c r="AF14" s="316"/>
      <c r="AG14" s="316"/>
      <c r="AH14" s="316"/>
      <c r="AI14" s="316"/>
      <c r="AJ14" s="284"/>
      <c r="AK14" s="1"/>
      <c r="AL14" s="1"/>
      <c r="AM14" s="1"/>
      <c r="AN14" s="1"/>
    </row>
    <row r="15" spans="1:40" ht="30" customHeight="1" x14ac:dyDescent="0.2">
      <c r="A15" s="392"/>
      <c r="B15" s="12" t="s">
        <v>82</v>
      </c>
      <c r="C15" s="314" t="s">
        <v>894</v>
      </c>
      <c r="D15" s="316" t="s">
        <v>895</v>
      </c>
      <c r="E15" s="316"/>
      <c r="F15" s="317">
        <v>42948</v>
      </c>
      <c r="G15" s="323">
        <v>44348</v>
      </c>
      <c r="H15" s="316" t="s">
        <v>52</v>
      </c>
      <c r="I15" s="322">
        <v>300000</v>
      </c>
      <c r="J15" s="316" t="s">
        <v>621</v>
      </c>
      <c r="K15" s="316" t="s">
        <v>86</v>
      </c>
      <c r="L15" s="326"/>
      <c r="M15" s="316"/>
      <c r="N15" s="316"/>
      <c r="O15" s="316"/>
      <c r="P15" s="316"/>
      <c r="Q15" s="118" t="s">
        <v>55</v>
      </c>
      <c r="R15" s="316"/>
      <c r="S15" s="305"/>
      <c r="T15" s="324"/>
      <c r="U15" s="316"/>
      <c r="V15" s="316"/>
      <c r="W15" s="32" t="s">
        <v>879</v>
      </c>
      <c r="X15" s="316"/>
      <c r="Y15" s="316"/>
      <c r="Z15" s="316"/>
      <c r="AA15" s="316"/>
      <c r="AB15" s="320"/>
      <c r="AC15" s="320"/>
      <c r="AD15" s="316" t="s">
        <v>880</v>
      </c>
      <c r="AE15" s="321"/>
      <c r="AF15" s="316" t="s">
        <v>885</v>
      </c>
      <c r="AG15" s="316"/>
      <c r="AH15" s="316"/>
      <c r="AI15" s="316"/>
      <c r="AJ15" s="284"/>
      <c r="AK15" s="1"/>
      <c r="AL15" s="1"/>
      <c r="AM15" s="1"/>
      <c r="AN15" s="1"/>
    </row>
    <row r="16" spans="1:40" ht="30" customHeight="1" x14ac:dyDescent="0.2">
      <c r="A16" s="392"/>
      <c r="B16" s="12" t="s">
        <v>90</v>
      </c>
      <c r="C16" s="314" t="s">
        <v>91</v>
      </c>
      <c r="D16" s="316" t="s">
        <v>92</v>
      </c>
      <c r="E16" s="316"/>
      <c r="F16" s="323" t="s">
        <v>896</v>
      </c>
      <c r="G16" s="323">
        <v>44348</v>
      </c>
      <c r="H16" s="316" t="s">
        <v>68</v>
      </c>
      <c r="I16" s="322">
        <v>3000</v>
      </c>
      <c r="J16" s="316" t="s">
        <v>93</v>
      </c>
      <c r="K16" s="316" t="s">
        <v>94</v>
      </c>
      <c r="L16" s="326"/>
      <c r="M16" s="316"/>
      <c r="N16" s="316"/>
      <c r="O16" s="316"/>
      <c r="P16" s="316"/>
      <c r="Q16" s="316"/>
      <c r="R16" s="119" t="s">
        <v>55</v>
      </c>
      <c r="S16" s="305"/>
      <c r="T16" s="324"/>
      <c r="U16" s="316"/>
      <c r="V16" s="316"/>
      <c r="W16" s="316" t="s">
        <v>68</v>
      </c>
      <c r="X16" s="316"/>
      <c r="Y16" s="316"/>
      <c r="Z16" s="316"/>
      <c r="AA16" s="316"/>
      <c r="AB16" s="320"/>
      <c r="AC16" s="320"/>
      <c r="AD16" s="316"/>
      <c r="AE16" s="321"/>
      <c r="AF16" s="316"/>
      <c r="AG16" s="316"/>
      <c r="AH16" s="316"/>
      <c r="AI16" s="316"/>
      <c r="AJ16" s="284"/>
      <c r="AK16" s="1"/>
      <c r="AL16" s="1"/>
      <c r="AM16" s="1"/>
      <c r="AN16" s="1"/>
    </row>
    <row r="17" spans="1:40" ht="30" customHeight="1" x14ac:dyDescent="0.2">
      <c r="A17" s="392"/>
      <c r="B17" s="12" t="s">
        <v>97</v>
      </c>
      <c r="C17" s="314" t="s">
        <v>98</v>
      </c>
      <c r="D17" s="316" t="s">
        <v>92</v>
      </c>
      <c r="E17" s="316"/>
      <c r="F17" s="317">
        <v>42948</v>
      </c>
      <c r="G17" s="323">
        <v>44348</v>
      </c>
      <c r="H17" s="316" t="s">
        <v>68</v>
      </c>
      <c r="I17" s="328">
        <v>0</v>
      </c>
      <c r="J17" s="316" t="s">
        <v>99</v>
      </c>
      <c r="K17" s="316" t="s">
        <v>94</v>
      </c>
      <c r="L17" s="326"/>
      <c r="M17" s="316"/>
      <c r="N17" s="316"/>
      <c r="O17" s="316"/>
      <c r="P17" s="316"/>
      <c r="Q17" s="316"/>
      <c r="R17" s="119" t="s">
        <v>55</v>
      </c>
      <c r="S17" s="305"/>
      <c r="T17" s="324"/>
      <c r="U17" s="316"/>
      <c r="V17" s="316"/>
      <c r="W17" s="316" t="s">
        <v>68</v>
      </c>
      <c r="X17" s="316"/>
      <c r="Y17" s="329"/>
      <c r="Z17" s="329"/>
      <c r="AA17" s="329"/>
      <c r="AB17" s="330"/>
      <c r="AC17" s="330"/>
      <c r="AD17" s="329"/>
      <c r="AE17" s="331"/>
      <c r="AF17" s="329"/>
      <c r="AG17" s="329"/>
      <c r="AH17" s="329"/>
      <c r="AI17" s="316"/>
      <c r="AJ17" s="284"/>
      <c r="AK17" s="1"/>
      <c r="AL17" s="1"/>
      <c r="AM17" s="1"/>
      <c r="AN17" s="1"/>
    </row>
    <row r="18" spans="1:40" ht="30" customHeight="1" x14ac:dyDescent="0.2">
      <c r="A18" s="392"/>
      <c r="B18" s="12" t="s">
        <v>101</v>
      </c>
      <c r="C18" s="314" t="s">
        <v>102</v>
      </c>
      <c r="D18" s="316" t="s">
        <v>897</v>
      </c>
      <c r="E18" s="316"/>
      <c r="F18" s="317">
        <v>42948</v>
      </c>
      <c r="G18" s="323">
        <v>44348</v>
      </c>
      <c r="H18" s="332" t="s">
        <v>898</v>
      </c>
      <c r="I18" s="328">
        <v>0</v>
      </c>
      <c r="J18" s="316" t="s">
        <v>899</v>
      </c>
      <c r="K18" s="316" t="s">
        <v>106</v>
      </c>
      <c r="L18" s="326"/>
      <c r="M18" s="316"/>
      <c r="N18" s="316"/>
      <c r="O18" s="316"/>
      <c r="P18" s="316"/>
      <c r="Q18" s="118" t="s">
        <v>55</v>
      </c>
      <c r="R18" s="316"/>
      <c r="S18" s="305"/>
      <c r="T18" s="324" t="s">
        <v>900</v>
      </c>
      <c r="U18" s="316" t="s">
        <v>901</v>
      </c>
      <c r="V18" s="316" t="s">
        <v>902</v>
      </c>
      <c r="W18" s="316" t="s">
        <v>903</v>
      </c>
      <c r="X18" s="316" t="s">
        <v>904</v>
      </c>
      <c r="Y18" s="329"/>
      <c r="Z18" s="329"/>
      <c r="AA18" s="329"/>
      <c r="AB18" s="330"/>
      <c r="AC18" s="330"/>
      <c r="AD18" s="329" t="s">
        <v>905</v>
      </c>
      <c r="AE18" s="331"/>
      <c r="AF18" s="329"/>
      <c r="AG18" s="329"/>
      <c r="AH18" s="329"/>
      <c r="AI18" s="316"/>
      <c r="AJ18" s="284"/>
      <c r="AK18" s="1"/>
      <c r="AL18" s="1"/>
      <c r="AM18" s="1"/>
      <c r="AN18" s="1"/>
    </row>
    <row r="19" spans="1:40" ht="30" customHeight="1" x14ac:dyDescent="0.2">
      <c r="A19" s="392"/>
      <c r="B19" s="12" t="s">
        <v>112</v>
      </c>
      <c r="C19" s="314" t="s">
        <v>906</v>
      </c>
      <c r="D19" s="316" t="s">
        <v>114</v>
      </c>
      <c r="E19" s="316"/>
      <c r="F19" s="317">
        <v>42948</v>
      </c>
      <c r="G19" s="323">
        <v>44348</v>
      </c>
      <c r="H19" s="120" t="s">
        <v>898</v>
      </c>
      <c r="I19" s="322">
        <v>10000</v>
      </c>
      <c r="J19" s="316" t="s">
        <v>907</v>
      </c>
      <c r="K19" s="316" t="s">
        <v>117</v>
      </c>
      <c r="L19" s="326"/>
      <c r="M19" s="316"/>
      <c r="N19" s="316"/>
      <c r="O19" s="316"/>
      <c r="P19" s="316"/>
      <c r="Q19" s="121" t="s">
        <v>55</v>
      </c>
      <c r="R19" s="316"/>
      <c r="S19" s="305"/>
      <c r="T19" s="324" t="s">
        <v>908</v>
      </c>
      <c r="U19" s="316"/>
      <c r="V19" s="315"/>
      <c r="W19" s="329" t="s">
        <v>903</v>
      </c>
      <c r="X19" s="316"/>
      <c r="Y19" s="329"/>
      <c r="Z19" s="329"/>
      <c r="AA19" s="329"/>
      <c r="AB19" s="330"/>
      <c r="AC19" s="330"/>
      <c r="AD19" s="329" t="s">
        <v>68</v>
      </c>
      <c r="AE19" s="331"/>
      <c r="AF19" s="329" t="s">
        <v>909</v>
      </c>
      <c r="AG19" s="329"/>
      <c r="AH19" s="329"/>
      <c r="AI19" s="316" t="s">
        <v>910</v>
      </c>
      <c r="AJ19" s="284"/>
      <c r="AK19" s="1"/>
      <c r="AL19" s="1"/>
      <c r="AM19" s="1"/>
      <c r="AN19" s="1"/>
    </row>
    <row r="20" spans="1:40" ht="30" customHeight="1" x14ac:dyDescent="0.2">
      <c r="A20" s="392"/>
      <c r="B20" s="12" t="s">
        <v>120</v>
      </c>
      <c r="C20" s="314" t="s">
        <v>121</v>
      </c>
      <c r="D20" s="316" t="s">
        <v>911</v>
      </c>
      <c r="E20" s="316"/>
      <c r="F20" s="317">
        <v>42948</v>
      </c>
      <c r="G20" s="323">
        <v>44348</v>
      </c>
      <c r="H20" s="316" t="s">
        <v>123</v>
      </c>
      <c r="I20" s="322">
        <v>300000</v>
      </c>
      <c r="J20" s="316" t="s">
        <v>648</v>
      </c>
      <c r="K20" s="322" t="s">
        <v>125</v>
      </c>
      <c r="L20" s="322"/>
      <c r="M20" s="316"/>
      <c r="N20" s="316"/>
      <c r="O20" s="316"/>
      <c r="P20" s="122"/>
      <c r="Q20" s="121" t="s">
        <v>55</v>
      </c>
      <c r="R20" s="316"/>
      <c r="S20" s="305"/>
      <c r="T20" s="324" t="s">
        <v>912</v>
      </c>
      <c r="U20" s="316"/>
      <c r="V20" s="316"/>
      <c r="W20" s="316" t="s">
        <v>68</v>
      </c>
      <c r="X20" s="316"/>
      <c r="Y20" s="329" t="s">
        <v>913</v>
      </c>
      <c r="Z20" s="329"/>
      <c r="AA20" s="329"/>
      <c r="AB20" s="330"/>
      <c r="AC20" s="330"/>
      <c r="AD20" s="329"/>
      <c r="AE20" s="331"/>
      <c r="AF20" s="329" t="s">
        <v>914</v>
      </c>
      <c r="AG20" s="329" t="s">
        <v>915</v>
      </c>
      <c r="AH20" s="329" t="s">
        <v>916</v>
      </c>
      <c r="AI20" s="316"/>
      <c r="AJ20" s="284"/>
      <c r="AK20" s="1"/>
      <c r="AL20" s="1"/>
      <c r="AM20" s="1"/>
      <c r="AN20" s="1"/>
    </row>
    <row r="21" spans="1:40" ht="30" customHeight="1" x14ac:dyDescent="0.2">
      <c r="A21" s="392"/>
      <c r="B21" s="12" t="s">
        <v>128</v>
      </c>
      <c r="C21" s="314" t="s">
        <v>129</v>
      </c>
      <c r="D21" s="316" t="s">
        <v>130</v>
      </c>
      <c r="E21" s="316"/>
      <c r="F21" s="317">
        <v>42948</v>
      </c>
      <c r="G21" s="323">
        <v>44348</v>
      </c>
      <c r="H21" s="316" t="s">
        <v>123</v>
      </c>
      <c r="I21" s="322">
        <v>500000</v>
      </c>
      <c r="J21" s="322" t="s">
        <v>652</v>
      </c>
      <c r="K21" s="322" t="s">
        <v>117</v>
      </c>
      <c r="L21" s="322"/>
      <c r="M21" s="316"/>
      <c r="N21" s="316"/>
      <c r="O21" s="316"/>
      <c r="P21" s="123"/>
      <c r="Q21" s="121" t="s">
        <v>55</v>
      </c>
      <c r="R21" s="316"/>
      <c r="S21" s="305"/>
      <c r="T21" s="324" t="s">
        <v>917</v>
      </c>
      <c r="U21" s="316"/>
      <c r="V21" s="316"/>
      <c r="W21" s="316" t="s">
        <v>68</v>
      </c>
      <c r="X21" s="316"/>
      <c r="Y21" s="329"/>
      <c r="Z21" s="329"/>
      <c r="AA21" s="329"/>
      <c r="AB21" s="330"/>
      <c r="AC21" s="330"/>
      <c r="AD21" s="329"/>
      <c r="AE21" s="331"/>
      <c r="AF21" s="329" t="s">
        <v>918</v>
      </c>
      <c r="AG21" s="329"/>
      <c r="AH21" s="329"/>
      <c r="AI21" s="316"/>
      <c r="AJ21" s="284"/>
      <c r="AK21" s="1"/>
      <c r="AL21" s="1"/>
      <c r="AM21" s="1"/>
      <c r="AN21" s="1"/>
    </row>
    <row r="22" spans="1:40" ht="30" customHeight="1" x14ac:dyDescent="0.2">
      <c r="A22" s="392"/>
      <c r="B22" s="12" t="s">
        <v>134</v>
      </c>
      <c r="C22" s="314" t="s">
        <v>656</v>
      </c>
      <c r="D22" s="316" t="s">
        <v>657</v>
      </c>
      <c r="E22" s="316" t="s">
        <v>919</v>
      </c>
      <c r="F22" s="317">
        <v>42948</v>
      </c>
      <c r="G22" s="323">
        <v>44348</v>
      </c>
      <c r="H22" s="316" t="s">
        <v>68</v>
      </c>
      <c r="I22" s="322">
        <v>20000</v>
      </c>
      <c r="J22" s="322" t="s">
        <v>659</v>
      </c>
      <c r="K22" s="322" t="s">
        <v>138</v>
      </c>
      <c r="L22" s="322"/>
      <c r="M22" s="316"/>
      <c r="N22" s="316"/>
      <c r="O22" s="316"/>
      <c r="P22" s="122"/>
      <c r="Q22" s="121" t="s">
        <v>55</v>
      </c>
      <c r="R22" s="316"/>
      <c r="S22" s="305"/>
      <c r="T22" s="324" t="s">
        <v>920</v>
      </c>
      <c r="U22" s="316"/>
      <c r="V22" s="316"/>
      <c r="W22" s="316" t="s">
        <v>68</v>
      </c>
      <c r="X22" s="316" t="s">
        <v>921</v>
      </c>
      <c r="Y22" s="316"/>
      <c r="Z22" s="316"/>
      <c r="AA22" s="316"/>
      <c r="AB22" s="320"/>
      <c r="AC22" s="320"/>
      <c r="AD22" s="316"/>
      <c r="AE22" s="321"/>
      <c r="AF22" s="329" t="s">
        <v>922</v>
      </c>
      <c r="AG22" s="316"/>
      <c r="AH22" s="316"/>
      <c r="AI22" s="316"/>
      <c r="AJ22" s="284"/>
      <c r="AK22" s="1"/>
      <c r="AL22" s="1"/>
      <c r="AM22" s="1"/>
      <c r="AN22" s="1"/>
    </row>
    <row r="23" spans="1:40" ht="30" customHeight="1" x14ac:dyDescent="0.2">
      <c r="A23" s="392"/>
      <c r="B23" s="12" t="s">
        <v>143</v>
      </c>
      <c r="C23" s="314" t="s">
        <v>144</v>
      </c>
      <c r="D23" s="316" t="s">
        <v>663</v>
      </c>
      <c r="E23" s="316" t="s">
        <v>664</v>
      </c>
      <c r="F23" s="317">
        <v>42948</v>
      </c>
      <c r="G23" s="323">
        <v>44348</v>
      </c>
      <c r="H23" s="316" t="s">
        <v>146</v>
      </c>
      <c r="I23" s="322">
        <v>250000</v>
      </c>
      <c r="J23" s="316" t="s">
        <v>147</v>
      </c>
      <c r="K23" s="316" t="s">
        <v>138</v>
      </c>
      <c r="L23" s="326"/>
      <c r="M23" s="316"/>
      <c r="N23" s="316"/>
      <c r="O23" s="316"/>
      <c r="P23" s="316"/>
      <c r="Q23" s="316"/>
      <c r="R23" s="117" t="s">
        <v>55</v>
      </c>
      <c r="S23" s="305"/>
      <c r="T23" s="324" t="s">
        <v>923</v>
      </c>
      <c r="U23" s="316" t="s">
        <v>924</v>
      </c>
      <c r="V23" s="316"/>
      <c r="W23" s="316" t="s">
        <v>68</v>
      </c>
      <c r="X23" s="316"/>
      <c r="Y23" s="316"/>
      <c r="Z23" s="316"/>
      <c r="AA23" s="316"/>
      <c r="AB23" s="320"/>
      <c r="AC23" s="320"/>
      <c r="AD23" s="316"/>
      <c r="AE23" s="321"/>
      <c r="AF23" s="329"/>
      <c r="AG23" s="316"/>
      <c r="AH23" s="316"/>
      <c r="AI23" s="316"/>
      <c r="AJ23" s="284"/>
      <c r="AK23" s="1"/>
      <c r="AL23" s="1"/>
      <c r="AM23" s="1"/>
      <c r="AN23" s="1"/>
    </row>
    <row r="24" spans="1:40" ht="30" customHeight="1" x14ac:dyDescent="0.2">
      <c r="A24" s="392"/>
      <c r="B24" s="12" t="s">
        <v>153</v>
      </c>
      <c r="C24" s="314" t="s">
        <v>925</v>
      </c>
      <c r="D24" s="316" t="s">
        <v>155</v>
      </c>
      <c r="E24" s="316"/>
      <c r="F24" s="317">
        <v>42948</v>
      </c>
      <c r="G24" s="323">
        <v>44348</v>
      </c>
      <c r="H24" s="316" t="s">
        <v>68</v>
      </c>
      <c r="I24" s="322">
        <v>150000</v>
      </c>
      <c r="J24" s="333" t="s">
        <v>898</v>
      </c>
      <c r="K24" s="324" t="s">
        <v>106</v>
      </c>
      <c r="L24" s="326"/>
      <c r="M24" s="316"/>
      <c r="N24" s="316"/>
      <c r="O24" s="316"/>
      <c r="P24" s="123"/>
      <c r="Q24" s="121" t="s">
        <v>55</v>
      </c>
      <c r="R24" s="116"/>
      <c r="S24" s="305"/>
      <c r="T24" s="286" t="s">
        <v>926</v>
      </c>
      <c r="U24" s="316"/>
      <c r="V24" s="316"/>
      <c r="W24" s="329" t="s">
        <v>903</v>
      </c>
      <c r="X24" s="316"/>
      <c r="Y24" s="316"/>
      <c r="Z24" s="316"/>
      <c r="AA24" s="316"/>
      <c r="AB24" s="320"/>
      <c r="AC24" s="320"/>
      <c r="AD24" s="316"/>
      <c r="AE24" s="321"/>
      <c r="AF24" s="329" t="s">
        <v>905</v>
      </c>
      <c r="AG24" s="316"/>
      <c r="AH24" s="316"/>
      <c r="AI24" s="316"/>
      <c r="AJ24" s="284"/>
      <c r="AK24" s="1"/>
      <c r="AL24" s="1"/>
      <c r="AM24" s="1"/>
      <c r="AN24" s="1"/>
    </row>
    <row r="25" spans="1:40" ht="30" customHeight="1" x14ac:dyDescent="0.2">
      <c r="A25" s="392"/>
      <c r="B25" s="12" t="s">
        <v>160</v>
      </c>
      <c r="C25" s="314" t="s">
        <v>161</v>
      </c>
      <c r="D25" s="316" t="s">
        <v>162</v>
      </c>
      <c r="E25" s="316"/>
      <c r="F25" s="317">
        <v>42948</v>
      </c>
      <c r="G25" s="323">
        <v>44348</v>
      </c>
      <c r="H25" s="316" t="s">
        <v>163</v>
      </c>
      <c r="I25" s="322">
        <v>250000</v>
      </c>
      <c r="J25" s="315" t="s">
        <v>668</v>
      </c>
      <c r="K25" s="316" t="s">
        <v>165</v>
      </c>
      <c r="L25" s="326"/>
      <c r="M25" s="316"/>
      <c r="N25" s="316"/>
      <c r="O25" s="316"/>
      <c r="P25" s="316"/>
      <c r="Q25" s="316"/>
      <c r="R25" s="117" t="s">
        <v>55</v>
      </c>
      <c r="S25" s="305"/>
      <c r="T25" s="324" t="s">
        <v>927</v>
      </c>
      <c r="U25" s="316"/>
      <c r="V25" s="316"/>
      <c r="W25" s="316" t="s">
        <v>928</v>
      </c>
      <c r="X25" s="316" t="s">
        <v>929</v>
      </c>
      <c r="Y25" s="316"/>
      <c r="Z25" s="316"/>
      <c r="AA25" s="316"/>
      <c r="AB25" s="320"/>
      <c r="AC25" s="320"/>
      <c r="AD25" s="316"/>
      <c r="AE25" s="321"/>
      <c r="AF25" s="316" t="s">
        <v>930</v>
      </c>
      <c r="AG25" s="316"/>
      <c r="AH25" s="316"/>
      <c r="AI25" s="316"/>
      <c r="AJ25" s="284"/>
      <c r="AK25" s="1"/>
      <c r="AL25" s="1"/>
      <c r="AM25" s="1"/>
      <c r="AN25" s="1"/>
    </row>
    <row r="26" spans="1:40" ht="30" customHeight="1" x14ac:dyDescent="0.2">
      <c r="A26" s="392"/>
      <c r="B26" s="12" t="s">
        <v>169</v>
      </c>
      <c r="C26" s="314" t="s">
        <v>170</v>
      </c>
      <c r="D26" s="316" t="s">
        <v>171</v>
      </c>
      <c r="E26" s="316"/>
      <c r="F26" s="317">
        <v>42948</v>
      </c>
      <c r="G26" s="323">
        <v>44348</v>
      </c>
      <c r="H26" s="316" t="s">
        <v>68</v>
      </c>
      <c r="I26" s="322">
        <v>500000</v>
      </c>
      <c r="J26" s="316" t="s">
        <v>674</v>
      </c>
      <c r="K26" s="316" t="s">
        <v>173</v>
      </c>
      <c r="L26" s="334"/>
      <c r="M26" s="316"/>
      <c r="N26" s="316"/>
      <c r="O26" s="316"/>
      <c r="P26" s="316"/>
      <c r="Q26" s="121" t="s">
        <v>55</v>
      </c>
      <c r="R26" s="124"/>
      <c r="S26" s="305"/>
      <c r="T26" s="324" t="s">
        <v>931</v>
      </c>
      <c r="U26" s="316"/>
      <c r="V26" s="316"/>
      <c r="W26" s="316" t="s">
        <v>68</v>
      </c>
      <c r="X26" s="316" t="s">
        <v>932</v>
      </c>
      <c r="Y26" s="316" t="s">
        <v>933</v>
      </c>
      <c r="Z26" s="316"/>
      <c r="AA26" s="316"/>
      <c r="AB26" s="320"/>
      <c r="AC26" s="320"/>
      <c r="AD26" s="316"/>
      <c r="AE26" s="321"/>
      <c r="AF26" s="316" t="s">
        <v>934</v>
      </c>
      <c r="AG26" s="316"/>
      <c r="AH26" s="316"/>
      <c r="AI26" s="316"/>
      <c r="AJ26" s="284"/>
      <c r="AK26" s="1"/>
      <c r="AL26" s="1"/>
      <c r="AM26" s="1"/>
      <c r="AN26" s="1"/>
    </row>
    <row r="27" spans="1:40" ht="30" customHeight="1" x14ac:dyDescent="0.2">
      <c r="A27" s="392"/>
      <c r="B27" s="12" t="s">
        <v>178</v>
      </c>
      <c r="C27" s="314" t="s">
        <v>179</v>
      </c>
      <c r="D27" s="316" t="s">
        <v>180</v>
      </c>
      <c r="E27" s="316"/>
      <c r="F27" s="317">
        <v>42948</v>
      </c>
      <c r="G27" s="323">
        <v>44197</v>
      </c>
      <c r="H27" s="316" t="s">
        <v>457</v>
      </c>
      <c r="I27" s="322">
        <v>20000</v>
      </c>
      <c r="J27" s="316" t="s">
        <v>935</v>
      </c>
      <c r="K27" s="316" t="s">
        <v>183</v>
      </c>
      <c r="L27" s="316"/>
      <c r="M27" s="316"/>
      <c r="N27" s="316"/>
      <c r="O27" s="316"/>
      <c r="P27" s="116"/>
      <c r="Q27" s="121" t="s">
        <v>55</v>
      </c>
      <c r="R27" s="316"/>
      <c r="S27" s="305"/>
      <c r="T27" s="324" t="s">
        <v>936</v>
      </c>
      <c r="U27" s="316"/>
      <c r="V27" s="316"/>
      <c r="W27" s="335" t="s">
        <v>68</v>
      </c>
      <c r="X27" s="316"/>
      <c r="Y27" s="316" t="s">
        <v>937</v>
      </c>
      <c r="Z27" s="316"/>
      <c r="AA27" s="316"/>
      <c r="AB27" s="320"/>
      <c r="AC27" s="320"/>
      <c r="AD27" s="316" t="s">
        <v>68</v>
      </c>
      <c r="AE27" s="321"/>
      <c r="AF27" s="125"/>
      <c r="AG27" s="324"/>
      <c r="AH27" s="316"/>
      <c r="AI27" s="316"/>
      <c r="AJ27" s="284"/>
      <c r="AK27" s="1"/>
      <c r="AL27" s="1"/>
      <c r="AM27" s="1"/>
      <c r="AN27" s="1"/>
    </row>
    <row r="28" spans="1:40" ht="30" customHeight="1" x14ac:dyDescent="0.2">
      <c r="A28" s="392"/>
      <c r="B28" s="12" t="s">
        <v>190</v>
      </c>
      <c r="C28" s="314" t="s">
        <v>938</v>
      </c>
      <c r="D28" s="316" t="s">
        <v>434</v>
      </c>
      <c r="E28" s="316"/>
      <c r="F28" s="317">
        <v>42948</v>
      </c>
      <c r="G28" s="323">
        <v>44348</v>
      </c>
      <c r="H28" s="316" t="s">
        <v>879</v>
      </c>
      <c r="I28" s="322">
        <v>10000</v>
      </c>
      <c r="J28" s="316" t="s">
        <v>939</v>
      </c>
      <c r="K28" s="316" t="s">
        <v>173</v>
      </c>
      <c r="L28" s="316"/>
      <c r="M28" s="316"/>
      <c r="N28" s="316"/>
      <c r="O28" s="316"/>
      <c r="P28" s="126" t="s">
        <v>55</v>
      </c>
      <c r="Q28" s="316"/>
      <c r="R28" s="316"/>
      <c r="S28" s="305"/>
      <c r="T28" s="324" t="s">
        <v>940</v>
      </c>
      <c r="U28" s="316"/>
      <c r="V28" s="325"/>
      <c r="W28" s="32" t="s">
        <v>879</v>
      </c>
      <c r="X28" s="316" t="s">
        <v>941</v>
      </c>
      <c r="Y28" s="316"/>
      <c r="Z28" s="316"/>
      <c r="AA28" s="316"/>
      <c r="AB28" s="320"/>
      <c r="AC28" s="320"/>
      <c r="AD28" s="316"/>
      <c r="AE28" s="321"/>
      <c r="AF28" s="315" t="s">
        <v>942</v>
      </c>
      <c r="AG28" s="316"/>
      <c r="AH28" s="316"/>
      <c r="AI28" s="316"/>
      <c r="AJ28" s="284"/>
      <c r="AK28" s="1"/>
      <c r="AL28" s="1"/>
      <c r="AM28" s="1"/>
      <c r="AN28" s="1"/>
    </row>
    <row r="29" spans="1:40" ht="30" customHeight="1" x14ac:dyDescent="0.2">
      <c r="A29" s="392"/>
      <c r="B29" s="12" t="s">
        <v>198</v>
      </c>
      <c r="C29" s="314" t="s">
        <v>199</v>
      </c>
      <c r="D29" s="316" t="s">
        <v>200</v>
      </c>
      <c r="E29" s="316"/>
      <c r="F29" s="317">
        <v>42948</v>
      </c>
      <c r="G29" s="323">
        <v>44348</v>
      </c>
      <c r="H29" s="316" t="s">
        <v>879</v>
      </c>
      <c r="I29" s="322">
        <v>30000</v>
      </c>
      <c r="J29" s="316" t="s">
        <v>943</v>
      </c>
      <c r="K29" s="316" t="s">
        <v>173</v>
      </c>
      <c r="L29" s="334"/>
      <c r="M29" s="316"/>
      <c r="N29" s="316"/>
      <c r="O29" s="316"/>
      <c r="P29" s="316"/>
      <c r="Q29" s="118" t="s">
        <v>55</v>
      </c>
      <c r="R29" s="316"/>
      <c r="S29" s="305"/>
      <c r="T29" s="324" t="s">
        <v>944</v>
      </c>
      <c r="U29" s="316"/>
      <c r="V29" s="316"/>
      <c r="W29" s="316" t="s">
        <v>945</v>
      </c>
      <c r="X29" s="316"/>
      <c r="Y29" s="316"/>
      <c r="Z29" s="316"/>
      <c r="AA29" s="316"/>
      <c r="AB29" s="320"/>
      <c r="AC29" s="320"/>
      <c r="AD29" s="316"/>
      <c r="AE29" s="321"/>
      <c r="AF29" s="316" t="s">
        <v>946</v>
      </c>
      <c r="AG29" s="316"/>
      <c r="AH29" s="316"/>
      <c r="AI29" s="316"/>
      <c r="AJ29" s="284"/>
      <c r="AK29" s="1"/>
      <c r="AL29" s="1"/>
      <c r="AM29" s="1"/>
      <c r="AN29" s="1"/>
    </row>
    <row r="30" spans="1:40" ht="30" customHeight="1" x14ac:dyDescent="0.2">
      <c r="A30" s="392"/>
      <c r="B30" s="12" t="s">
        <v>206</v>
      </c>
      <c r="C30" s="314" t="s">
        <v>947</v>
      </c>
      <c r="D30" s="316" t="s">
        <v>208</v>
      </c>
      <c r="E30" s="316"/>
      <c r="F30" s="317">
        <v>42948</v>
      </c>
      <c r="G30" s="323">
        <v>44348</v>
      </c>
      <c r="H30" s="316" t="s">
        <v>146</v>
      </c>
      <c r="I30" s="322">
        <v>250000</v>
      </c>
      <c r="J30" s="316" t="s">
        <v>948</v>
      </c>
      <c r="K30" s="316" t="s">
        <v>211</v>
      </c>
      <c r="L30" s="334"/>
      <c r="M30" s="316"/>
      <c r="N30" s="316"/>
      <c r="O30" s="316"/>
      <c r="P30" s="316"/>
      <c r="Q30" s="127" t="s">
        <v>55</v>
      </c>
      <c r="R30" s="316"/>
      <c r="S30" s="305"/>
      <c r="T30" s="324" t="s">
        <v>949</v>
      </c>
      <c r="U30" s="316"/>
      <c r="V30" s="316"/>
      <c r="W30" s="316" t="s">
        <v>68</v>
      </c>
      <c r="X30" s="316" t="s">
        <v>950</v>
      </c>
      <c r="Y30" s="335"/>
      <c r="Z30" s="316"/>
      <c r="AA30" s="316"/>
      <c r="AB30" s="320"/>
      <c r="AC30" s="320"/>
      <c r="AD30" s="316" t="s">
        <v>951</v>
      </c>
      <c r="AE30" s="321"/>
      <c r="AF30" s="316" t="s">
        <v>952</v>
      </c>
      <c r="AG30" s="316"/>
      <c r="AH30" s="316"/>
      <c r="AI30" s="316"/>
      <c r="AJ30" s="284"/>
      <c r="AK30" s="1"/>
      <c r="AL30" s="1"/>
      <c r="AM30" s="1"/>
      <c r="AN30" s="1"/>
    </row>
    <row r="31" spans="1:40" ht="30" customHeight="1" x14ac:dyDescent="0.2">
      <c r="A31" s="392"/>
      <c r="B31" s="12" t="s">
        <v>216</v>
      </c>
      <c r="C31" s="314" t="s">
        <v>217</v>
      </c>
      <c r="D31" s="316" t="s">
        <v>218</v>
      </c>
      <c r="E31" s="316"/>
      <c r="F31" s="317">
        <v>42948</v>
      </c>
      <c r="G31" s="323">
        <v>44348</v>
      </c>
      <c r="H31" s="316" t="s">
        <v>879</v>
      </c>
      <c r="I31" s="322">
        <v>20000</v>
      </c>
      <c r="J31" s="316" t="s">
        <v>694</v>
      </c>
      <c r="K31" s="316" t="s">
        <v>953</v>
      </c>
      <c r="L31" s="316"/>
      <c r="M31" s="316"/>
      <c r="N31" s="316"/>
      <c r="O31" s="316"/>
      <c r="P31" s="316"/>
      <c r="Q31" s="118" t="s">
        <v>55</v>
      </c>
      <c r="R31" s="316"/>
      <c r="S31" s="305"/>
      <c r="T31" s="336" t="s">
        <v>954</v>
      </c>
      <c r="U31" s="324"/>
      <c r="V31" s="316"/>
      <c r="W31" s="329" t="s">
        <v>955</v>
      </c>
      <c r="X31" s="337"/>
      <c r="Y31" s="128" t="s">
        <v>956</v>
      </c>
      <c r="Z31" s="336" t="s">
        <v>957</v>
      </c>
      <c r="AA31" s="324"/>
      <c r="AB31" s="320"/>
      <c r="AC31" s="320"/>
      <c r="AD31" s="329" t="s">
        <v>905</v>
      </c>
      <c r="AE31" s="321"/>
      <c r="AF31" s="316" t="s">
        <v>958</v>
      </c>
      <c r="AG31" s="316"/>
      <c r="AH31" s="316"/>
      <c r="AI31" s="316"/>
      <c r="AJ31" s="284"/>
      <c r="AK31" s="1"/>
      <c r="AL31" s="1"/>
      <c r="AM31" s="1"/>
      <c r="AN31" s="1"/>
    </row>
    <row r="32" spans="1:40" ht="30" customHeight="1" x14ac:dyDescent="0.2">
      <c r="A32" s="392"/>
      <c r="B32" s="12" t="s">
        <v>225</v>
      </c>
      <c r="C32" s="314" t="s">
        <v>959</v>
      </c>
      <c r="D32" s="316" t="s">
        <v>227</v>
      </c>
      <c r="E32" s="316"/>
      <c r="F32" s="317">
        <v>42948</v>
      </c>
      <c r="G32" s="323">
        <v>44348</v>
      </c>
      <c r="H32" s="316" t="s">
        <v>68</v>
      </c>
      <c r="I32" s="322">
        <v>2000</v>
      </c>
      <c r="J32" s="316" t="s">
        <v>960</v>
      </c>
      <c r="K32" s="316" t="s">
        <v>229</v>
      </c>
      <c r="L32" s="334"/>
      <c r="M32" s="316"/>
      <c r="N32" s="316"/>
      <c r="O32" s="316"/>
      <c r="P32" s="316"/>
      <c r="Q32" s="129" t="s">
        <v>55</v>
      </c>
      <c r="R32" s="316"/>
      <c r="S32" s="305"/>
      <c r="T32" s="8" t="s">
        <v>961</v>
      </c>
      <c r="U32" s="316"/>
      <c r="V32" s="316"/>
      <c r="W32" s="316" t="s">
        <v>68</v>
      </c>
      <c r="X32" s="316"/>
      <c r="Y32" s="316"/>
      <c r="Z32" s="315"/>
      <c r="AA32" s="316"/>
      <c r="AB32" s="320"/>
      <c r="AC32" s="320"/>
      <c r="AD32" s="316"/>
      <c r="AE32" s="321"/>
      <c r="AF32" s="316" t="s">
        <v>962</v>
      </c>
      <c r="AG32" s="316"/>
      <c r="AH32" s="316"/>
      <c r="AI32" s="316"/>
      <c r="AJ32" s="284"/>
      <c r="AK32" s="1"/>
      <c r="AL32" s="1"/>
      <c r="AM32" s="1"/>
      <c r="AN32" s="1"/>
    </row>
    <row r="33" spans="1:40" ht="30" customHeight="1" x14ac:dyDescent="0.2">
      <c r="A33" s="392"/>
      <c r="B33" s="12" t="s">
        <v>234</v>
      </c>
      <c r="C33" s="314" t="s">
        <v>963</v>
      </c>
      <c r="D33" s="316" t="s">
        <v>236</v>
      </c>
      <c r="E33" s="316"/>
      <c r="F33" s="323">
        <v>43101</v>
      </c>
      <c r="G33" s="323">
        <v>44348</v>
      </c>
      <c r="H33" s="316" t="s">
        <v>146</v>
      </c>
      <c r="I33" s="322">
        <v>250000</v>
      </c>
      <c r="J33" s="316" t="s">
        <v>238</v>
      </c>
      <c r="K33" s="316" t="s">
        <v>964</v>
      </c>
      <c r="L33" s="334"/>
      <c r="M33" s="316"/>
      <c r="N33" s="316"/>
      <c r="O33" s="316"/>
      <c r="P33" s="130" t="s">
        <v>55</v>
      </c>
      <c r="Q33" s="316"/>
      <c r="R33" s="316"/>
      <c r="S33" s="305"/>
      <c r="T33" s="286" t="s">
        <v>965</v>
      </c>
      <c r="U33" s="316"/>
      <c r="V33" s="316"/>
      <c r="W33" s="316" t="s">
        <v>68</v>
      </c>
      <c r="X33" s="316"/>
      <c r="Y33" s="316"/>
      <c r="Z33" s="316"/>
      <c r="AA33" s="316"/>
      <c r="AB33" s="320"/>
      <c r="AC33" s="320"/>
      <c r="AD33" s="316" t="s">
        <v>951</v>
      </c>
      <c r="AE33" s="321"/>
      <c r="AF33" s="316" t="s">
        <v>966</v>
      </c>
      <c r="AG33" s="316"/>
      <c r="AH33" s="316"/>
      <c r="AI33" s="316"/>
      <c r="AJ33" s="284"/>
      <c r="AK33" s="1"/>
      <c r="AL33" s="1"/>
      <c r="AM33" s="1"/>
      <c r="AN33" s="1"/>
    </row>
    <row r="34" spans="1:40" ht="30" customHeight="1" x14ac:dyDescent="0.2">
      <c r="A34" s="392"/>
      <c r="B34" s="12" t="s">
        <v>241</v>
      </c>
      <c r="C34" s="314" t="s">
        <v>967</v>
      </c>
      <c r="D34" s="316" t="s">
        <v>243</v>
      </c>
      <c r="E34" s="316"/>
      <c r="F34" s="317">
        <v>42948</v>
      </c>
      <c r="G34" s="323">
        <v>44348</v>
      </c>
      <c r="H34" s="316" t="s">
        <v>244</v>
      </c>
      <c r="I34" s="322">
        <v>100000</v>
      </c>
      <c r="J34" s="316" t="s">
        <v>245</v>
      </c>
      <c r="K34" s="316" t="s">
        <v>702</v>
      </c>
      <c r="L34" s="334"/>
      <c r="M34" s="316"/>
      <c r="N34" s="316"/>
      <c r="O34" s="316"/>
      <c r="P34" s="316"/>
      <c r="Q34" s="118" t="s">
        <v>55</v>
      </c>
      <c r="R34" s="316"/>
      <c r="S34" s="305"/>
      <c r="T34" s="286" t="s">
        <v>968</v>
      </c>
      <c r="U34" s="316"/>
      <c r="V34" s="316"/>
      <c r="W34" s="316" t="s">
        <v>969</v>
      </c>
      <c r="X34" s="316"/>
      <c r="Y34" s="316"/>
      <c r="Z34" s="316"/>
      <c r="AA34" s="316"/>
      <c r="AB34" s="320"/>
      <c r="AC34" s="320"/>
      <c r="AD34" s="316" t="s">
        <v>970</v>
      </c>
      <c r="AE34" s="321"/>
      <c r="AF34" s="316"/>
      <c r="AG34" s="316"/>
      <c r="AH34" s="316"/>
      <c r="AI34" s="316"/>
      <c r="AJ34" s="284"/>
      <c r="AK34" s="1"/>
      <c r="AL34" s="1"/>
      <c r="AM34" s="1"/>
      <c r="AN34" s="1"/>
    </row>
    <row r="35" spans="1:40" ht="30" customHeight="1" x14ac:dyDescent="0.2">
      <c r="A35" s="392"/>
      <c r="B35" s="12" t="s">
        <v>250</v>
      </c>
      <c r="C35" s="314" t="s">
        <v>971</v>
      </c>
      <c r="D35" s="316" t="s">
        <v>252</v>
      </c>
      <c r="E35" s="316"/>
      <c r="F35" s="317">
        <v>42948</v>
      </c>
      <c r="G35" s="323">
        <v>44348</v>
      </c>
      <c r="H35" s="316" t="s">
        <v>972</v>
      </c>
      <c r="I35" s="322">
        <v>20000</v>
      </c>
      <c r="J35" s="316" t="s">
        <v>973</v>
      </c>
      <c r="K35" s="316" t="s">
        <v>255</v>
      </c>
      <c r="L35" s="334"/>
      <c r="M35" s="338"/>
      <c r="N35" s="316"/>
      <c r="O35" s="316"/>
      <c r="P35" s="126" t="s">
        <v>55</v>
      </c>
      <c r="Q35" s="316"/>
      <c r="R35" s="316"/>
      <c r="S35" s="305"/>
      <c r="T35" s="286" t="s">
        <v>974</v>
      </c>
      <c r="U35" s="316"/>
      <c r="V35" s="316"/>
      <c r="W35" s="131" t="s">
        <v>975</v>
      </c>
      <c r="X35" s="316"/>
      <c r="Y35" s="316"/>
      <c r="Z35" s="316"/>
      <c r="AA35" s="316"/>
      <c r="AB35" s="320"/>
      <c r="AC35" s="320"/>
      <c r="AD35" s="316" t="s">
        <v>970</v>
      </c>
      <c r="AE35" s="321"/>
      <c r="AF35" s="316"/>
      <c r="AG35" s="316"/>
      <c r="AH35" s="316"/>
      <c r="AI35" s="316"/>
      <c r="AJ35" s="284"/>
      <c r="AK35" s="1"/>
      <c r="AL35" s="1"/>
      <c r="AM35" s="1"/>
      <c r="AN35" s="1"/>
    </row>
    <row r="36" spans="1:40" ht="30" customHeight="1" x14ac:dyDescent="0.2">
      <c r="A36" s="392"/>
      <c r="B36" s="12" t="s">
        <v>262</v>
      </c>
      <c r="C36" s="314" t="s">
        <v>976</v>
      </c>
      <c r="D36" s="316" t="s">
        <v>264</v>
      </c>
      <c r="E36" s="316" t="s">
        <v>977</v>
      </c>
      <c r="F36" s="317">
        <v>42948</v>
      </c>
      <c r="G36" s="323">
        <v>44348</v>
      </c>
      <c r="H36" s="316" t="s">
        <v>265</v>
      </c>
      <c r="I36" s="322">
        <v>0</v>
      </c>
      <c r="J36" s="316" t="s">
        <v>712</v>
      </c>
      <c r="K36" s="316" t="s">
        <v>267</v>
      </c>
      <c r="L36" s="334"/>
      <c r="M36" s="316"/>
      <c r="N36" s="316"/>
      <c r="O36" s="316"/>
      <c r="P36" s="316"/>
      <c r="Q36" s="118" t="s">
        <v>55</v>
      </c>
      <c r="R36" s="316"/>
      <c r="S36" s="305"/>
      <c r="T36" s="286" t="s">
        <v>978</v>
      </c>
      <c r="U36" s="316"/>
      <c r="V36" s="316"/>
      <c r="W36" s="316" t="s">
        <v>265</v>
      </c>
      <c r="X36" s="316"/>
      <c r="Y36" s="316"/>
      <c r="Z36" s="316"/>
      <c r="AA36" s="316"/>
      <c r="AB36" s="320"/>
      <c r="AC36" s="320"/>
      <c r="AD36" s="316"/>
      <c r="AE36" s="321"/>
      <c r="AF36" s="316" t="s">
        <v>979</v>
      </c>
      <c r="AG36" s="316"/>
      <c r="AH36" s="316"/>
      <c r="AI36" s="316"/>
      <c r="AJ36" s="284"/>
      <c r="AK36" s="1"/>
      <c r="AL36" s="1"/>
      <c r="AM36" s="1"/>
      <c r="AN36" s="1"/>
    </row>
    <row r="37" spans="1:40" ht="30" customHeight="1" x14ac:dyDescent="0.2">
      <c r="A37" s="392"/>
      <c r="B37" s="12" t="s">
        <v>269</v>
      </c>
      <c r="C37" s="314" t="s">
        <v>980</v>
      </c>
      <c r="D37" s="316" t="s">
        <v>271</v>
      </c>
      <c r="E37" s="316"/>
      <c r="F37" s="317">
        <v>42948</v>
      </c>
      <c r="G37" s="323">
        <v>44348</v>
      </c>
      <c r="H37" s="316" t="s">
        <v>272</v>
      </c>
      <c r="I37" s="322">
        <v>0</v>
      </c>
      <c r="J37" s="316" t="s">
        <v>981</v>
      </c>
      <c r="K37" s="316" t="s">
        <v>274</v>
      </c>
      <c r="L37" s="334"/>
      <c r="M37" s="316"/>
      <c r="N37" s="316"/>
      <c r="O37" s="316"/>
      <c r="P37" s="126" t="s">
        <v>55</v>
      </c>
      <c r="Q37" s="316"/>
      <c r="R37" s="316"/>
      <c r="S37" s="305"/>
      <c r="T37" s="286" t="s">
        <v>982</v>
      </c>
      <c r="U37" s="316"/>
      <c r="V37" s="316"/>
      <c r="W37" s="131" t="s">
        <v>975</v>
      </c>
      <c r="X37" s="316"/>
      <c r="Y37" s="316"/>
      <c r="Z37" s="316"/>
      <c r="AA37" s="316"/>
      <c r="AB37" s="316"/>
      <c r="AC37" s="316"/>
      <c r="AD37" s="316" t="s">
        <v>979</v>
      </c>
      <c r="AE37" s="321"/>
      <c r="AF37" s="316"/>
      <c r="AG37" s="316"/>
      <c r="AH37" s="316"/>
      <c r="AI37" s="316"/>
      <c r="AJ37" s="284"/>
      <c r="AK37" s="1"/>
      <c r="AL37" s="1"/>
      <c r="AM37" s="1"/>
      <c r="AN37" s="1"/>
    </row>
    <row r="38" spans="1:40" ht="30" customHeight="1" x14ac:dyDescent="0.2">
      <c r="A38" s="392"/>
      <c r="B38" s="12" t="s">
        <v>277</v>
      </c>
      <c r="C38" s="314" t="s">
        <v>983</v>
      </c>
      <c r="D38" s="316" t="s">
        <v>984</v>
      </c>
      <c r="E38" s="316"/>
      <c r="F38" s="317">
        <v>42948</v>
      </c>
      <c r="G38" s="323">
        <v>44348</v>
      </c>
      <c r="H38" s="316" t="s">
        <v>163</v>
      </c>
      <c r="I38" s="322">
        <v>4000</v>
      </c>
      <c r="J38" s="316" t="s">
        <v>280</v>
      </c>
      <c r="K38" s="316" t="s">
        <v>985</v>
      </c>
      <c r="L38" s="316"/>
      <c r="M38" s="316"/>
      <c r="N38" s="316"/>
      <c r="O38" s="316"/>
      <c r="P38" s="316"/>
      <c r="Q38" s="118" t="s">
        <v>55</v>
      </c>
      <c r="R38" s="316"/>
      <c r="S38" s="305"/>
      <c r="T38" s="286" t="s">
        <v>986</v>
      </c>
      <c r="U38" s="316"/>
      <c r="V38" s="316"/>
      <c r="W38" s="316" t="s">
        <v>928</v>
      </c>
      <c r="X38" s="316"/>
      <c r="Y38" s="316"/>
      <c r="Z38" s="316"/>
      <c r="AA38" s="316"/>
      <c r="AB38" s="320"/>
      <c r="AC38" s="320"/>
      <c r="AD38" s="316"/>
      <c r="AE38" s="321"/>
      <c r="AF38" s="316" t="s">
        <v>987</v>
      </c>
      <c r="AG38" s="316"/>
      <c r="AH38" s="316"/>
      <c r="AI38" s="316"/>
      <c r="AJ38" s="284"/>
      <c r="AK38" s="1"/>
      <c r="AL38" s="1"/>
      <c r="AM38" s="1"/>
      <c r="AN38" s="1"/>
    </row>
    <row r="39" spans="1:40" ht="30" customHeight="1" x14ac:dyDescent="0.2">
      <c r="A39" s="392"/>
      <c r="B39" s="12" t="s">
        <v>283</v>
      </c>
      <c r="C39" s="314" t="s">
        <v>284</v>
      </c>
      <c r="D39" s="316" t="s">
        <v>988</v>
      </c>
      <c r="E39" s="316"/>
      <c r="F39" s="317">
        <v>42948</v>
      </c>
      <c r="G39" s="323">
        <v>44348</v>
      </c>
      <c r="H39" s="316" t="s">
        <v>163</v>
      </c>
      <c r="I39" s="322">
        <v>350000</v>
      </c>
      <c r="J39" s="316" t="s">
        <v>989</v>
      </c>
      <c r="K39" s="316" t="s">
        <v>287</v>
      </c>
      <c r="L39" s="334"/>
      <c r="M39" s="316"/>
      <c r="N39" s="316"/>
      <c r="O39" s="316"/>
      <c r="P39" s="316"/>
      <c r="Q39" s="118" t="s">
        <v>55</v>
      </c>
      <c r="R39" s="316"/>
      <c r="S39" s="305"/>
      <c r="T39" s="286" t="s">
        <v>990</v>
      </c>
      <c r="U39" s="316"/>
      <c r="V39" s="316"/>
      <c r="W39" s="316" t="s">
        <v>928</v>
      </c>
      <c r="X39" s="316"/>
      <c r="Y39" s="316"/>
      <c r="Z39" s="316"/>
      <c r="AA39" s="316"/>
      <c r="AB39" s="320"/>
      <c r="AC39" s="320"/>
      <c r="AD39" s="316"/>
      <c r="AE39" s="321"/>
      <c r="AF39" s="316"/>
      <c r="AG39" s="316"/>
      <c r="AH39" s="316"/>
      <c r="AI39" s="316"/>
      <c r="AJ39" s="284"/>
      <c r="AK39" s="1"/>
      <c r="AL39" s="1"/>
      <c r="AM39" s="1"/>
      <c r="AN39" s="1"/>
    </row>
    <row r="40" spans="1:40" ht="30" customHeight="1" x14ac:dyDescent="0.2">
      <c r="A40" s="392"/>
      <c r="B40" s="12" t="s">
        <v>289</v>
      </c>
      <c r="C40" s="314" t="s">
        <v>991</v>
      </c>
      <c r="D40" s="316" t="s">
        <v>992</v>
      </c>
      <c r="E40" s="316"/>
      <c r="F40" s="317">
        <v>42948</v>
      </c>
      <c r="G40" s="323">
        <v>43252</v>
      </c>
      <c r="H40" s="316" t="s">
        <v>163</v>
      </c>
      <c r="I40" s="322">
        <v>0</v>
      </c>
      <c r="J40" s="316" t="s">
        <v>993</v>
      </c>
      <c r="K40" s="316" t="s">
        <v>293</v>
      </c>
      <c r="L40" s="326"/>
      <c r="M40" s="316"/>
      <c r="N40" s="316"/>
      <c r="O40" s="316" t="s">
        <v>55</v>
      </c>
      <c r="P40" s="316"/>
      <c r="Q40" s="316"/>
      <c r="R40" s="316"/>
      <c r="S40" s="305"/>
      <c r="T40" s="286" t="s">
        <v>994</v>
      </c>
      <c r="U40" s="316"/>
      <c r="V40" s="316"/>
      <c r="W40" s="316" t="s">
        <v>928</v>
      </c>
      <c r="X40" s="316"/>
      <c r="Y40" s="316"/>
      <c r="Z40" s="316"/>
      <c r="AA40" s="316"/>
      <c r="AB40" s="320"/>
      <c r="AC40" s="323">
        <v>44713</v>
      </c>
      <c r="AD40" s="316"/>
      <c r="AE40" s="321"/>
      <c r="AF40" s="316"/>
      <c r="AG40" s="316"/>
      <c r="AH40" s="316"/>
      <c r="AI40" s="316"/>
      <c r="AJ40" s="284"/>
      <c r="AK40" s="1"/>
      <c r="AL40" s="1"/>
      <c r="AM40" s="1"/>
      <c r="AN40" s="1"/>
    </row>
    <row r="41" spans="1:40" ht="30" customHeight="1" x14ac:dyDescent="0.2">
      <c r="A41" s="392"/>
      <c r="B41" s="12" t="s">
        <v>297</v>
      </c>
      <c r="C41" s="314" t="s">
        <v>995</v>
      </c>
      <c r="D41" s="316" t="s">
        <v>996</v>
      </c>
      <c r="E41" s="316"/>
      <c r="F41" s="317">
        <v>42948</v>
      </c>
      <c r="G41" s="323">
        <v>43800</v>
      </c>
      <c r="H41" s="316" t="s">
        <v>300</v>
      </c>
      <c r="I41" s="322">
        <v>0</v>
      </c>
      <c r="J41" s="316" t="s">
        <v>729</v>
      </c>
      <c r="K41" s="316" t="s">
        <v>302</v>
      </c>
      <c r="L41" s="316"/>
      <c r="M41" s="316"/>
      <c r="N41" s="316"/>
      <c r="O41" s="132" t="s">
        <v>55</v>
      </c>
      <c r="P41" s="316"/>
      <c r="Q41" s="316"/>
      <c r="R41" s="316"/>
      <c r="S41" s="305"/>
      <c r="T41" s="286" t="s">
        <v>997</v>
      </c>
      <c r="U41" s="316"/>
      <c r="V41" s="316"/>
      <c r="W41" s="316" t="s">
        <v>68</v>
      </c>
      <c r="X41" s="316"/>
      <c r="Y41" s="316"/>
      <c r="Z41" s="316"/>
      <c r="AA41" s="316"/>
      <c r="AB41" s="320"/>
      <c r="AC41" s="316" t="s">
        <v>998</v>
      </c>
      <c r="AD41" s="316" t="s">
        <v>68</v>
      </c>
      <c r="AE41" s="321"/>
      <c r="AF41" s="316" t="s">
        <v>999</v>
      </c>
      <c r="AG41" s="316"/>
      <c r="AH41" s="316"/>
      <c r="AI41" s="316"/>
      <c r="AJ41" s="284"/>
      <c r="AK41" s="1"/>
      <c r="AL41" s="1"/>
      <c r="AM41" s="1"/>
      <c r="AN41" s="1"/>
    </row>
    <row r="42" spans="1:40" ht="30" customHeight="1" x14ac:dyDescent="0.2">
      <c r="A42" s="392"/>
      <c r="B42" s="12" t="s">
        <v>307</v>
      </c>
      <c r="C42" s="314" t="s">
        <v>308</v>
      </c>
      <c r="D42" s="322" t="s">
        <v>309</v>
      </c>
      <c r="E42" s="316"/>
      <c r="F42" s="317">
        <v>42948</v>
      </c>
      <c r="G42" s="323">
        <v>44166</v>
      </c>
      <c r="H42" s="316" t="s">
        <v>879</v>
      </c>
      <c r="I42" s="316">
        <v>500</v>
      </c>
      <c r="J42" s="316" t="s">
        <v>310</v>
      </c>
      <c r="K42" s="334"/>
      <c r="L42" s="316"/>
      <c r="M42" s="316"/>
      <c r="N42" s="316"/>
      <c r="O42" s="316"/>
      <c r="P42" s="316"/>
      <c r="Q42" s="118" t="s">
        <v>55</v>
      </c>
      <c r="R42" s="316"/>
      <c r="S42" s="305"/>
      <c r="T42" s="286" t="s">
        <v>1000</v>
      </c>
      <c r="U42" s="316"/>
      <c r="V42" s="316"/>
      <c r="W42" s="316" t="s">
        <v>879</v>
      </c>
      <c r="X42" s="316"/>
      <c r="Y42" s="316" t="s">
        <v>1001</v>
      </c>
      <c r="Z42" s="316"/>
      <c r="AA42" s="316"/>
      <c r="AB42" s="320"/>
      <c r="AC42" s="320"/>
      <c r="AD42" s="316"/>
      <c r="AE42" s="321"/>
      <c r="AF42" s="316"/>
      <c r="AG42" s="316"/>
      <c r="AH42" s="316"/>
      <c r="AI42" s="316"/>
      <c r="AJ42" s="284"/>
      <c r="AK42" s="1"/>
      <c r="AL42" s="1"/>
      <c r="AM42" s="1"/>
      <c r="AN42" s="1"/>
    </row>
    <row r="43" spans="1:40" ht="30" customHeight="1" x14ac:dyDescent="0.2">
      <c r="A43" s="392"/>
      <c r="B43" s="12" t="s">
        <v>313</v>
      </c>
      <c r="C43" s="314" t="s">
        <v>1002</v>
      </c>
      <c r="D43" s="316"/>
      <c r="E43" s="316"/>
      <c r="F43" s="323"/>
      <c r="G43" s="323"/>
      <c r="H43" s="316"/>
      <c r="I43" s="322"/>
      <c r="J43" s="316"/>
      <c r="K43" s="316"/>
      <c r="L43" s="316"/>
      <c r="M43" s="316"/>
      <c r="N43" s="316"/>
      <c r="O43" s="316"/>
      <c r="P43" s="316"/>
      <c r="Q43" s="316"/>
      <c r="R43" s="316"/>
      <c r="S43" s="305"/>
      <c r="T43" s="286"/>
      <c r="U43" s="316"/>
      <c r="V43" s="316"/>
      <c r="W43" s="316"/>
      <c r="X43" s="316"/>
      <c r="Y43" s="316"/>
      <c r="Z43" s="316"/>
      <c r="AA43" s="316"/>
      <c r="AB43" s="320"/>
      <c r="AC43" s="320"/>
      <c r="AD43" s="316"/>
      <c r="AE43" s="321"/>
      <c r="AF43" s="316"/>
      <c r="AG43" s="316"/>
      <c r="AH43" s="316"/>
      <c r="AI43" s="316"/>
      <c r="AJ43" s="284"/>
      <c r="AK43" s="1"/>
      <c r="AL43" s="1"/>
      <c r="AM43" s="1"/>
      <c r="AN43" s="1"/>
    </row>
    <row r="44" spans="1:40" ht="30" customHeight="1" x14ac:dyDescent="0.2">
      <c r="A44" s="392"/>
      <c r="B44" s="12" t="s">
        <v>319</v>
      </c>
      <c r="C44" s="314" t="s">
        <v>1003</v>
      </c>
      <c r="D44" s="316" t="s">
        <v>321</v>
      </c>
      <c r="E44" s="316"/>
      <c r="F44" s="317">
        <v>42948</v>
      </c>
      <c r="G44" s="323">
        <v>44348</v>
      </c>
      <c r="H44" s="316" t="s">
        <v>879</v>
      </c>
      <c r="I44" s="322">
        <v>0</v>
      </c>
      <c r="J44" s="316" t="s">
        <v>322</v>
      </c>
      <c r="K44" s="316" t="s">
        <v>323</v>
      </c>
      <c r="L44" s="316"/>
      <c r="M44" s="316"/>
      <c r="N44" s="316"/>
      <c r="O44" s="316"/>
      <c r="P44" s="126" t="s">
        <v>55</v>
      </c>
      <c r="Q44" s="316"/>
      <c r="R44" s="316"/>
      <c r="S44" s="305"/>
      <c r="T44" s="286" t="s">
        <v>1004</v>
      </c>
      <c r="U44" s="316"/>
      <c r="V44" s="316"/>
      <c r="W44" s="335" t="s">
        <v>879</v>
      </c>
      <c r="X44" s="316"/>
      <c r="Y44" s="316"/>
      <c r="Z44" s="316"/>
      <c r="AA44" s="316"/>
      <c r="AB44" s="320"/>
      <c r="AC44" s="320"/>
      <c r="AD44" s="316"/>
      <c r="AE44" s="321"/>
      <c r="AF44" s="316"/>
      <c r="AG44" s="316"/>
      <c r="AH44" s="316"/>
      <c r="AI44" s="316"/>
      <c r="AJ44" s="284"/>
      <c r="AK44" s="1"/>
      <c r="AL44" s="1"/>
      <c r="AM44" s="1"/>
      <c r="AN44" s="1"/>
    </row>
    <row r="45" spans="1:40" ht="30" customHeight="1" x14ac:dyDescent="0.2">
      <c r="A45" s="388"/>
      <c r="B45" s="12" t="s">
        <v>568</v>
      </c>
      <c r="C45" s="314" t="s">
        <v>569</v>
      </c>
      <c r="D45" s="316" t="s">
        <v>570</v>
      </c>
      <c r="E45" s="316" t="s">
        <v>571</v>
      </c>
      <c r="F45" s="323">
        <v>43101</v>
      </c>
      <c r="G45" s="323">
        <v>44713</v>
      </c>
      <c r="H45" s="316" t="s">
        <v>972</v>
      </c>
      <c r="I45" s="322">
        <v>50000</v>
      </c>
      <c r="J45" s="316" t="s">
        <v>742</v>
      </c>
      <c r="K45" s="316" t="s">
        <v>574</v>
      </c>
      <c r="L45" s="316" t="s">
        <v>575</v>
      </c>
      <c r="M45" s="316"/>
      <c r="N45" s="316"/>
      <c r="O45" s="316"/>
      <c r="P45" s="316"/>
      <c r="Q45" s="316" t="s">
        <v>55</v>
      </c>
      <c r="R45" s="316"/>
      <c r="S45" s="305"/>
      <c r="T45" s="286" t="s">
        <v>1005</v>
      </c>
      <c r="U45" s="316"/>
      <c r="V45" s="325"/>
      <c r="W45" s="131" t="s">
        <v>975</v>
      </c>
      <c r="X45" s="335"/>
      <c r="Y45" s="316"/>
      <c r="Z45" s="316"/>
      <c r="AA45" s="316"/>
      <c r="AB45" s="320"/>
      <c r="AC45" s="320"/>
      <c r="AD45" s="316" t="s">
        <v>979</v>
      </c>
      <c r="AE45" s="321"/>
      <c r="AF45" s="316"/>
      <c r="AG45" s="316"/>
      <c r="AH45" s="316"/>
      <c r="AI45" s="316"/>
      <c r="AJ45" s="284"/>
      <c r="AK45" s="1"/>
      <c r="AL45" s="1"/>
      <c r="AM45" s="1"/>
      <c r="AN45" s="1"/>
    </row>
    <row r="46" spans="1:40" ht="30" customHeight="1" x14ac:dyDescent="0.2">
      <c r="A46" s="446" t="s">
        <v>1006</v>
      </c>
      <c r="B46" s="12" t="s">
        <v>327</v>
      </c>
      <c r="C46" s="314" t="s">
        <v>1007</v>
      </c>
      <c r="D46" s="339" t="s">
        <v>329</v>
      </c>
      <c r="E46" s="324"/>
      <c r="F46" s="317">
        <v>42948</v>
      </c>
      <c r="G46" s="323">
        <v>44348</v>
      </c>
      <c r="H46" s="316" t="s">
        <v>330</v>
      </c>
      <c r="I46" s="322">
        <v>10000</v>
      </c>
      <c r="J46" s="316" t="s">
        <v>331</v>
      </c>
      <c r="K46" s="316" t="s">
        <v>332</v>
      </c>
      <c r="L46" s="316"/>
      <c r="M46" s="316"/>
      <c r="N46" s="316"/>
      <c r="O46" s="316"/>
      <c r="P46" s="316" t="s">
        <v>55</v>
      </c>
      <c r="Q46" s="316"/>
      <c r="R46" s="316"/>
      <c r="S46" s="305"/>
      <c r="T46" s="133" t="s">
        <v>1008</v>
      </c>
      <c r="U46" s="134" t="s">
        <v>1009</v>
      </c>
      <c r="V46" s="135" t="s">
        <v>1010</v>
      </c>
      <c r="W46" s="136" t="s">
        <v>969</v>
      </c>
      <c r="X46" s="137"/>
      <c r="Y46" s="316"/>
      <c r="Z46" s="316"/>
      <c r="AA46" s="316"/>
      <c r="AB46" s="320"/>
      <c r="AC46" s="320"/>
      <c r="AD46" s="316"/>
      <c r="AE46" s="321"/>
      <c r="AF46" s="329" t="s">
        <v>1011</v>
      </c>
      <c r="AG46" s="316"/>
      <c r="AH46" s="316"/>
      <c r="AI46" s="316"/>
      <c r="AJ46" s="284"/>
      <c r="AK46" s="1"/>
      <c r="AL46" s="1"/>
      <c r="AM46" s="1"/>
      <c r="AN46" s="1"/>
    </row>
    <row r="47" spans="1:40" ht="30" customHeight="1" x14ac:dyDescent="0.2">
      <c r="A47" s="392"/>
      <c r="B47" s="12" t="s">
        <v>334</v>
      </c>
      <c r="C47" s="314" t="s">
        <v>1012</v>
      </c>
      <c r="D47" s="339" t="s">
        <v>336</v>
      </c>
      <c r="E47" s="324"/>
      <c r="F47" s="317">
        <v>42948</v>
      </c>
      <c r="G47" s="323">
        <v>44348</v>
      </c>
      <c r="H47" s="316" t="s">
        <v>337</v>
      </c>
      <c r="I47" s="322">
        <v>1000000</v>
      </c>
      <c r="J47" s="316" t="s">
        <v>338</v>
      </c>
      <c r="K47" s="316" t="s">
        <v>339</v>
      </c>
      <c r="L47" s="316"/>
      <c r="M47" s="316"/>
      <c r="N47" s="316"/>
      <c r="O47" s="316"/>
      <c r="P47" s="126" t="s">
        <v>55</v>
      </c>
      <c r="Q47" s="316"/>
      <c r="R47" s="316"/>
      <c r="S47" s="305"/>
      <c r="T47" s="128" t="s">
        <v>1013</v>
      </c>
      <c r="U47" s="135" t="s">
        <v>1014</v>
      </c>
      <c r="V47" s="135" t="s">
        <v>1015</v>
      </c>
      <c r="W47" s="136" t="s">
        <v>969</v>
      </c>
      <c r="X47" s="340" t="s">
        <v>1016</v>
      </c>
      <c r="Y47" s="316" t="s">
        <v>1017</v>
      </c>
      <c r="Z47" s="316"/>
      <c r="AA47" s="316"/>
      <c r="AB47" s="320"/>
      <c r="AC47" s="320"/>
      <c r="AD47" s="316"/>
      <c r="AE47" s="321"/>
      <c r="AF47" s="138" t="s">
        <v>1018</v>
      </c>
      <c r="AG47" s="316"/>
      <c r="AH47" s="316"/>
      <c r="AI47" s="316"/>
      <c r="AJ47" s="284"/>
      <c r="AK47" s="1"/>
      <c r="AL47" s="1"/>
      <c r="AM47" s="1"/>
      <c r="AN47" s="1"/>
    </row>
    <row r="48" spans="1:40" ht="30" customHeight="1" x14ac:dyDescent="0.2">
      <c r="A48" s="392"/>
      <c r="B48" s="12" t="s">
        <v>342</v>
      </c>
      <c r="C48" s="314" t="s">
        <v>1019</v>
      </c>
      <c r="D48" s="316" t="s">
        <v>344</v>
      </c>
      <c r="E48" s="316"/>
      <c r="F48" s="317">
        <v>42948</v>
      </c>
      <c r="G48" s="323">
        <v>44348</v>
      </c>
      <c r="H48" s="316" t="s">
        <v>272</v>
      </c>
      <c r="I48" s="322">
        <v>300000</v>
      </c>
      <c r="J48" s="316" t="s">
        <v>345</v>
      </c>
      <c r="K48" s="316" t="s">
        <v>346</v>
      </c>
      <c r="L48" s="316"/>
      <c r="M48" s="316"/>
      <c r="N48" s="316"/>
      <c r="O48" s="316"/>
      <c r="P48" s="126" t="s">
        <v>55</v>
      </c>
      <c r="Q48" s="316"/>
      <c r="R48" s="316"/>
      <c r="S48" s="305"/>
      <c r="T48" s="134" t="s">
        <v>1020</v>
      </c>
      <c r="U48" s="116"/>
      <c r="V48" s="116"/>
      <c r="W48" s="139" t="s">
        <v>975</v>
      </c>
      <c r="X48" s="340"/>
      <c r="Y48" s="316"/>
      <c r="Z48" s="316"/>
      <c r="AA48" s="316"/>
      <c r="AB48" s="320"/>
      <c r="AC48" s="320"/>
      <c r="AD48" s="316"/>
      <c r="AE48" s="341"/>
      <c r="AF48" s="8" t="s">
        <v>1021</v>
      </c>
      <c r="AG48" s="316"/>
      <c r="AH48" s="316"/>
      <c r="AI48" s="316"/>
      <c r="AJ48" s="284"/>
      <c r="AK48" s="1"/>
      <c r="AL48" s="1"/>
      <c r="AM48" s="1"/>
      <c r="AN48" s="1"/>
    </row>
    <row r="49" spans="1:40" ht="30" customHeight="1" x14ac:dyDescent="0.2">
      <c r="A49" s="392"/>
      <c r="B49" s="12" t="s">
        <v>348</v>
      </c>
      <c r="C49" s="314" t="s">
        <v>1022</v>
      </c>
      <c r="D49" s="326"/>
      <c r="E49" s="316"/>
      <c r="F49" s="323"/>
      <c r="G49" s="323"/>
      <c r="H49" s="316"/>
      <c r="I49" s="322"/>
      <c r="J49" s="316"/>
      <c r="K49" s="334"/>
      <c r="L49" s="316"/>
      <c r="M49" s="316"/>
      <c r="N49" s="316"/>
      <c r="O49" s="316"/>
      <c r="P49" s="316"/>
      <c r="Q49" s="316"/>
      <c r="R49" s="316"/>
      <c r="S49" s="305"/>
      <c r="T49" s="286"/>
      <c r="U49" s="316"/>
      <c r="V49" s="316"/>
      <c r="W49" s="316"/>
      <c r="X49" s="316"/>
      <c r="Y49" s="316"/>
      <c r="Z49" s="316"/>
      <c r="AA49" s="316"/>
      <c r="AB49" s="320"/>
      <c r="AC49" s="320"/>
      <c r="AD49" s="316"/>
      <c r="AE49" s="321"/>
      <c r="AF49" s="316"/>
      <c r="AG49" s="316"/>
      <c r="AH49" s="316"/>
      <c r="AI49" s="316"/>
      <c r="AJ49" s="284"/>
      <c r="AK49" s="1"/>
      <c r="AL49" s="1"/>
      <c r="AM49" s="1"/>
      <c r="AN49" s="1"/>
    </row>
    <row r="50" spans="1:40" ht="30" customHeight="1" x14ac:dyDescent="0.2">
      <c r="A50" s="392"/>
      <c r="B50" s="12" t="s">
        <v>356</v>
      </c>
      <c r="C50" s="314" t="s">
        <v>1023</v>
      </c>
      <c r="D50" s="316"/>
      <c r="E50" s="316"/>
      <c r="F50" s="323"/>
      <c r="G50" s="323"/>
      <c r="H50" s="316"/>
      <c r="I50" s="322"/>
      <c r="J50" s="316"/>
      <c r="K50" s="316"/>
      <c r="L50" s="316"/>
      <c r="M50" s="316"/>
      <c r="N50" s="316"/>
      <c r="O50" s="316"/>
      <c r="P50" s="316"/>
      <c r="Q50" s="316"/>
      <c r="R50" s="316"/>
      <c r="S50" s="305"/>
      <c r="T50" s="286"/>
      <c r="U50" s="316"/>
      <c r="V50" s="316"/>
      <c r="W50" s="316"/>
      <c r="X50" s="316"/>
      <c r="Y50" s="316"/>
      <c r="Z50" s="316"/>
      <c r="AA50" s="316"/>
      <c r="AB50" s="320"/>
      <c r="AC50" s="320"/>
      <c r="AD50" s="316"/>
      <c r="AE50" s="321"/>
      <c r="AF50" s="316"/>
      <c r="AG50" s="316"/>
      <c r="AH50" s="316"/>
      <c r="AI50" s="316"/>
      <c r="AJ50" s="284"/>
      <c r="AK50" s="1"/>
      <c r="AL50" s="1"/>
      <c r="AM50" s="1"/>
      <c r="AN50" s="1"/>
    </row>
    <row r="51" spans="1:40" ht="30" customHeight="1" x14ac:dyDescent="0.2">
      <c r="A51" s="392"/>
      <c r="B51" s="12" t="s">
        <v>359</v>
      </c>
      <c r="C51" s="314" t="s">
        <v>1024</v>
      </c>
      <c r="D51" s="316"/>
      <c r="E51" s="316"/>
      <c r="F51" s="323"/>
      <c r="G51" s="323"/>
      <c r="H51" s="316"/>
      <c r="I51" s="322"/>
      <c r="J51" s="316"/>
      <c r="K51" s="316"/>
      <c r="L51" s="316"/>
      <c r="M51" s="316"/>
      <c r="N51" s="316"/>
      <c r="O51" s="316"/>
      <c r="P51" s="316"/>
      <c r="Q51" s="316"/>
      <c r="R51" s="316"/>
      <c r="S51" s="305"/>
      <c r="T51" s="286"/>
      <c r="U51" s="316"/>
      <c r="V51" s="316"/>
      <c r="W51" s="316"/>
      <c r="X51" s="316"/>
      <c r="Y51" s="316"/>
      <c r="Z51" s="316"/>
      <c r="AA51" s="316"/>
      <c r="AB51" s="320"/>
      <c r="AC51" s="320"/>
      <c r="AD51" s="316"/>
      <c r="AE51" s="321"/>
      <c r="AF51" s="316"/>
      <c r="AG51" s="316"/>
      <c r="AH51" s="316"/>
      <c r="AI51" s="316"/>
      <c r="AJ51" s="284"/>
      <c r="AK51" s="1"/>
      <c r="AL51" s="1"/>
      <c r="AM51" s="1"/>
      <c r="AN51" s="1"/>
    </row>
    <row r="52" spans="1:40" ht="30" customHeight="1" x14ac:dyDescent="0.2">
      <c r="A52" s="445" t="s">
        <v>1025</v>
      </c>
      <c r="B52" s="12" t="s">
        <v>366</v>
      </c>
      <c r="C52" s="314" t="s">
        <v>1026</v>
      </c>
      <c r="D52" s="316" t="s">
        <v>368</v>
      </c>
      <c r="E52" s="316"/>
      <c r="F52" s="317">
        <v>42948</v>
      </c>
      <c r="G52" s="323">
        <v>44348</v>
      </c>
      <c r="H52" s="316" t="s">
        <v>369</v>
      </c>
      <c r="I52" s="322">
        <v>600000</v>
      </c>
      <c r="J52" s="316" t="s">
        <v>370</v>
      </c>
      <c r="K52" s="316" t="s">
        <v>371</v>
      </c>
      <c r="L52" s="316"/>
      <c r="M52" s="316"/>
      <c r="N52" s="316"/>
      <c r="O52" s="316"/>
      <c r="P52" s="316"/>
      <c r="Q52" s="118" t="s">
        <v>55</v>
      </c>
      <c r="R52" s="316"/>
      <c r="S52" s="305"/>
      <c r="T52" s="286" t="s">
        <v>1027</v>
      </c>
      <c r="U52" s="316"/>
      <c r="V52" s="316"/>
      <c r="W52" s="316" t="s">
        <v>1028</v>
      </c>
      <c r="X52" s="316"/>
      <c r="Y52" s="316"/>
      <c r="Z52" s="316"/>
      <c r="AA52" s="316"/>
      <c r="AB52" s="316"/>
      <c r="AC52" s="316"/>
      <c r="AD52" s="316"/>
      <c r="AE52" s="321"/>
      <c r="AF52" s="332" t="s">
        <v>1029</v>
      </c>
      <c r="AG52" s="316"/>
      <c r="AH52" s="316"/>
      <c r="AI52" s="316"/>
      <c r="AJ52" s="284"/>
      <c r="AK52" s="1"/>
      <c r="AL52" s="1"/>
      <c r="AM52" s="1"/>
      <c r="AN52" s="1"/>
    </row>
    <row r="53" spans="1:40" ht="30" customHeight="1" x14ac:dyDescent="0.2">
      <c r="A53" s="392"/>
      <c r="B53" s="12" t="s">
        <v>374</v>
      </c>
      <c r="C53" s="314" t="s">
        <v>1030</v>
      </c>
      <c r="D53" s="316" t="s">
        <v>200</v>
      </c>
      <c r="E53" s="316"/>
      <c r="F53" s="317">
        <v>42948</v>
      </c>
      <c r="G53" s="323">
        <v>44348</v>
      </c>
      <c r="H53" s="316" t="s">
        <v>879</v>
      </c>
      <c r="I53" s="322">
        <v>6000</v>
      </c>
      <c r="J53" s="316" t="s">
        <v>1031</v>
      </c>
      <c r="K53" s="316" t="s">
        <v>371</v>
      </c>
      <c r="L53" s="316"/>
      <c r="M53" s="316"/>
      <c r="N53" s="316"/>
      <c r="O53" s="316"/>
      <c r="P53" s="126" t="s">
        <v>55</v>
      </c>
      <c r="Q53" s="316"/>
      <c r="R53" s="316"/>
      <c r="S53" s="305"/>
      <c r="T53" s="336" t="s">
        <v>1032</v>
      </c>
      <c r="U53" s="324"/>
      <c r="V53" s="316"/>
      <c r="W53" s="316" t="s">
        <v>879</v>
      </c>
      <c r="X53" s="316"/>
      <c r="Y53" s="316"/>
      <c r="Z53" s="316"/>
      <c r="AA53" s="316"/>
      <c r="AB53" s="320"/>
      <c r="AC53" s="320"/>
      <c r="AD53" s="316"/>
      <c r="AE53" s="321"/>
      <c r="AF53" s="316" t="s">
        <v>1033</v>
      </c>
      <c r="AG53" s="316"/>
      <c r="AH53" s="316"/>
      <c r="AI53" s="316"/>
      <c r="AJ53" s="284"/>
      <c r="AK53" s="1"/>
      <c r="AL53" s="1"/>
      <c r="AM53" s="1"/>
      <c r="AN53" s="1"/>
    </row>
    <row r="54" spans="1:40" ht="30" customHeight="1" x14ac:dyDescent="0.2">
      <c r="A54" s="392"/>
      <c r="B54" s="12" t="s">
        <v>379</v>
      </c>
      <c r="C54" s="314" t="s">
        <v>1034</v>
      </c>
      <c r="D54" s="316" t="s">
        <v>1035</v>
      </c>
      <c r="E54" s="316"/>
      <c r="F54" s="317">
        <v>42948</v>
      </c>
      <c r="G54" s="323">
        <v>44348</v>
      </c>
      <c r="H54" s="316" t="s">
        <v>163</v>
      </c>
      <c r="I54" s="322">
        <v>350000</v>
      </c>
      <c r="J54" s="316" t="s">
        <v>771</v>
      </c>
      <c r="K54" s="316" t="s">
        <v>383</v>
      </c>
      <c r="L54" s="316"/>
      <c r="M54" s="316"/>
      <c r="N54" s="316"/>
      <c r="O54" s="316"/>
      <c r="P54" s="316"/>
      <c r="Q54" s="118" t="s">
        <v>55</v>
      </c>
      <c r="R54" s="316"/>
      <c r="S54" s="305"/>
      <c r="T54" s="8" t="s">
        <v>1036</v>
      </c>
      <c r="U54" s="316"/>
      <c r="V54" s="316"/>
      <c r="W54" s="316" t="s">
        <v>1037</v>
      </c>
      <c r="X54" s="316"/>
      <c r="Y54" s="316"/>
      <c r="Z54" s="316"/>
      <c r="AA54" s="316"/>
      <c r="AB54" s="320"/>
      <c r="AC54" s="320"/>
      <c r="AD54" s="316"/>
      <c r="AE54" s="321"/>
      <c r="AF54" s="316" t="s">
        <v>1038</v>
      </c>
      <c r="AG54" s="316"/>
      <c r="AH54" s="316"/>
      <c r="AI54" s="316"/>
      <c r="AJ54" s="284"/>
      <c r="AK54" s="1"/>
      <c r="AL54" s="1"/>
      <c r="AM54" s="1"/>
      <c r="AN54" s="1"/>
    </row>
    <row r="55" spans="1:40" ht="30" customHeight="1" x14ac:dyDescent="0.2">
      <c r="A55" s="392"/>
      <c r="B55" s="12" t="s">
        <v>386</v>
      </c>
      <c r="C55" s="314" t="s">
        <v>1039</v>
      </c>
      <c r="D55" s="316" t="s">
        <v>1040</v>
      </c>
      <c r="E55" s="316"/>
      <c r="F55" s="317">
        <v>42948</v>
      </c>
      <c r="G55" s="323">
        <v>44348</v>
      </c>
      <c r="H55" s="316" t="s">
        <v>389</v>
      </c>
      <c r="I55" s="322">
        <v>100000</v>
      </c>
      <c r="J55" s="316" t="s">
        <v>774</v>
      </c>
      <c r="K55" s="316" t="s">
        <v>391</v>
      </c>
      <c r="L55" s="316"/>
      <c r="M55" s="316"/>
      <c r="N55" s="316"/>
      <c r="O55" s="316"/>
      <c r="P55" s="316"/>
      <c r="Q55" s="118" t="s">
        <v>55</v>
      </c>
      <c r="R55" s="316"/>
      <c r="S55" s="305"/>
      <c r="T55" s="286" t="s">
        <v>1041</v>
      </c>
      <c r="U55" s="316"/>
      <c r="V55" s="316"/>
      <c r="W55" s="316" t="s">
        <v>68</v>
      </c>
      <c r="X55" s="316"/>
      <c r="Y55" s="316"/>
      <c r="Z55" s="316"/>
      <c r="AA55" s="316"/>
      <c r="AB55" s="320"/>
      <c r="AC55" s="316"/>
      <c r="AD55" s="316"/>
      <c r="AE55" s="321"/>
      <c r="AF55" s="316"/>
      <c r="AG55" s="316"/>
      <c r="AH55" s="316"/>
      <c r="AI55" s="316"/>
      <c r="AJ55" s="284"/>
      <c r="AK55" s="1"/>
      <c r="AL55" s="1"/>
      <c r="AM55" s="1"/>
      <c r="AN55" s="1"/>
    </row>
    <row r="56" spans="1:40" ht="30" customHeight="1" x14ac:dyDescent="0.2">
      <c r="A56" s="392"/>
      <c r="B56" s="12" t="s">
        <v>394</v>
      </c>
      <c r="C56" s="314" t="s">
        <v>395</v>
      </c>
      <c r="D56" s="316" t="s">
        <v>396</v>
      </c>
      <c r="E56" s="316"/>
      <c r="F56" s="323">
        <v>43497</v>
      </c>
      <c r="G56" s="323">
        <v>44228</v>
      </c>
      <c r="H56" s="316" t="s">
        <v>457</v>
      </c>
      <c r="I56" s="322">
        <v>40000</v>
      </c>
      <c r="J56" s="316" t="s">
        <v>778</v>
      </c>
      <c r="K56" s="316" t="s">
        <v>398</v>
      </c>
      <c r="L56" s="316"/>
      <c r="M56" s="316"/>
      <c r="N56" s="316"/>
      <c r="O56" s="316"/>
      <c r="P56" s="316"/>
      <c r="Q56" s="118" t="s">
        <v>55</v>
      </c>
      <c r="R56" s="316"/>
      <c r="S56" s="305"/>
      <c r="T56" s="286" t="s">
        <v>1042</v>
      </c>
      <c r="U56" s="316" t="s">
        <v>1043</v>
      </c>
      <c r="V56" s="316" t="s">
        <v>1044</v>
      </c>
      <c r="W56" s="316" t="s">
        <v>987</v>
      </c>
      <c r="X56" s="316"/>
      <c r="Y56" s="316" t="s">
        <v>1045</v>
      </c>
      <c r="Z56" s="316" t="s">
        <v>1046</v>
      </c>
      <c r="AA56" s="316"/>
      <c r="AB56" s="320"/>
      <c r="AC56" s="316" t="s">
        <v>1047</v>
      </c>
      <c r="AD56" s="316"/>
      <c r="AE56" s="321"/>
      <c r="AF56" s="316" t="s">
        <v>1048</v>
      </c>
      <c r="AG56" s="316"/>
      <c r="AH56" s="316"/>
      <c r="AI56" s="316"/>
      <c r="AJ56" s="284"/>
      <c r="AK56" s="1"/>
      <c r="AL56" s="1"/>
      <c r="AM56" s="1"/>
      <c r="AN56" s="1"/>
    </row>
    <row r="57" spans="1:40" ht="30" customHeight="1" x14ac:dyDescent="0.2">
      <c r="A57" s="392"/>
      <c r="B57" s="12" t="s">
        <v>403</v>
      </c>
      <c r="C57" s="314" t="s">
        <v>1049</v>
      </c>
      <c r="D57" s="322" t="s">
        <v>405</v>
      </c>
      <c r="E57" s="316"/>
      <c r="F57" s="317">
        <v>42948</v>
      </c>
      <c r="G57" s="323">
        <v>44348</v>
      </c>
      <c r="H57" s="316" t="s">
        <v>406</v>
      </c>
      <c r="I57" s="322">
        <v>30000</v>
      </c>
      <c r="J57" s="316" t="s">
        <v>407</v>
      </c>
      <c r="K57" s="316" t="s">
        <v>408</v>
      </c>
      <c r="L57" s="316"/>
      <c r="M57" s="316"/>
      <c r="N57" s="316"/>
      <c r="O57" s="316"/>
      <c r="P57" s="316"/>
      <c r="Q57" s="118" t="s">
        <v>55</v>
      </c>
      <c r="R57" s="316"/>
      <c r="S57" s="305"/>
      <c r="T57" s="286" t="s">
        <v>1050</v>
      </c>
      <c r="U57" s="316"/>
      <c r="V57" s="316"/>
      <c r="W57" s="316" t="s">
        <v>369</v>
      </c>
      <c r="X57" s="316"/>
      <c r="Y57" s="316" t="s">
        <v>1051</v>
      </c>
      <c r="Z57" s="316"/>
      <c r="AA57" s="316"/>
      <c r="AB57" s="320"/>
      <c r="AC57" s="320"/>
      <c r="AD57" s="316" t="s">
        <v>369</v>
      </c>
      <c r="AE57" s="321"/>
      <c r="AF57" s="316" t="s">
        <v>1052</v>
      </c>
      <c r="AG57" s="316"/>
      <c r="AH57" s="316"/>
      <c r="AI57" s="316"/>
      <c r="AJ57" s="284"/>
      <c r="AK57" s="1"/>
      <c r="AL57" s="1"/>
      <c r="AM57" s="1"/>
      <c r="AN57" s="1"/>
    </row>
    <row r="58" spans="1:40" ht="30" customHeight="1" x14ac:dyDescent="0.2">
      <c r="A58" s="392"/>
      <c r="B58" s="12" t="s">
        <v>411</v>
      </c>
      <c r="C58" s="314" t="s">
        <v>412</v>
      </c>
      <c r="D58" s="322" t="s">
        <v>413</v>
      </c>
      <c r="E58" s="316"/>
      <c r="F58" s="317">
        <v>42948</v>
      </c>
      <c r="G58" s="323">
        <v>44348</v>
      </c>
      <c r="H58" s="316" t="s">
        <v>879</v>
      </c>
      <c r="I58" s="322"/>
      <c r="J58" s="316" t="s">
        <v>1053</v>
      </c>
      <c r="K58" s="316" t="s">
        <v>371</v>
      </c>
      <c r="L58" s="316"/>
      <c r="M58" s="316"/>
      <c r="N58" s="316"/>
      <c r="O58" s="316"/>
      <c r="P58" s="316"/>
      <c r="Q58" s="118" t="s">
        <v>55</v>
      </c>
      <c r="R58" s="316"/>
      <c r="S58" s="305"/>
      <c r="T58" s="286" t="s">
        <v>1054</v>
      </c>
      <c r="U58" s="316"/>
      <c r="V58" s="316"/>
      <c r="W58" s="316" t="s">
        <v>879</v>
      </c>
      <c r="X58" s="316"/>
      <c r="Y58" s="316"/>
      <c r="Z58" s="316"/>
      <c r="AA58" s="316"/>
      <c r="AB58" s="320"/>
      <c r="AC58" s="320"/>
      <c r="AD58" s="316"/>
      <c r="AE58" s="321"/>
      <c r="AF58" s="316" t="s">
        <v>140</v>
      </c>
      <c r="AG58" s="316"/>
      <c r="AH58" s="316"/>
      <c r="AI58" s="316"/>
      <c r="AJ58" s="284"/>
      <c r="AK58" s="1"/>
      <c r="AL58" s="1"/>
      <c r="AM58" s="1"/>
      <c r="AN58" s="1"/>
    </row>
    <row r="59" spans="1:40" ht="30" customHeight="1" x14ac:dyDescent="0.2">
      <c r="A59" s="392"/>
      <c r="B59" s="12" t="s">
        <v>417</v>
      </c>
      <c r="C59" s="314" t="s">
        <v>418</v>
      </c>
      <c r="D59" s="322" t="s">
        <v>419</v>
      </c>
      <c r="E59" s="316"/>
      <c r="F59" s="317">
        <v>42948</v>
      </c>
      <c r="G59" s="323">
        <v>44348</v>
      </c>
      <c r="H59" s="316" t="s">
        <v>68</v>
      </c>
      <c r="I59" s="342">
        <v>0</v>
      </c>
      <c r="J59" s="316" t="s">
        <v>420</v>
      </c>
      <c r="K59" s="316" t="s">
        <v>94</v>
      </c>
      <c r="L59" s="316"/>
      <c r="M59" s="316"/>
      <c r="N59" s="316"/>
      <c r="O59" s="316"/>
      <c r="P59" s="316"/>
      <c r="Q59" s="116"/>
      <c r="R59" s="140" t="s">
        <v>55</v>
      </c>
      <c r="S59" s="305"/>
      <c r="T59" s="286"/>
      <c r="U59" s="316"/>
      <c r="V59" s="316"/>
      <c r="W59" s="316"/>
      <c r="X59" s="316"/>
      <c r="Y59" s="316"/>
      <c r="Z59" s="316"/>
      <c r="AA59" s="316"/>
      <c r="AB59" s="320"/>
      <c r="AC59" s="320"/>
      <c r="AD59" s="316"/>
      <c r="AE59" s="321"/>
      <c r="AF59" s="316"/>
      <c r="AG59" s="316"/>
      <c r="AH59" s="316"/>
      <c r="AI59" s="316"/>
      <c r="AJ59" s="284"/>
      <c r="AK59" s="1"/>
      <c r="AL59" s="1"/>
      <c r="AM59" s="1"/>
      <c r="AN59" s="1"/>
    </row>
    <row r="60" spans="1:40" ht="30" customHeight="1" x14ac:dyDescent="0.2">
      <c r="A60" s="392"/>
      <c r="B60" s="12" t="s">
        <v>424</v>
      </c>
      <c r="C60" s="314" t="s">
        <v>1055</v>
      </c>
      <c r="D60" s="343" t="s">
        <v>1056</v>
      </c>
      <c r="E60" s="316"/>
      <c r="F60" s="317">
        <v>42948</v>
      </c>
      <c r="G60" s="323">
        <v>44348</v>
      </c>
      <c r="H60" s="316" t="s">
        <v>427</v>
      </c>
      <c r="I60" s="322">
        <v>350000</v>
      </c>
      <c r="J60" s="316" t="s">
        <v>428</v>
      </c>
      <c r="K60" s="316" t="s">
        <v>255</v>
      </c>
      <c r="L60" s="316"/>
      <c r="M60" s="316"/>
      <c r="N60" s="316"/>
      <c r="O60" s="316"/>
      <c r="P60" s="126" t="s">
        <v>55</v>
      </c>
      <c r="Q60" s="316"/>
      <c r="R60" s="316"/>
      <c r="S60" s="305"/>
      <c r="T60" s="134" t="s">
        <v>1057</v>
      </c>
      <c r="U60" s="116"/>
      <c r="V60" s="116"/>
      <c r="W60" s="316" t="s">
        <v>975</v>
      </c>
      <c r="X60" s="116"/>
      <c r="Y60" s="316"/>
      <c r="Z60" s="316"/>
      <c r="AA60" s="316"/>
      <c r="AB60" s="320"/>
      <c r="AC60" s="320"/>
      <c r="AD60" s="316"/>
      <c r="AE60" s="321"/>
      <c r="AF60" s="316"/>
      <c r="AG60" s="316"/>
      <c r="AH60" s="316"/>
      <c r="AI60" s="316"/>
      <c r="AJ60" s="284"/>
      <c r="AK60" s="1"/>
      <c r="AL60" s="1"/>
      <c r="AM60" s="1"/>
      <c r="AN60" s="1"/>
    </row>
    <row r="61" spans="1:40" ht="30" customHeight="1" x14ac:dyDescent="0.2">
      <c r="A61" s="392"/>
      <c r="B61" s="12" t="s">
        <v>432</v>
      </c>
      <c r="C61" s="314" t="s">
        <v>1058</v>
      </c>
      <c r="D61" s="343" t="s">
        <v>434</v>
      </c>
      <c r="E61" s="316"/>
      <c r="F61" s="317">
        <v>42948</v>
      </c>
      <c r="G61" s="323">
        <v>44348</v>
      </c>
      <c r="H61" s="316" t="s">
        <v>272</v>
      </c>
      <c r="I61" s="322">
        <v>400000</v>
      </c>
      <c r="J61" s="316" t="s">
        <v>435</v>
      </c>
      <c r="K61" s="316" t="s">
        <v>436</v>
      </c>
      <c r="L61" s="316"/>
      <c r="M61" s="316"/>
      <c r="N61" s="316"/>
      <c r="O61" s="316"/>
      <c r="P61" s="316"/>
      <c r="Q61" s="118" t="s">
        <v>55</v>
      </c>
      <c r="R61" s="316"/>
      <c r="S61" s="305"/>
      <c r="T61" s="134" t="s">
        <v>1059</v>
      </c>
      <c r="U61" s="116"/>
      <c r="V61" s="116"/>
      <c r="W61" s="316" t="s">
        <v>975</v>
      </c>
      <c r="X61" s="26"/>
      <c r="Y61" s="324"/>
      <c r="Z61" s="316"/>
      <c r="AA61" s="316"/>
      <c r="AB61" s="320"/>
      <c r="AC61" s="320"/>
      <c r="AD61" s="316"/>
      <c r="AE61" s="321"/>
      <c r="AF61" s="116" t="s">
        <v>1060</v>
      </c>
      <c r="AG61" s="316"/>
      <c r="AH61" s="316"/>
      <c r="AI61" s="316"/>
      <c r="AJ61" s="284"/>
      <c r="AK61" s="1"/>
      <c r="AL61" s="1"/>
      <c r="AM61" s="1"/>
      <c r="AN61" s="1"/>
    </row>
    <row r="62" spans="1:40" ht="30" customHeight="1" x14ac:dyDescent="0.2">
      <c r="A62" s="392"/>
      <c r="B62" s="12" t="s">
        <v>438</v>
      </c>
      <c r="C62" s="314" t="s">
        <v>439</v>
      </c>
      <c r="D62" s="343" t="s">
        <v>440</v>
      </c>
      <c r="E62" s="316"/>
      <c r="F62" s="317">
        <v>42948</v>
      </c>
      <c r="G62" s="323">
        <v>44348</v>
      </c>
      <c r="H62" s="316" t="s">
        <v>272</v>
      </c>
      <c r="I62" s="322">
        <v>300000</v>
      </c>
      <c r="J62" s="316" t="s">
        <v>441</v>
      </c>
      <c r="K62" s="316" t="s">
        <v>442</v>
      </c>
      <c r="L62" s="316"/>
      <c r="M62" s="316"/>
      <c r="N62" s="316"/>
      <c r="O62" s="316"/>
      <c r="P62" s="316"/>
      <c r="Q62" s="118" t="s">
        <v>55</v>
      </c>
      <c r="R62" s="316"/>
      <c r="S62" s="305"/>
      <c r="T62" s="134" t="s">
        <v>1061</v>
      </c>
      <c r="U62" s="116"/>
      <c r="V62" s="116"/>
      <c r="W62" s="316" t="s">
        <v>975</v>
      </c>
      <c r="X62" s="120"/>
      <c r="Y62" s="316"/>
      <c r="Z62" s="316"/>
      <c r="AA62" s="316"/>
      <c r="AB62" s="320"/>
      <c r="AC62" s="320"/>
      <c r="AD62" s="316"/>
      <c r="AE62" s="321"/>
      <c r="AF62" s="316" t="s">
        <v>1062</v>
      </c>
      <c r="AG62" s="316"/>
      <c r="AH62" s="316"/>
      <c r="AI62" s="316"/>
      <c r="AJ62" s="284"/>
      <c r="AK62" s="1"/>
      <c r="AL62" s="1"/>
      <c r="AM62" s="1"/>
      <c r="AN62" s="1"/>
    </row>
    <row r="63" spans="1:40" ht="30" customHeight="1" x14ac:dyDescent="0.2">
      <c r="A63" s="392"/>
      <c r="B63" s="12" t="s">
        <v>444</v>
      </c>
      <c r="C63" s="314" t="s">
        <v>798</v>
      </c>
      <c r="D63" s="343"/>
      <c r="E63" s="316"/>
      <c r="F63" s="323"/>
      <c r="G63" s="323"/>
      <c r="H63" s="316"/>
      <c r="I63" s="322"/>
      <c r="J63" s="316"/>
      <c r="K63" s="316"/>
      <c r="L63" s="316"/>
      <c r="M63" s="316"/>
      <c r="N63" s="316"/>
      <c r="O63" s="316"/>
      <c r="P63" s="316"/>
      <c r="Q63" s="316"/>
      <c r="R63" s="316"/>
      <c r="S63" s="305"/>
      <c r="T63" s="286"/>
      <c r="U63" s="316"/>
      <c r="V63" s="316"/>
      <c r="W63" s="316"/>
      <c r="X63" s="316"/>
      <c r="Y63" s="316"/>
      <c r="Z63" s="316"/>
      <c r="AA63" s="316"/>
      <c r="AB63" s="320"/>
      <c r="AC63" s="320"/>
      <c r="AD63" s="316"/>
      <c r="AE63" s="321"/>
      <c r="AF63" s="316"/>
      <c r="AG63" s="316"/>
      <c r="AH63" s="316"/>
      <c r="AI63" s="316"/>
      <c r="AJ63" s="284"/>
      <c r="AK63" s="1"/>
      <c r="AL63" s="1"/>
      <c r="AM63" s="1"/>
      <c r="AN63" s="1"/>
    </row>
    <row r="64" spans="1:40" ht="30" customHeight="1" x14ac:dyDescent="0.2">
      <c r="A64" s="392"/>
      <c r="B64" s="12" t="s">
        <v>450</v>
      </c>
      <c r="C64" s="314" t="s">
        <v>1063</v>
      </c>
      <c r="D64" s="316" t="s">
        <v>452</v>
      </c>
      <c r="E64" s="316"/>
      <c r="F64" s="317">
        <v>42948</v>
      </c>
      <c r="G64" s="323">
        <v>44348</v>
      </c>
      <c r="H64" s="316" t="s">
        <v>972</v>
      </c>
      <c r="I64" s="322">
        <v>100000</v>
      </c>
      <c r="J64" s="316" t="s">
        <v>802</v>
      </c>
      <c r="K64" s="316" t="s">
        <v>454</v>
      </c>
      <c r="L64" s="316"/>
      <c r="M64" s="316"/>
      <c r="N64" s="316"/>
      <c r="O64" s="316"/>
      <c r="P64" s="126" t="s">
        <v>55</v>
      </c>
      <c r="Q64" s="316"/>
      <c r="R64" s="316"/>
      <c r="S64" s="305"/>
      <c r="T64" s="134" t="s">
        <v>1064</v>
      </c>
      <c r="U64" s="316"/>
      <c r="V64" s="316"/>
      <c r="W64" s="316" t="s">
        <v>975</v>
      </c>
      <c r="X64" s="316"/>
      <c r="Y64" s="316"/>
      <c r="Z64" s="316"/>
      <c r="AA64" s="316"/>
      <c r="AB64" s="320"/>
      <c r="AC64" s="320"/>
      <c r="AD64" s="116" t="s">
        <v>1065</v>
      </c>
      <c r="AE64" s="321"/>
      <c r="AF64" s="316" t="s">
        <v>987</v>
      </c>
      <c r="AG64" s="316"/>
      <c r="AH64" s="316"/>
      <c r="AI64" s="316"/>
      <c r="AJ64" s="284"/>
      <c r="AK64" s="1"/>
      <c r="AL64" s="1"/>
      <c r="AM64" s="1"/>
      <c r="AN64" s="1"/>
    </row>
    <row r="65" spans="1:40" ht="30" customHeight="1" x14ac:dyDescent="0.2">
      <c r="A65" s="392"/>
      <c r="B65" s="12" t="s">
        <v>458</v>
      </c>
      <c r="C65" s="314" t="s">
        <v>1066</v>
      </c>
      <c r="D65" s="316" t="s">
        <v>460</v>
      </c>
      <c r="E65" s="316"/>
      <c r="F65" s="317">
        <v>42948</v>
      </c>
      <c r="G65" s="323">
        <v>44197</v>
      </c>
      <c r="H65" s="316" t="s">
        <v>972</v>
      </c>
      <c r="I65" s="322">
        <v>300000</v>
      </c>
      <c r="J65" s="316" t="s">
        <v>803</v>
      </c>
      <c r="K65" s="316" t="s">
        <v>462</v>
      </c>
      <c r="L65" s="316"/>
      <c r="M65" s="316"/>
      <c r="N65" s="316"/>
      <c r="O65" s="316"/>
      <c r="P65" s="126" t="s">
        <v>55</v>
      </c>
      <c r="Q65" s="316"/>
      <c r="R65" s="316"/>
      <c r="S65" s="305"/>
      <c r="T65" s="134" t="s">
        <v>1067</v>
      </c>
      <c r="U65" s="316"/>
      <c r="V65" s="316"/>
      <c r="W65" s="316" t="s">
        <v>975</v>
      </c>
      <c r="X65" s="316"/>
      <c r="Y65" s="316" t="s">
        <v>1068</v>
      </c>
      <c r="Z65" s="316"/>
      <c r="AA65" s="316"/>
      <c r="AB65" s="320"/>
      <c r="AC65" s="320"/>
      <c r="AD65" s="116" t="s">
        <v>1065</v>
      </c>
      <c r="AE65" s="321"/>
      <c r="AF65" s="316"/>
      <c r="AG65" s="316"/>
      <c r="AH65" s="316"/>
      <c r="AI65" s="316"/>
      <c r="AJ65" s="284"/>
      <c r="AK65" s="1"/>
      <c r="AL65" s="1"/>
      <c r="AM65" s="1"/>
      <c r="AN65" s="1"/>
    </row>
    <row r="66" spans="1:40" ht="30" customHeight="1" x14ac:dyDescent="0.2">
      <c r="A66" s="392"/>
      <c r="B66" s="12" t="s">
        <v>467</v>
      </c>
      <c r="C66" s="314" t="s">
        <v>1069</v>
      </c>
      <c r="D66" s="316" t="s">
        <v>460</v>
      </c>
      <c r="E66" s="316"/>
      <c r="F66" s="317">
        <v>42948</v>
      </c>
      <c r="G66" s="323">
        <v>44348</v>
      </c>
      <c r="H66" s="316" t="s">
        <v>972</v>
      </c>
      <c r="I66" s="322">
        <v>150000</v>
      </c>
      <c r="J66" s="316" t="s">
        <v>810</v>
      </c>
      <c r="K66" s="316" t="s">
        <v>470</v>
      </c>
      <c r="L66" s="316"/>
      <c r="M66" s="316"/>
      <c r="N66" s="316"/>
      <c r="O66" s="316"/>
      <c r="P66" s="126" t="s">
        <v>55</v>
      </c>
      <c r="Q66" s="316"/>
      <c r="R66" s="316"/>
      <c r="S66" s="305"/>
      <c r="T66" s="134" t="s">
        <v>1070</v>
      </c>
      <c r="U66" s="316"/>
      <c r="V66" s="316"/>
      <c r="W66" s="316" t="s">
        <v>975</v>
      </c>
      <c r="X66" s="316"/>
      <c r="Y66" s="316" t="s">
        <v>1071</v>
      </c>
      <c r="Z66" s="316"/>
      <c r="AA66" s="316"/>
      <c r="AB66" s="320"/>
      <c r="AC66" s="320"/>
      <c r="AD66" s="135" t="s">
        <v>1065</v>
      </c>
      <c r="AE66" s="321"/>
      <c r="AF66" s="316" t="s">
        <v>1072</v>
      </c>
      <c r="AG66" s="316"/>
      <c r="AH66" s="316"/>
      <c r="AI66" s="316"/>
      <c r="AJ66" s="284"/>
      <c r="AK66" s="1"/>
      <c r="AL66" s="1"/>
      <c r="AM66" s="1"/>
      <c r="AN66" s="1"/>
    </row>
    <row r="67" spans="1:40" ht="30" customHeight="1" x14ac:dyDescent="0.2">
      <c r="A67" s="392"/>
      <c r="B67" s="12" t="s">
        <v>474</v>
      </c>
      <c r="C67" s="314" t="s">
        <v>1073</v>
      </c>
      <c r="D67" s="316" t="s">
        <v>476</v>
      </c>
      <c r="E67" s="316"/>
      <c r="F67" s="317">
        <v>42948</v>
      </c>
      <c r="G67" s="323">
        <v>44348</v>
      </c>
      <c r="H67" s="316" t="s">
        <v>1074</v>
      </c>
      <c r="I67" s="322">
        <v>50000</v>
      </c>
      <c r="J67" s="316" t="s">
        <v>816</v>
      </c>
      <c r="K67" s="316" t="s">
        <v>479</v>
      </c>
      <c r="L67" s="316"/>
      <c r="M67" s="316"/>
      <c r="N67" s="316"/>
      <c r="O67" s="316"/>
      <c r="P67" s="126" t="s">
        <v>55</v>
      </c>
      <c r="Q67" s="316"/>
      <c r="R67" s="316"/>
      <c r="S67" s="305"/>
      <c r="T67" s="286" t="s">
        <v>1075</v>
      </c>
      <c r="U67" s="316"/>
      <c r="V67" s="316"/>
      <c r="W67" s="316" t="s">
        <v>1074</v>
      </c>
      <c r="X67" s="316"/>
      <c r="Y67" s="316"/>
      <c r="Z67" s="316"/>
      <c r="AA67" s="316"/>
      <c r="AB67" s="320"/>
      <c r="AC67" s="320"/>
      <c r="AD67" s="316"/>
      <c r="AE67" s="321"/>
      <c r="AF67" s="316"/>
      <c r="AG67" s="316"/>
      <c r="AH67" s="316"/>
      <c r="AI67" s="316"/>
      <c r="AJ67" s="284"/>
      <c r="AK67" s="1"/>
      <c r="AL67" s="1"/>
      <c r="AM67" s="1"/>
      <c r="AN67" s="1"/>
    </row>
    <row r="68" spans="1:40" ht="30" customHeight="1" x14ac:dyDescent="0.2">
      <c r="A68" s="392"/>
      <c r="B68" s="12" t="s">
        <v>481</v>
      </c>
      <c r="C68" s="314" t="s">
        <v>1076</v>
      </c>
      <c r="D68" s="316" t="s">
        <v>483</v>
      </c>
      <c r="E68" s="316"/>
      <c r="F68" s="317">
        <v>42948</v>
      </c>
      <c r="G68" s="323">
        <v>44348</v>
      </c>
      <c r="H68" s="316" t="s">
        <v>972</v>
      </c>
      <c r="I68" s="322"/>
      <c r="J68" s="316" t="s">
        <v>820</v>
      </c>
      <c r="K68" s="316" t="s">
        <v>485</v>
      </c>
      <c r="L68" s="316"/>
      <c r="M68" s="316"/>
      <c r="N68" s="316"/>
      <c r="O68" s="316"/>
      <c r="P68" s="126" t="s">
        <v>55</v>
      </c>
      <c r="Q68" s="316"/>
      <c r="R68" s="316"/>
      <c r="S68" s="305"/>
      <c r="T68" s="134" t="s">
        <v>1077</v>
      </c>
      <c r="U68" s="316"/>
      <c r="V68" s="316"/>
      <c r="W68" s="316" t="s">
        <v>975</v>
      </c>
      <c r="X68" s="316"/>
      <c r="Y68" s="316"/>
      <c r="Z68" s="316"/>
      <c r="AA68" s="316"/>
      <c r="AB68" s="320"/>
      <c r="AC68" s="320"/>
      <c r="AD68" s="116" t="s">
        <v>1065</v>
      </c>
      <c r="AE68" s="344">
        <v>20000</v>
      </c>
      <c r="AF68" s="316" t="s">
        <v>1078</v>
      </c>
      <c r="AG68" s="316"/>
      <c r="AH68" s="316"/>
      <c r="AI68" s="316"/>
      <c r="AJ68" s="284"/>
      <c r="AK68" s="1"/>
      <c r="AL68" s="1"/>
      <c r="AM68" s="1"/>
      <c r="AN68" s="1"/>
    </row>
    <row r="69" spans="1:40" ht="30" customHeight="1" x14ac:dyDescent="0.2">
      <c r="A69" s="392"/>
      <c r="B69" s="12" t="s">
        <v>487</v>
      </c>
      <c r="C69" s="314" t="s">
        <v>1079</v>
      </c>
      <c r="D69" s="316" t="s">
        <v>489</v>
      </c>
      <c r="E69" s="316"/>
      <c r="F69" s="323">
        <v>42583</v>
      </c>
      <c r="G69" s="323">
        <v>42948</v>
      </c>
      <c r="H69" s="316" t="s">
        <v>490</v>
      </c>
      <c r="I69" s="322">
        <v>0</v>
      </c>
      <c r="J69" s="316" t="s">
        <v>1080</v>
      </c>
      <c r="K69" s="316"/>
      <c r="L69" s="316"/>
      <c r="M69" s="316"/>
      <c r="N69" s="316"/>
      <c r="O69" s="316"/>
      <c r="P69" s="316"/>
      <c r="Q69" s="316"/>
      <c r="R69" s="117" t="s">
        <v>55</v>
      </c>
      <c r="S69" s="305"/>
      <c r="T69" s="286" t="s">
        <v>26</v>
      </c>
      <c r="U69" s="316" t="s">
        <v>1081</v>
      </c>
      <c r="V69" s="316"/>
      <c r="W69" s="316" t="s">
        <v>987</v>
      </c>
      <c r="X69" s="316"/>
      <c r="Y69" s="316"/>
      <c r="Z69" s="316"/>
      <c r="AA69" s="316"/>
      <c r="AB69" s="320"/>
      <c r="AC69" s="320"/>
      <c r="AD69" s="316"/>
      <c r="AE69" s="321"/>
      <c r="AF69" s="316"/>
      <c r="AG69" s="316"/>
      <c r="AH69" s="316"/>
      <c r="AI69" s="316"/>
      <c r="AJ69" s="284"/>
      <c r="AK69" s="1"/>
      <c r="AL69" s="1"/>
      <c r="AM69" s="1"/>
      <c r="AN69" s="1"/>
    </row>
    <row r="70" spans="1:40" ht="30" customHeight="1" x14ac:dyDescent="0.2">
      <c r="A70" s="392"/>
      <c r="B70" s="12" t="s">
        <v>494</v>
      </c>
      <c r="C70" s="314" t="s">
        <v>1082</v>
      </c>
      <c r="D70" s="316" t="s">
        <v>496</v>
      </c>
      <c r="E70" s="316"/>
      <c r="F70" s="317">
        <v>42948</v>
      </c>
      <c r="G70" s="323">
        <v>44348</v>
      </c>
      <c r="H70" s="316" t="s">
        <v>972</v>
      </c>
      <c r="I70" s="322">
        <v>30000</v>
      </c>
      <c r="J70" s="316" t="s">
        <v>825</v>
      </c>
      <c r="K70" s="316" t="s">
        <v>274</v>
      </c>
      <c r="L70" s="316"/>
      <c r="M70" s="316"/>
      <c r="N70" s="316"/>
      <c r="O70" s="316"/>
      <c r="P70" s="316"/>
      <c r="Q70" s="316"/>
      <c r="R70" s="117" t="s">
        <v>55</v>
      </c>
      <c r="S70" s="305"/>
      <c r="T70" s="134" t="s">
        <v>1083</v>
      </c>
      <c r="U70" s="316" t="s">
        <v>1084</v>
      </c>
      <c r="V70" s="316"/>
      <c r="W70" s="316" t="s">
        <v>975</v>
      </c>
      <c r="X70" s="316"/>
      <c r="Y70" s="316"/>
      <c r="Z70" s="316"/>
      <c r="AA70" s="316"/>
      <c r="AB70" s="320"/>
      <c r="AC70" s="320"/>
      <c r="AD70" s="116"/>
      <c r="AE70" s="321"/>
      <c r="AF70" s="316"/>
      <c r="AG70" s="316"/>
      <c r="AH70" s="316"/>
      <c r="AI70" s="316"/>
      <c r="AJ70" s="284"/>
      <c r="AK70" s="1"/>
      <c r="AL70" s="1"/>
      <c r="AM70" s="1"/>
      <c r="AN70" s="1"/>
    </row>
    <row r="71" spans="1:40" ht="30" customHeight="1" x14ac:dyDescent="0.2">
      <c r="A71" s="392"/>
      <c r="B71" s="12" t="s">
        <v>502</v>
      </c>
      <c r="C71" s="314" t="s">
        <v>1085</v>
      </c>
      <c r="D71" s="316" t="s">
        <v>504</v>
      </c>
      <c r="E71" s="316"/>
      <c r="F71" s="323">
        <v>44013</v>
      </c>
      <c r="G71" s="323">
        <v>44348</v>
      </c>
      <c r="H71" s="316" t="s">
        <v>477</v>
      </c>
      <c r="I71" s="322">
        <v>10000</v>
      </c>
      <c r="J71" s="316" t="s">
        <v>828</v>
      </c>
      <c r="K71" s="316" t="s">
        <v>507</v>
      </c>
      <c r="L71" s="316"/>
      <c r="M71" s="316"/>
      <c r="N71" s="141" t="s">
        <v>55</v>
      </c>
      <c r="O71" s="316"/>
      <c r="P71" s="316"/>
      <c r="Q71" s="316"/>
      <c r="R71" s="316"/>
      <c r="S71" s="305"/>
      <c r="T71" s="286" t="s">
        <v>1086</v>
      </c>
      <c r="U71" s="316"/>
      <c r="V71" s="316"/>
      <c r="W71" s="316" t="s">
        <v>477</v>
      </c>
      <c r="X71" s="316"/>
      <c r="Y71" s="316"/>
      <c r="Z71" s="316"/>
      <c r="AA71" s="316"/>
      <c r="AB71" s="320"/>
      <c r="AC71" s="320"/>
      <c r="AD71" s="316"/>
      <c r="AE71" s="321"/>
      <c r="AF71" s="316"/>
      <c r="AG71" s="316"/>
      <c r="AH71" s="316"/>
      <c r="AI71" s="316"/>
      <c r="AJ71" s="284"/>
      <c r="AK71" s="1"/>
      <c r="AL71" s="1"/>
      <c r="AM71" s="1"/>
      <c r="AN71" s="1"/>
    </row>
    <row r="72" spans="1:40" ht="30" customHeight="1" x14ac:dyDescent="0.2">
      <c r="A72" s="392"/>
      <c r="B72" s="12" t="s">
        <v>509</v>
      </c>
      <c r="C72" s="314" t="s">
        <v>1087</v>
      </c>
      <c r="D72" s="316" t="s">
        <v>511</v>
      </c>
      <c r="E72" s="316"/>
      <c r="F72" s="317">
        <v>42948</v>
      </c>
      <c r="G72" s="323">
        <v>44348</v>
      </c>
      <c r="H72" s="316" t="s">
        <v>68</v>
      </c>
      <c r="I72" s="322">
        <v>30000</v>
      </c>
      <c r="J72" s="316" t="s">
        <v>832</v>
      </c>
      <c r="K72" s="316" t="s">
        <v>173</v>
      </c>
      <c r="L72" s="316"/>
      <c r="M72" s="316"/>
      <c r="N72" s="316"/>
      <c r="O72" s="316"/>
      <c r="P72" s="316"/>
      <c r="Q72" s="121" t="s">
        <v>55</v>
      </c>
      <c r="R72" s="316"/>
      <c r="S72" s="305"/>
      <c r="T72" s="133" t="s">
        <v>1088</v>
      </c>
      <c r="U72" s="324"/>
      <c r="V72" s="316"/>
      <c r="W72" s="316" t="s">
        <v>68</v>
      </c>
      <c r="X72" s="316" t="s">
        <v>1089</v>
      </c>
      <c r="Y72" s="316"/>
      <c r="Z72" s="316"/>
      <c r="AA72" s="316"/>
      <c r="AB72" s="320"/>
      <c r="AC72" s="320"/>
      <c r="AD72" s="316"/>
      <c r="AE72" s="321"/>
      <c r="AF72" s="316" t="s">
        <v>1090</v>
      </c>
      <c r="AG72" s="316"/>
      <c r="AH72" s="316"/>
      <c r="AI72" s="316"/>
      <c r="AJ72" s="284"/>
      <c r="AK72" s="1"/>
      <c r="AL72" s="1"/>
      <c r="AM72" s="1"/>
      <c r="AN72" s="1"/>
    </row>
    <row r="73" spans="1:40" ht="30" customHeight="1" x14ac:dyDescent="0.2">
      <c r="A73" s="392"/>
      <c r="B73" s="12" t="s">
        <v>519</v>
      </c>
      <c r="C73" s="314" t="s">
        <v>1091</v>
      </c>
      <c r="D73" s="316"/>
      <c r="E73" s="316"/>
      <c r="F73" s="323"/>
      <c r="G73" s="323"/>
      <c r="H73" s="316"/>
      <c r="I73" s="322"/>
      <c r="J73" s="316"/>
      <c r="K73" s="316"/>
      <c r="L73" s="316"/>
      <c r="M73" s="316"/>
      <c r="N73" s="316"/>
      <c r="O73" s="316"/>
      <c r="P73" s="316"/>
      <c r="Q73" s="316"/>
      <c r="R73" s="316"/>
      <c r="S73" s="305"/>
      <c r="T73" s="8"/>
      <c r="U73" s="316"/>
      <c r="V73" s="316"/>
      <c r="W73" s="316"/>
      <c r="X73" s="316"/>
      <c r="Y73" s="316"/>
      <c r="Z73" s="316"/>
      <c r="AA73" s="316"/>
      <c r="AB73" s="320"/>
      <c r="AC73" s="320"/>
      <c r="AD73" s="316"/>
      <c r="AE73" s="321"/>
      <c r="AF73" s="316"/>
      <c r="AG73" s="316"/>
      <c r="AH73" s="316"/>
      <c r="AI73" s="316"/>
      <c r="AJ73" s="284"/>
      <c r="AK73" s="1"/>
      <c r="AL73" s="1"/>
      <c r="AM73" s="1"/>
      <c r="AN73" s="1"/>
    </row>
    <row r="74" spans="1:40" ht="30" customHeight="1" x14ac:dyDescent="0.2">
      <c r="A74" s="392"/>
      <c r="B74" s="12" t="s">
        <v>526</v>
      </c>
      <c r="C74" s="314" t="s">
        <v>1092</v>
      </c>
      <c r="D74" s="316" t="s">
        <v>528</v>
      </c>
      <c r="E74" s="316"/>
      <c r="F74" s="317">
        <v>42948</v>
      </c>
      <c r="G74" s="323">
        <v>44348</v>
      </c>
      <c r="H74" s="316" t="s">
        <v>272</v>
      </c>
      <c r="I74" s="322">
        <v>300000</v>
      </c>
      <c r="J74" s="316" t="s">
        <v>505</v>
      </c>
      <c r="K74" s="316"/>
      <c r="L74" s="316"/>
      <c r="M74" s="316"/>
      <c r="N74" s="316"/>
      <c r="O74" s="316"/>
      <c r="P74" s="316"/>
      <c r="Q74" s="118" t="s">
        <v>55</v>
      </c>
      <c r="R74" s="316"/>
      <c r="S74" s="305"/>
      <c r="T74" s="133" t="s">
        <v>1093</v>
      </c>
      <c r="U74" s="324"/>
      <c r="V74" s="316"/>
      <c r="W74" s="316" t="s">
        <v>975</v>
      </c>
      <c r="X74" s="345"/>
      <c r="Y74" s="316"/>
      <c r="Z74" s="316"/>
      <c r="AA74" s="316"/>
      <c r="AB74" s="320"/>
      <c r="AC74" s="320"/>
      <c r="AD74" s="316"/>
      <c r="AE74" s="321"/>
      <c r="AF74" s="329" t="s">
        <v>1094</v>
      </c>
      <c r="AG74" s="316"/>
      <c r="AH74" s="316" t="s">
        <v>1095</v>
      </c>
      <c r="AI74" s="316"/>
      <c r="AJ74" s="284"/>
      <c r="AK74" s="1"/>
      <c r="AL74" s="1"/>
      <c r="AM74" s="1"/>
      <c r="AN74" s="1"/>
    </row>
    <row r="75" spans="1:40" ht="30" customHeight="1" x14ac:dyDescent="0.2">
      <c r="A75" s="392"/>
      <c r="B75" s="12" t="s">
        <v>531</v>
      </c>
      <c r="C75" s="314" t="s">
        <v>1096</v>
      </c>
      <c r="D75" s="316" t="s">
        <v>533</v>
      </c>
      <c r="E75" s="316"/>
      <c r="F75" s="317">
        <v>42948</v>
      </c>
      <c r="G75" s="323">
        <v>44348</v>
      </c>
      <c r="H75" s="316" t="s">
        <v>163</v>
      </c>
      <c r="I75" s="322">
        <v>400000</v>
      </c>
      <c r="J75" s="316" t="s">
        <v>534</v>
      </c>
      <c r="K75" s="316" t="s">
        <v>1097</v>
      </c>
      <c r="L75" s="316"/>
      <c r="M75" s="316"/>
      <c r="N75" s="316"/>
      <c r="O75" s="316"/>
      <c r="P75" s="316"/>
      <c r="Q75" s="118" t="s">
        <v>55</v>
      </c>
      <c r="R75" s="316"/>
      <c r="S75" s="305"/>
      <c r="T75" s="8" t="s">
        <v>1098</v>
      </c>
      <c r="U75" s="316"/>
      <c r="V75" s="316"/>
      <c r="W75" s="316" t="s">
        <v>928</v>
      </c>
      <c r="X75" s="316"/>
      <c r="Y75" s="316"/>
      <c r="Z75" s="316"/>
      <c r="AA75" s="316"/>
      <c r="AB75" s="320"/>
      <c r="AC75" s="320"/>
      <c r="AD75" s="316"/>
      <c r="AE75" s="321"/>
      <c r="AF75" s="316"/>
      <c r="AG75" s="316"/>
      <c r="AH75" s="316"/>
      <c r="AI75" s="316"/>
      <c r="AJ75" s="284"/>
      <c r="AK75" s="1"/>
      <c r="AL75" s="1"/>
      <c r="AM75" s="1"/>
      <c r="AN75" s="1"/>
    </row>
    <row r="76" spans="1:40" ht="30" customHeight="1" x14ac:dyDescent="0.2">
      <c r="A76" s="392"/>
      <c r="B76" s="12" t="s">
        <v>537</v>
      </c>
      <c r="C76" s="314" t="s">
        <v>1099</v>
      </c>
      <c r="D76" s="316" t="s">
        <v>533</v>
      </c>
      <c r="E76" s="316"/>
      <c r="F76" s="317">
        <v>42948</v>
      </c>
      <c r="G76" s="323">
        <v>44348</v>
      </c>
      <c r="H76" s="316" t="s">
        <v>163</v>
      </c>
      <c r="I76" s="322">
        <v>25000</v>
      </c>
      <c r="J76" s="316" t="s">
        <v>1100</v>
      </c>
      <c r="K76" s="316" t="s">
        <v>1101</v>
      </c>
      <c r="L76" s="316"/>
      <c r="M76" s="316"/>
      <c r="N76" s="316"/>
      <c r="O76" s="316"/>
      <c r="P76" s="316"/>
      <c r="Q76" s="118" t="s">
        <v>55</v>
      </c>
      <c r="R76" s="316"/>
      <c r="S76" s="305"/>
      <c r="T76" s="286" t="s">
        <v>1102</v>
      </c>
      <c r="U76" s="316"/>
      <c r="V76" s="316"/>
      <c r="W76" s="316" t="s">
        <v>928</v>
      </c>
      <c r="X76" s="316"/>
      <c r="Y76" s="316"/>
      <c r="Z76" s="316"/>
      <c r="AA76" s="316"/>
      <c r="AB76" s="320"/>
      <c r="AC76" s="320"/>
      <c r="AD76" s="316"/>
      <c r="AE76" s="321"/>
      <c r="AF76" s="316"/>
      <c r="AG76" s="316"/>
      <c r="AH76" s="316"/>
      <c r="AI76" s="316"/>
      <c r="AJ76" s="284"/>
      <c r="AK76" s="1"/>
      <c r="AL76" s="1"/>
      <c r="AM76" s="1"/>
      <c r="AN76" s="1"/>
    </row>
    <row r="77" spans="1:40" ht="30" customHeight="1" x14ac:dyDescent="0.2">
      <c r="A77" s="392"/>
      <c r="B77" s="12" t="s">
        <v>542</v>
      </c>
      <c r="C77" s="314" t="s">
        <v>1103</v>
      </c>
      <c r="D77" s="316" t="s">
        <v>533</v>
      </c>
      <c r="E77" s="316"/>
      <c r="F77" s="317">
        <v>42948</v>
      </c>
      <c r="G77" s="323">
        <v>44348</v>
      </c>
      <c r="H77" s="316" t="s">
        <v>68</v>
      </c>
      <c r="I77" s="322">
        <v>75000</v>
      </c>
      <c r="J77" s="316" t="s">
        <v>1104</v>
      </c>
      <c r="K77" s="316" t="s">
        <v>1105</v>
      </c>
      <c r="L77" s="316"/>
      <c r="M77" s="316"/>
      <c r="N77" s="316"/>
      <c r="O77" s="316"/>
      <c r="P77" s="316"/>
      <c r="Q77" s="121" t="s">
        <v>55</v>
      </c>
      <c r="R77" s="316"/>
      <c r="S77" s="305"/>
      <c r="T77" s="286" t="s">
        <v>1106</v>
      </c>
      <c r="U77" s="316"/>
      <c r="V77" s="316"/>
      <c r="W77" s="316" t="s">
        <v>68</v>
      </c>
      <c r="X77" s="316"/>
      <c r="Y77" s="316"/>
      <c r="Z77" s="316"/>
      <c r="AA77" s="316"/>
      <c r="AB77" s="320"/>
      <c r="AC77" s="320"/>
      <c r="AD77" s="316"/>
      <c r="AE77" s="321"/>
      <c r="AF77" s="316" t="s">
        <v>1107</v>
      </c>
      <c r="AG77" s="316"/>
      <c r="AH77" s="316"/>
      <c r="AI77" s="316"/>
      <c r="AJ77" s="284"/>
      <c r="AK77" s="1"/>
      <c r="AL77" s="1"/>
      <c r="AM77" s="1"/>
      <c r="AN77" s="1"/>
    </row>
    <row r="78" spans="1:40" ht="30" customHeight="1" x14ac:dyDescent="0.2">
      <c r="A78" s="392"/>
      <c r="B78" s="12" t="s">
        <v>547</v>
      </c>
      <c r="C78" s="314" t="s">
        <v>1108</v>
      </c>
      <c r="D78" s="316" t="s">
        <v>549</v>
      </c>
      <c r="E78" s="316"/>
      <c r="F78" s="317">
        <v>42948</v>
      </c>
      <c r="G78" s="323">
        <v>44348</v>
      </c>
      <c r="H78" s="316" t="s">
        <v>272</v>
      </c>
      <c r="I78" s="322">
        <v>400000</v>
      </c>
      <c r="J78" s="316" t="s">
        <v>849</v>
      </c>
      <c r="K78" s="316"/>
      <c r="L78" s="316"/>
      <c r="M78" s="316"/>
      <c r="N78" s="316"/>
      <c r="O78" s="316"/>
      <c r="P78" s="126" t="s">
        <v>55</v>
      </c>
      <c r="Q78" s="316"/>
      <c r="R78" s="316"/>
      <c r="S78" s="305" t="s">
        <v>7</v>
      </c>
      <c r="T78" s="286" t="s">
        <v>1109</v>
      </c>
      <c r="U78" s="316"/>
      <c r="V78" s="316" t="s">
        <v>1110</v>
      </c>
      <c r="W78" s="316" t="s">
        <v>975</v>
      </c>
      <c r="X78" s="316"/>
      <c r="Y78" s="316"/>
      <c r="Z78" s="316"/>
      <c r="AA78" s="316"/>
      <c r="AB78" s="320"/>
      <c r="AC78" s="320"/>
      <c r="AD78" s="316"/>
      <c r="AE78" s="321"/>
      <c r="AF78" s="316"/>
      <c r="AG78" s="316"/>
      <c r="AH78" s="316"/>
      <c r="AI78" s="316"/>
      <c r="AJ78" s="284"/>
      <c r="AK78" s="1"/>
      <c r="AL78" s="1"/>
      <c r="AM78" s="1"/>
      <c r="AN78" s="1"/>
    </row>
    <row r="79" spans="1:40" ht="30" customHeight="1" x14ac:dyDescent="0.2">
      <c r="A79" s="392"/>
      <c r="B79" s="12" t="s">
        <v>552</v>
      </c>
      <c r="C79" s="314" t="s">
        <v>1111</v>
      </c>
      <c r="D79" s="316" t="s">
        <v>554</v>
      </c>
      <c r="E79" s="316"/>
      <c r="F79" s="317">
        <v>42948</v>
      </c>
      <c r="G79" s="323">
        <v>44348</v>
      </c>
      <c r="H79" s="316" t="s">
        <v>389</v>
      </c>
      <c r="I79" s="322">
        <v>200000</v>
      </c>
      <c r="J79" s="316" t="s">
        <v>555</v>
      </c>
      <c r="K79" s="316" t="s">
        <v>556</v>
      </c>
      <c r="L79" s="316"/>
      <c r="M79" s="316"/>
      <c r="N79" s="316"/>
      <c r="O79" s="316"/>
      <c r="P79" s="316"/>
      <c r="Q79" s="118" t="s">
        <v>55</v>
      </c>
      <c r="R79" s="316"/>
      <c r="S79" s="305"/>
      <c r="T79" s="286" t="s">
        <v>1112</v>
      </c>
      <c r="U79" s="316" t="s">
        <v>1113</v>
      </c>
      <c r="V79" s="343"/>
      <c r="W79" s="316" t="s">
        <v>1114</v>
      </c>
      <c r="X79" s="345"/>
      <c r="Y79" s="316"/>
      <c r="Z79" s="316"/>
      <c r="AA79" s="316" t="s">
        <v>1115</v>
      </c>
      <c r="AB79" s="320"/>
      <c r="AC79" s="320"/>
      <c r="AD79" s="316"/>
      <c r="AE79" s="321"/>
      <c r="AF79" s="316" t="s">
        <v>1116</v>
      </c>
      <c r="AG79" s="316"/>
      <c r="AH79" s="316"/>
      <c r="AI79" s="316" t="s">
        <v>1117</v>
      </c>
      <c r="AJ79" s="284"/>
      <c r="AK79" s="1"/>
      <c r="AL79" s="1"/>
      <c r="AM79" s="1"/>
      <c r="AN79" s="1"/>
    </row>
    <row r="80" spans="1:40" ht="30" customHeight="1" x14ac:dyDescent="0.2">
      <c r="A80" s="392"/>
      <c r="B80" s="12" t="s">
        <v>559</v>
      </c>
      <c r="C80" s="314" t="s">
        <v>1118</v>
      </c>
      <c r="D80" s="316" t="s">
        <v>561</v>
      </c>
      <c r="E80" s="316"/>
      <c r="F80" s="317">
        <v>42948</v>
      </c>
      <c r="G80" s="323">
        <v>44348</v>
      </c>
      <c r="H80" s="316" t="s">
        <v>163</v>
      </c>
      <c r="I80" s="322">
        <v>500000</v>
      </c>
      <c r="J80" s="316" t="s">
        <v>562</v>
      </c>
      <c r="K80" s="316" t="s">
        <v>563</v>
      </c>
      <c r="L80" s="316"/>
      <c r="M80" s="316"/>
      <c r="N80" s="316"/>
      <c r="O80" s="316"/>
      <c r="P80" s="316"/>
      <c r="Q80" s="118" t="s">
        <v>55</v>
      </c>
      <c r="R80" s="316"/>
      <c r="S80" s="305"/>
      <c r="T80" s="286" t="s">
        <v>1119</v>
      </c>
      <c r="U80" s="316"/>
      <c r="V80" s="316"/>
      <c r="W80" s="316" t="s">
        <v>928</v>
      </c>
      <c r="X80" s="316"/>
      <c r="Y80" s="316"/>
      <c r="Z80" s="316"/>
      <c r="AA80" s="316"/>
      <c r="AB80" s="320"/>
      <c r="AC80" s="320"/>
      <c r="AD80" s="316"/>
      <c r="AE80" s="321"/>
      <c r="AF80" s="324" t="s">
        <v>1120</v>
      </c>
      <c r="AG80" s="316"/>
      <c r="AH80" s="316"/>
      <c r="AI80" s="316"/>
      <c r="AJ80" s="284"/>
      <c r="AK80" s="1"/>
      <c r="AL80" s="1"/>
      <c r="AM80" s="1"/>
      <c r="AN80" s="1"/>
    </row>
    <row r="81" spans="1:40" ht="30" customHeight="1" x14ac:dyDescent="0.2">
      <c r="A81" s="392"/>
      <c r="B81" s="12" t="s">
        <v>576</v>
      </c>
      <c r="C81" s="314" t="s">
        <v>856</v>
      </c>
      <c r="D81" s="316" t="s">
        <v>1121</v>
      </c>
      <c r="E81" s="316"/>
      <c r="F81" s="323">
        <v>43101</v>
      </c>
      <c r="G81" s="323">
        <v>43617</v>
      </c>
      <c r="H81" s="316" t="s">
        <v>858</v>
      </c>
      <c r="I81" s="321">
        <v>0</v>
      </c>
      <c r="J81" s="316" t="s">
        <v>859</v>
      </c>
      <c r="K81" s="316"/>
      <c r="L81" s="316"/>
      <c r="M81" s="316"/>
      <c r="N81" s="316"/>
      <c r="O81" s="316"/>
      <c r="P81" s="126" t="s">
        <v>55</v>
      </c>
      <c r="Q81" s="316"/>
      <c r="R81" s="316"/>
      <c r="S81" s="305"/>
      <c r="T81" s="286" t="s">
        <v>1122</v>
      </c>
      <c r="U81" s="316"/>
      <c r="V81" s="316"/>
      <c r="W81" s="316" t="s">
        <v>858</v>
      </c>
      <c r="X81" s="316"/>
      <c r="Y81" s="316"/>
      <c r="Z81" s="316"/>
      <c r="AA81" s="316"/>
      <c r="AB81" s="316"/>
      <c r="AC81" s="316"/>
      <c r="AD81" s="316"/>
      <c r="AE81" s="321"/>
      <c r="AF81" s="316" t="s">
        <v>987</v>
      </c>
      <c r="AG81" s="316" t="s">
        <v>371</v>
      </c>
      <c r="AH81" s="316"/>
      <c r="AI81" s="316"/>
      <c r="AJ81" s="284"/>
      <c r="AK81" s="1"/>
      <c r="AL81" s="1"/>
      <c r="AM81" s="1"/>
      <c r="AN81" s="1"/>
    </row>
    <row r="82" spans="1:40" ht="30" customHeight="1" x14ac:dyDescent="0.2">
      <c r="A82" s="392"/>
      <c r="B82" s="12" t="s">
        <v>580</v>
      </c>
      <c r="C82" s="314" t="s">
        <v>581</v>
      </c>
      <c r="D82" s="316" t="s">
        <v>582</v>
      </c>
      <c r="E82" s="316" t="s">
        <v>583</v>
      </c>
      <c r="F82" s="323">
        <v>43101</v>
      </c>
      <c r="G82" s="323">
        <v>44713</v>
      </c>
      <c r="H82" s="316" t="s">
        <v>879</v>
      </c>
      <c r="I82" s="322">
        <v>10000</v>
      </c>
      <c r="J82" s="316" t="s">
        <v>1123</v>
      </c>
      <c r="K82" s="316"/>
      <c r="L82" s="316"/>
      <c r="M82" s="316"/>
      <c r="N82" s="316"/>
      <c r="O82" s="316"/>
      <c r="P82" s="126" t="s">
        <v>55</v>
      </c>
      <c r="Q82" s="316"/>
      <c r="R82" s="316"/>
      <c r="S82" s="324"/>
      <c r="T82" s="286" t="s">
        <v>1124</v>
      </c>
      <c r="U82" s="316"/>
      <c r="V82" s="316"/>
      <c r="W82" s="316" t="s">
        <v>879</v>
      </c>
      <c r="X82" s="316"/>
      <c r="Y82" s="316"/>
      <c r="Z82" s="316"/>
      <c r="AA82" s="316"/>
      <c r="AB82" s="316"/>
      <c r="AC82" s="316"/>
      <c r="AD82" s="316"/>
      <c r="AE82" s="316"/>
      <c r="AF82" s="316" t="s">
        <v>1125</v>
      </c>
      <c r="AG82" s="316" t="s">
        <v>371</v>
      </c>
      <c r="AH82" s="316"/>
      <c r="AI82" s="316"/>
      <c r="AJ82" s="284"/>
      <c r="AK82" s="1"/>
      <c r="AL82" s="1"/>
      <c r="AM82" s="1"/>
      <c r="AN82" s="1"/>
    </row>
    <row r="83" spans="1:40" ht="30" customHeight="1" x14ac:dyDescent="0.2">
      <c r="A83" s="392"/>
      <c r="B83" s="12" t="s">
        <v>585</v>
      </c>
      <c r="C83" s="314" t="s">
        <v>586</v>
      </c>
      <c r="D83" s="316" t="s">
        <v>587</v>
      </c>
      <c r="E83" s="316"/>
      <c r="F83" s="323">
        <v>43101</v>
      </c>
      <c r="G83" s="323">
        <v>44713</v>
      </c>
      <c r="H83" s="316" t="s">
        <v>879</v>
      </c>
      <c r="I83" s="342">
        <v>0</v>
      </c>
      <c r="J83" s="316"/>
      <c r="K83" s="316"/>
      <c r="L83" s="316"/>
      <c r="M83" s="329" t="s">
        <v>1126</v>
      </c>
      <c r="N83" s="316"/>
      <c r="O83" s="316"/>
      <c r="P83" s="316"/>
      <c r="Q83" s="118" t="s">
        <v>55</v>
      </c>
      <c r="R83" s="316"/>
      <c r="S83" s="324"/>
      <c r="T83" s="286" t="s">
        <v>1127</v>
      </c>
      <c r="U83" s="316"/>
      <c r="V83" s="316"/>
      <c r="W83" s="316" t="s">
        <v>879</v>
      </c>
      <c r="X83" s="316"/>
      <c r="Y83" s="316"/>
      <c r="Z83" s="316"/>
      <c r="AA83" s="316"/>
      <c r="AB83" s="316"/>
      <c r="AC83" s="316"/>
      <c r="AD83" s="316"/>
      <c r="AE83" s="316"/>
      <c r="AF83" s="316" t="s">
        <v>1128</v>
      </c>
      <c r="AG83" s="316" t="s">
        <v>371</v>
      </c>
      <c r="AH83" s="316"/>
      <c r="AI83" s="316"/>
      <c r="AJ83" s="284"/>
      <c r="AK83" s="1"/>
      <c r="AL83" s="1"/>
      <c r="AM83" s="1"/>
      <c r="AN83" s="1"/>
    </row>
    <row r="84" spans="1:40" ht="30" customHeight="1" x14ac:dyDescent="0.2">
      <c r="A84" s="392"/>
      <c r="B84" s="12" t="s">
        <v>589</v>
      </c>
      <c r="C84" s="314" t="s">
        <v>590</v>
      </c>
      <c r="D84" s="316" t="s">
        <v>582</v>
      </c>
      <c r="E84" s="316"/>
      <c r="F84" s="323">
        <v>43101</v>
      </c>
      <c r="G84" s="323">
        <v>44713</v>
      </c>
      <c r="H84" s="316" t="s">
        <v>879</v>
      </c>
      <c r="I84" s="322">
        <v>10000</v>
      </c>
      <c r="J84" s="316" t="s">
        <v>1129</v>
      </c>
      <c r="K84" s="316"/>
      <c r="L84" s="316"/>
      <c r="M84" s="316"/>
      <c r="N84" s="316"/>
      <c r="O84" s="316"/>
      <c r="P84" s="316"/>
      <c r="Q84" s="118" t="s">
        <v>55</v>
      </c>
      <c r="R84" s="316"/>
      <c r="S84" s="324"/>
      <c r="T84" s="142" t="s">
        <v>1130</v>
      </c>
      <c r="U84" s="335"/>
      <c r="V84" s="335"/>
      <c r="W84" s="316" t="s">
        <v>879</v>
      </c>
      <c r="X84" s="335"/>
      <c r="Y84" s="316"/>
      <c r="Z84" s="316"/>
      <c r="AA84" s="316"/>
      <c r="AB84" s="316"/>
      <c r="AC84" s="316"/>
      <c r="AD84" s="316"/>
      <c r="AE84" s="316"/>
      <c r="AF84" s="316"/>
      <c r="AG84" s="316" t="s">
        <v>371</v>
      </c>
      <c r="AH84" s="316"/>
      <c r="AI84" s="316"/>
      <c r="AJ84" s="284"/>
      <c r="AK84" s="1"/>
      <c r="AL84" s="1"/>
      <c r="AM84" s="1"/>
      <c r="AN84" s="1"/>
    </row>
    <row r="85" spans="1:40" ht="30" customHeight="1" x14ac:dyDescent="0.2">
      <c r="A85" s="388"/>
      <c r="B85" s="12" t="s">
        <v>869</v>
      </c>
      <c r="C85" s="314" t="s">
        <v>1131</v>
      </c>
      <c r="D85" s="316" t="s">
        <v>871</v>
      </c>
      <c r="E85" s="316" t="s">
        <v>1132</v>
      </c>
      <c r="F85" s="323">
        <v>43466</v>
      </c>
      <c r="G85" s="323">
        <v>44348</v>
      </c>
      <c r="H85" s="316" t="s">
        <v>858</v>
      </c>
      <c r="I85" s="342">
        <v>0</v>
      </c>
      <c r="J85" s="316" t="s">
        <v>1133</v>
      </c>
      <c r="K85" s="316"/>
      <c r="L85" s="316"/>
      <c r="M85" s="316"/>
      <c r="N85" s="316"/>
      <c r="O85" s="316"/>
      <c r="P85" s="316"/>
      <c r="Q85" s="316"/>
      <c r="R85" s="117" t="s">
        <v>55</v>
      </c>
      <c r="S85" s="324"/>
      <c r="T85" s="8" t="s">
        <v>1134</v>
      </c>
      <c r="U85" s="315"/>
      <c r="V85" s="315"/>
      <c r="W85" s="315" t="s">
        <v>1135</v>
      </c>
      <c r="X85" s="315" t="s">
        <v>1136</v>
      </c>
      <c r="Y85" s="316"/>
      <c r="Z85" s="316"/>
      <c r="AA85" s="316"/>
      <c r="AB85" s="316"/>
      <c r="AC85" s="316"/>
      <c r="AD85" s="316"/>
      <c r="AE85" s="316"/>
      <c r="AF85" s="316"/>
      <c r="AG85" s="316"/>
      <c r="AH85" s="316"/>
      <c r="AI85" s="316"/>
      <c r="AJ85" s="284"/>
      <c r="AK85" s="1"/>
      <c r="AL85" s="1"/>
      <c r="AM85" s="1"/>
      <c r="AN85" s="1"/>
    </row>
    <row r="86" spans="1:40" ht="15.75" customHeight="1" x14ac:dyDescent="0.2">
      <c r="A86" s="1"/>
      <c r="B86" s="35"/>
      <c r="C86" s="1"/>
      <c r="D86" s="1"/>
      <c r="E86" s="1"/>
      <c r="F86" s="1"/>
      <c r="G86" s="1"/>
      <c r="H86" s="1"/>
      <c r="I86" s="1"/>
      <c r="J86" s="1"/>
      <c r="K86" s="1"/>
      <c r="L86" s="1"/>
      <c r="M86" s="1"/>
      <c r="N86" s="2"/>
      <c r="O86" s="2"/>
      <c r="P86" s="2"/>
      <c r="Q86" s="2"/>
      <c r="R86" s="2"/>
      <c r="S86" s="2"/>
      <c r="T86" s="1"/>
      <c r="U86" s="1"/>
      <c r="V86" s="1"/>
      <c r="W86" s="1"/>
      <c r="X86" s="1"/>
      <c r="Y86" s="1"/>
      <c r="Z86" s="1"/>
      <c r="AA86" s="1"/>
      <c r="AB86" s="1"/>
      <c r="AC86" s="1"/>
      <c r="AD86" s="1"/>
      <c r="AE86" s="1"/>
      <c r="AF86" s="1"/>
      <c r="AG86" s="1"/>
      <c r="AH86" s="1"/>
      <c r="AI86" s="1"/>
      <c r="AJ86" s="284"/>
      <c r="AK86" s="1"/>
      <c r="AL86" s="1"/>
      <c r="AM86" s="1"/>
      <c r="AN86" s="1"/>
    </row>
    <row r="87" spans="1:40" ht="15.75" customHeight="1" x14ac:dyDescent="0.2">
      <c r="A87" s="1"/>
      <c r="B87" s="1"/>
      <c r="C87" s="1"/>
      <c r="D87" s="1"/>
      <c r="E87" s="1"/>
      <c r="F87" s="1"/>
      <c r="G87" s="1"/>
      <c r="H87" s="1"/>
      <c r="I87" s="1"/>
      <c r="J87" s="1"/>
      <c r="K87" s="1"/>
      <c r="L87" s="292"/>
      <c r="M87" s="1"/>
      <c r="N87" s="2"/>
      <c r="O87" s="2"/>
      <c r="P87" s="2"/>
      <c r="Q87" s="2"/>
      <c r="R87" s="2"/>
      <c r="S87" s="2"/>
      <c r="T87" s="1"/>
      <c r="U87" s="1"/>
      <c r="V87" s="1"/>
      <c r="W87" s="1"/>
      <c r="X87" s="1"/>
      <c r="Y87" s="1"/>
      <c r="Z87" s="1"/>
      <c r="AA87" s="1"/>
      <c r="AB87" s="1"/>
      <c r="AC87" s="1"/>
      <c r="AD87" s="1"/>
      <c r="AE87" s="1"/>
      <c r="AF87" s="1"/>
      <c r="AG87" s="1"/>
      <c r="AH87" s="1"/>
      <c r="AI87" s="1"/>
      <c r="AJ87" s="284"/>
      <c r="AK87" s="1"/>
      <c r="AL87" s="1"/>
      <c r="AM87" s="1"/>
      <c r="AN87" s="1"/>
    </row>
    <row r="88" spans="1:40" ht="26.25" customHeight="1" x14ac:dyDescent="0.2">
      <c r="A88" s="36" t="s">
        <v>565</v>
      </c>
      <c r="B88" s="37"/>
      <c r="C88" s="37"/>
      <c r="D88" s="37"/>
      <c r="E88" s="37"/>
      <c r="F88" s="37"/>
      <c r="G88" s="37"/>
      <c r="H88" s="37"/>
      <c r="I88" s="37"/>
      <c r="J88" s="37"/>
      <c r="K88" s="37"/>
      <c r="L88" s="38"/>
      <c r="M88" s="39"/>
      <c r="N88" s="2"/>
      <c r="O88" s="2"/>
      <c r="P88" s="2"/>
      <c r="Q88" s="2"/>
      <c r="R88" s="2"/>
      <c r="S88" s="2"/>
      <c r="T88" s="1"/>
      <c r="U88" s="1"/>
      <c r="V88" s="1"/>
      <c r="W88" s="1"/>
      <c r="X88" s="1"/>
      <c r="Y88" s="1"/>
      <c r="Z88" s="1"/>
      <c r="AA88" s="1"/>
      <c r="AB88" s="1"/>
      <c r="AC88" s="1"/>
      <c r="AD88" s="1"/>
      <c r="AE88" s="1"/>
      <c r="AF88" s="1"/>
      <c r="AG88" s="1"/>
      <c r="AH88" s="1"/>
      <c r="AI88" s="1"/>
      <c r="AJ88" s="284"/>
      <c r="AK88" s="1"/>
      <c r="AL88" s="1"/>
      <c r="AM88" s="1"/>
      <c r="AN88" s="1"/>
    </row>
    <row r="89" spans="1:40" ht="26.25" customHeight="1" x14ac:dyDescent="0.2">
      <c r="A89" s="40"/>
      <c r="B89" s="293"/>
      <c r="C89" s="1"/>
      <c r="D89" s="41"/>
      <c r="E89" s="41"/>
      <c r="F89" s="41"/>
      <c r="G89" s="41"/>
      <c r="H89" s="41"/>
      <c r="I89" s="41"/>
      <c r="J89" s="41"/>
      <c r="K89" s="41"/>
      <c r="L89" s="41"/>
      <c r="M89" s="41"/>
      <c r="N89" s="41"/>
      <c r="O89" s="2"/>
      <c r="P89" s="2"/>
      <c r="Q89" s="2"/>
      <c r="R89" s="2"/>
      <c r="S89" s="2"/>
      <c r="T89" s="1"/>
      <c r="U89" s="1"/>
      <c r="V89" s="1"/>
      <c r="W89" s="1"/>
      <c r="X89" s="1"/>
      <c r="Y89" s="1"/>
      <c r="Z89" s="1"/>
      <c r="AA89" s="1"/>
      <c r="AB89" s="1"/>
      <c r="AC89" s="1"/>
      <c r="AD89" s="1"/>
      <c r="AE89" s="1"/>
      <c r="AF89" s="1"/>
      <c r="AG89" s="1"/>
      <c r="AH89" s="1"/>
      <c r="AI89" s="1"/>
      <c r="AJ89" s="284"/>
      <c r="AK89" s="1"/>
      <c r="AL89" s="1"/>
      <c r="AM89" s="1"/>
      <c r="AN89" s="1"/>
    </row>
    <row r="90" spans="1:40" ht="43.5" customHeight="1" x14ac:dyDescent="0.2">
      <c r="A90" s="42" t="s">
        <v>566</v>
      </c>
      <c r="B90" s="294"/>
      <c r="C90" s="346">
        <f>COUNTA(C94:C96,C100:C106,C108)</f>
        <v>10</v>
      </c>
      <c r="D90" s="1"/>
      <c r="E90" s="1"/>
      <c r="F90" s="1"/>
      <c r="G90" s="1"/>
      <c r="H90" s="1"/>
      <c r="I90" s="109"/>
      <c r="J90" s="1"/>
      <c r="K90" s="1"/>
      <c r="L90" s="1"/>
      <c r="M90" s="1"/>
      <c r="N90" s="2"/>
      <c r="O90" s="2"/>
      <c r="P90" s="2"/>
      <c r="Q90" s="2"/>
      <c r="R90" s="2"/>
      <c r="S90" s="2"/>
      <c r="T90" s="1"/>
      <c r="U90" s="1"/>
      <c r="V90" s="1"/>
      <c r="W90" s="1"/>
      <c r="X90" s="1"/>
      <c r="Y90" s="1"/>
      <c r="Z90" s="1"/>
      <c r="AA90" s="1"/>
      <c r="AB90" s="1"/>
      <c r="AC90" s="1"/>
      <c r="AD90" s="1"/>
      <c r="AE90" s="1"/>
      <c r="AF90" s="1"/>
      <c r="AG90" s="1"/>
      <c r="AH90" s="1"/>
      <c r="AI90" s="1"/>
      <c r="AJ90" s="284"/>
      <c r="AK90" s="1"/>
      <c r="AL90" s="1"/>
      <c r="AM90" s="1"/>
      <c r="AN90" s="1"/>
    </row>
    <row r="91" spans="1:40" ht="15.75" customHeight="1" x14ac:dyDescent="0.2">
      <c r="A91" s="1"/>
      <c r="B91" s="1"/>
      <c r="C91" s="1"/>
      <c r="D91" s="1"/>
      <c r="E91" s="1"/>
      <c r="F91" s="1"/>
      <c r="G91" s="1"/>
      <c r="H91" s="1"/>
      <c r="I91" s="109"/>
      <c r="J91" s="1"/>
      <c r="K91" s="1"/>
      <c r="L91" s="1"/>
      <c r="M91" s="1"/>
      <c r="N91" s="2"/>
      <c r="O91" s="2"/>
      <c r="P91" s="2"/>
      <c r="Q91" s="2"/>
      <c r="R91" s="2"/>
      <c r="S91" s="2"/>
      <c r="T91" s="1"/>
      <c r="U91" s="1"/>
      <c r="V91" s="1"/>
      <c r="W91" s="1"/>
      <c r="X91" s="1"/>
      <c r="Y91" s="1"/>
      <c r="Z91" s="1"/>
      <c r="AA91" s="1"/>
      <c r="AB91" s="1"/>
      <c r="AC91" s="1"/>
      <c r="AD91" s="1"/>
      <c r="AE91" s="1"/>
      <c r="AF91" s="1"/>
      <c r="AG91" s="1"/>
      <c r="AH91" s="1"/>
      <c r="AI91" s="1"/>
      <c r="AJ91" s="284"/>
      <c r="AK91" s="1"/>
      <c r="AL91" s="1"/>
      <c r="AM91" s="1"/>
      <c r="AN91" s="1"/>
    </row>
    <row r="92" spans="1:40" ht="15.75" customHeight="1" x14ac:dyDescent="0.2">
      <c r="A92" s="394" t="s">
        <v>567</v>
      </c>
      <c r="B92" s="389" t="s">
        <v>12</v>
      </c>
      <c r="C92" s="389" t="s">
        <v>13</v>
      </c>
      <c r="D92" s="389" t="s">
        <v>14</v>
      </c>
      <c r="E92" s="390" t="s">
        <v>15</v>
      </c>
      <c r="F92" s="443" t="s">
        <v>16</v>
      </c>
      <c r="G92" s="433"/>
      <c r="H92" s="389" t="s">
        <v>17</v>
      </c>
      <c r="I92" s="444" t="s">
        <v>18</v>
      </c>
      <c r="J92" s="389" t="s">
        <v>19</v>
      </c>
      <c r="K92" s="443" t="s">
        <v>20</v>
      </c>
      <c r="L92" s="433"/>
      <c r="M92" s="389" t="s">
        <v>21</v>
      </c>
      <c r="N92" s="44"/>
      <c r="O92" s="2"/>
      <c r="P92" s="2"/>
      <c r="Q92" s="2"/>
      <c r="R92" s="2"/>
      <c r="S92" s="2"/>
      <c r="T92" s="1"/>
      <c r="U92" s="1"/>
      <c r="V92" s="1"/>
      <c r="W92" s="1"/>
      <c r="X92" s="1"/>
      <c r="Y92" s="1"/>
      <c r="Z92" s="1"/>
      <c r="AA92" s="1"/>
      <c r="AB92" s="1"/>
      <c r="AC92" s="1"/>
      <c r="AD92" s="1"/>
      <c r="AE92" s="1"/>
      <c r="AF92" s="1"/>
      <c r="AG92" s="1"/>
      <c r="AH92" s="1"/>
      <c r="AI92" s="1"/>
      <c r="AJ92" s="284"/>
      <c r="AK92" s="1"/>
      <c r="AL92" s="1"/>
      <c r="AM92" s="1"/>
      <c r="AN92" s="1"/>
    </row>
    <row r="93" spans="1:40" ht="15.75" customHeight="1" x14ac:dyDescent="0.2">
      <c r="A93" s="388"/>
      <c r="B93" s="388"/>
      <c r="C93" s="388"/>
      <c r="D93" s="388"/>
      <c r="E93" s="388"/>
      <c r="F93" s="112" t="s">
        <v>44</v>
      </c>
      <c r="G93" s="112" t="s">
        <v>45</v>
      </c>
      <c r="H93" s="388"/>
      <c r="I93" s="388"/>
      <c r="J93" s="388"/>
      <c r="K93" s="46" t="s">
        <v>46</v>
      </c>
      <c r="L93" s="46" t="s">
        <v>47</v>
      </c>
      <c r="M93" s="388"/>
      <c r="N93" s="1"/>
      <c r="O93" s="2"/>
      <c r="P93" s="2"/>
      <c r="Q93" s="2"/>
      <c r="R93" s="2"/>
      <c r="S93" s="2"/>
      <c r="T93" s="1"/>
      <c r="U93" s="1"/>
      <c r="V93" s="1"/>
      <c r="W93" s="1"/>
      <c r="X93" s="1"/>
      <c r="Y93" s="1"/>
      <c r="Z93" s="1"/>
      <c r="AA93" s="1"/>
      <c r="AB93" s="1"/>
      <c r="AC93" s="1"/>
      <c r="AD93" s="1"/>
      <c r="AE93" s="1"/>
      <c r="AF93" s="1"/>
      <c r="AG93" s="1"/>
      <c r="AH93" s="1"/>
      <c r="AI93" s="1"/>
      <c r="AJ93" s="284"/>
      <c r="AK93" s="1"/>
      <c r="AL93" s="1"/>
      <c r="AM93" s="1"/>
      <c r="AN93" s="1"/>
    </row>
    <row r="94" spans="1:40" ht="30" customHeight="1" x14ac:dyDescent="0.2">
      <c r="A94" s="391" t="s">
        <v>876</v>
      </c>
      <c r="B94" s="12" t="s">
        <v>1137</v>
      </c>
      <c r="C94" s="347" t="s">
        <v>1138</v>
      </c>
      <c r="D94" s="316" t="s">
        <v>1139</v>
      </c>
      <c r="E94" s="316"/>
      <c r="F94" s="323">
        <v>43891</v>
      </c>
      <c r="G94" s="323">
        <v>44621</v>
      </c>
      <c r="H94" s="316" t="s">
        <v>1140</v>
      </c>
      <c r="I94" s="342">
        <v>0</v>
      </c>
      <c r="J94" s="316" t="s">
        <v>1141</v>
      </c>
      <c r="K94" s="343"/>
      <c r="L94" s="343"/>
      <c r="M94" s="13"/>
      <c r="N94" s="1"/>
      <c r="O94" s="2"/>
      <c r="P94" s="2"/>
      <c r="Q94" s="2"/>
      <c r="R94" s="2"/>
      <c r="S94" s="2"/>
      <c r="T94" s="1"/>
      <c r="U94" s="1"/>
      <c r="V94" s="1"/>
      <c r="W94" s="1"/>
      <c r="X94" s="1"/>
      <c r="Y94" s="1"/>
      <c r="Z94" s="1"/>
      <c r="AA94" s="1"/>
      <c r="AB94" s="1"/>
      <c r="AC94" s="1"/>
      <c r="AD94" s="1"/>
      <c r="AE94" s="1"/>
      <c r="AF94" s="1"/>
      <c r="AG94" s="1"/>
      <c r="AH94" s="1"/>
      <c r="AI94" s="1"/>
      <c r="AJ94" s="284"/>
      <c r="AK94" s="1"/>
      <c r="AL94" s="1"/>
      <c r="AM94" s="1"/>
      <c r="AN94" s="1"/>
    </row>
    <row r="95" spans="1:40" ht="30" customHeight="1" x14ac:dyDescent="0.2">
      <c r="A95" s="392"/>
      <c r="B95" s="12" t="s">
        <v>1142</v>
      </c>
      <c r="C95" s="348" t="s">
        <v>1143</v>
      </c>
      <c r="D95" s="384" t="s">
        <v>1144</v>
      </c>
      <c r="E95" s="316"/>
      <c r="F95" s="323">
        <v>44044</v>
      </c>
      <c r="G95" s="323">
        <v>44621</v>
      </c>
      <c r="H95" s="316" t="s">
        <v>1145</v>
      </c>
      <c r="I95" s="342">
        <v>0</v>
      </c>
      <c r="J95" s="316" t="s">
        <v>1146</v>
      </c>
      <c r="K95" s="343"/>
      <c r="L95" s="339"/>
      <c r="M95" s="13"/>
      <c r="N95" s="1"/>
      <c r="O95" s="2"/>
      <c r="P95" s="2"/>
      <c r="Q95" s="2"/>
      <c r="R95" s="2"/>
      <c r="S95" s="2"/>
      <c r="T95" s="1"/>
      <c r="U95" s="1"/>
      <c r="V95" s="1"/>
      <c r="W95" s="1"/>
      <c r="X95" s="1"/>
      <c r="Y95" s="1"/>
      <c r="Z95" s="1"/>
      <c r="AA95" s="1"/>
      <c r="AB95" s="1"/>
      <c r="AC95" s="1"/>
      <c r="AD95" s="1"/>
      <c r="AE95" s="1"/>
      <c r="AF95" s="1"/>
      <c r="AG95" s="1"/>
      <c r="AH95" s="1"/>
      <c r="AI95" s="1"/>
      <c r="AJ95" s="284"/>
      <c r="AK95" s="1"/>
      <c r="AL95" s="1"/>
      <c r="AM95" s="1"/>
      <c r="AN95" s="1"/>
    </row>
    <row r="96" spans="1:40" ht="30" customHeight="1" x14ac:dyDescent="0.2">
      <c r="A96" s="388"/>
      <c r="B96" s="12" t="s">
        <v>1147</v>
      </c>
      <c r="C96" s="143" t="s">
        <v>1148</v>
      </c>
      <c r="D96" s="131" t="s">
        <v>1149</v>
      </c>
      <c r="E96" s="316"/>
      <c r="F96" s="323">
        <v>43891</v>
      </c>
      <c r="G96" s="323">
        <v>44621</v>
      </c>
      <c r="H96" s="316" t="s">
        <v>1150</v>
      </c>
      <c r="I96" s="342">
        <v>0</v>
      </c>
      <c r="J96" s="316" t="s">
        <v>1151</v>
      </c>
      <c r="K96" s="343"/>
      <c r="L96" s="343"/>
      <c r="M96" s="312"/>
      <c r="N96" s="1"/>
      <c r="O96" s="2"/>
      <c r="P96" s="2"/>
      <c r="Q96" s="2"/>
      <c r="R96" s="2"/>
      <c r="S96" s="2"/>
      <c r="T96" s="1"/>
      <c r="U96" s="1"/>
      <c r="V96" s="1"/>
      <c r="W96" s="1"/>
      <c r="X96" s="1"/>
      <c r="Y96" s="1"/>
      <c r="Z96" s="1"/>
      <c r="AA96" s="1"/>
      <c r="AB96" s="1"/>
      <c r="AC96" s="1"/>
      <c r="AD96" s="1"/>
      <c r="AE96" s="1"/>
      <c r="AF96" s="1"/>
      <c r="AG96" s="1"/>
      <c r="AH96" s="1"/>
      <c r="AI96" s="1"/>
      <c r="AJ96" s="284"/>
      <c r="AK96" s="1"/>
      <c r="AL96" s="1"/>
      <c r="AM96" s="1"/>
      <c r="AN96" s="1"/>
    </row>
    <row r="97" spans="1:40" ht="15.75" customHeight="1" x14ac:dyDescent="0.2">
      <c r="A97" s="1"/>
      <c r="B97" s="1"/>
      <c r="C97" s="1"/>
      <c r="D97" s="1"/>
      <c r="E97" s="1"/>
      <c r="F97" s="1"/>
      <c r="G97" s="1"/>
      <c r="H97" s="1"/>
      <c r="I97" s="109"/>
      <c r="J97" s="1"/>
      <c r="K97" s="1"/>
      <c r="L97" s="1"/>
      <c r="M97" s="1"/>
      <c r="N97" s="1"/>
      <c r="O97" s="2"/>
      <c r="P97" s="2"/>
      <c r="Q97" s="2"/>
      <c r="R97" s="2"/>
      <c r="S97" s="2"/>
      <c r="T97" s="1"/>
      <c r="U97" s="1"/>
      <c r="V97" s="1"/>
      <c r="W97" s="1"/>
      <c r="X97" s="1"/>
      <c r="Y97" s="1"/>
      <c r="Z97" s="1"/>
      <c r="AA97" s="1"/>
      <c r="AB97" s="1"/>
      <c r="AC97" s="1"/>
      <c r="AD97" s="1"/>
      <c r="AE97" s="1"/>
      <c r="AF97" s="1"/>
      <c r="AG97" s="1"/>
      <c r="AH97" s="1"/>
      <c r="AI97" s="1"/>
      <c r="AJ97" s="284"/>
      <c r="AK97" s="1"/>
      <c r="AL97" s="1"/>
      <c r="AM97" s="1"/>
      <c r="AN97" s="1"/>
    </row>
    <row r="98" spans="1:40" ht="15.75" customHeight="1" x14ac:dyDescent="0.2">
      <c r="A98" s="394" t="s">
        <v>567</v>
      </c>
      <c r="B98" s="387" t="s">
        <v>12</v>
      </c>
      <c r="C98" s="389" t="s">
        <v>13</v>
      </c>
      <c r="D98" s="389" t="s">
        <v>14</v>
      </c>
      <c r="E98" s="390" t="s">
        <v>15</v>
      </c>
      <c r="F98" s="443" t="s">
        <v>16</v>
      </c>
      <c r="G98" s="433"/>
      <c r="H98" s="389" t="s">
        <v>17</v>
      </c>
      <c r="I98" s="444" t="s">
        <v>18</v>
      </c>
      <c r="J98" s="389" t="s">
        <v>19</v>
      </c>
      <c r="K98" s="443" t="s">
        <v>20</v>
      </c>
      <c r="L98" s="433"/>
      <c r="M98" s="389" t="s">
        <v>21</v>
      </c>
      <c r="N98" s="1"/>
      <c r="O98" s="2"/>
      <c r="P98" s="2"/>
      <c r="Q98" s="2"/>
      <c r="R98" s="2"/>
      <c r="S98" s="2"/>
      <c r="T98" s="1"/>
      <c r="U98" s="1"/>
      <c r="V98" s="1"/>
      <c r="W98" s="1"/>
      <c r="X98" s="1"/>
      <c r="Y98" s="1"/>
      <c r="Z98" s="1"/>
      <c r="AA98" s="1"/>
      <c r="AB98" s="1"/>
      <c r="AC98" s="1"/>
      <c r="AD98" s="1"/>
      <c r="AE98" s="1"/>
      <c r="AF98" s="1"/>
      <c r="AG98" s="1"/>
      <c r="AH98" s="1"/>
      <c r="AI98" s="1"/>
      <c r="AJ98" s="284"/>
      <c r="AK98" s="1"/>
      <c r="AL98" s="1"/>
      <c r="AM98" s="1"/>
      <c r="AN98" s="1"/>
    </row>
    <row r="99" spans="1:40" ht="15.75" customHeight="1" x14ac:dyDescent="0.2">
      <c r="A99" s="388"/>
      <c r="B99" s="388"/>
      <c r="C99" s="388"/>
      <c r="D99" s="388"/>
      <c r="E99" s="388"/>
      <c r="F99" s="112" t="s">
        <v>44</v>
      </c>
      <c r="G99" s="112" t="s">
        <v>45</v>
      </c>
      <c r="H99" s="388"/>
      <c r="I99" s="388"/>
      <c r="J99" s="388"/>
      <c r="K99" s="46" t="s">
        <v>46</v>
      </c>
      <c r="L99" s="46" t="s">
        <v>47</v>
      </c>
      <c r="M99" s="388"/>
      <c r="N99" s="1"/>
      <c r="O99" s="2"/>
      <c r="P99" s="2"/>
      <c r="Q99" s="2"/>
      <c r="R99" s="2"/>
      <c r="S99" s="2"/>
      <c r="T99" s="1"/>
      <c r="U99" s="1"/>
      <c r="V99" s="1"/>
      <c r="W99" s="1"/>
      <c r="X99" s="1"/>
      <c r="Y99" s="1"/>
      <c r="Z99" s="1"/>
      <c r="AA99" s="1"/>
      <c r="AB99" s="1"/>
      <c r="AC99" s="1"/>
      <c r="AD99" s="1"/>
      <c r="AE99" s="1"/>
      <c r="AF99" s="1"/>
      <c r="AG99" s="1"/>
      <c r="AH99" s="1"/>
      <c r="AI99" s="1"/>
      <c r="AJ99" s="284"/>
      <c r="AK99" s="1"/>
      <c r="AL99" s="1"/>
      <c r="AM99" s="1"/>
      <c r="AN99" s="1"/>
    </row>
    <row r="100" spans="1:40" ht="30" customHeight="1" x14ac:dyDescent="0.2">
      <c r="A100" s="391" t="s">
        <v>1025</v>
      </c>
      <c r="B100" s="12" t="s">
        <v>1152</v>
      </c>
      <c r="C100" s="347" t="s">
        <v>1153</v>
      </c>
      <c r="D100" s="131" t="s">
        <v>1154</v>
      </c>
      <c r="E100" s="131" t="s">
        <v>1155</v>
      </c>
      <c r="F100" s="323">
        <v>43952</v>
      </c>
      <c r="G100" s="323">
        <v>44317</v>
      </c>
      <c r="H100" s="316" t="s">
        <v>1156</v>
      </c>
      <c r="I100" s="144">
        <v>0</v>
      </c>
      <c r="J100" s="316" t="s">
        <v>1157</v>
      </c>
      <c r="K100" s="316"/>
      <c r="L100" s="316"/>
      <c r="M100" s="8" t="s">
        <v>1158</v>
      </c>
      <c r="N100" s="1"/>
      <c r="O100" s="2"/>
      <c r="P100" s="2"/>
      <c r="Q100" s="2"/>
      <c r="R100" s="2"/>
      <c r="S100" s="2"/>
      <c r="T100" s="1"/>
      <c r="U100" s="1"/>
      <c r="V100" s="1"/>
      <c r="W100" s="1"/>
      <c r="X100" s="1"/>
      <c r="Y100" s="1"/>
      <c r="Z100" s="1"/>
      <c r="AA100" s="1"/>
      <c r="AB100" s="1"/>
      <c r="AC100" s="1"/>
      <c r="AD100" s="1"/>
      <c r="AE100" s="1"/>
      <c r="AF100" s="1"/>
      <c r="AG100" s="1"/>
      <c r="AH100" s="1"/>
      <c r="AI100" s="1"/>
      <c r="AJ100" s="284"/>
      <c r="AK100" s="1"/>
      <c r="AL100" s="1"/>
      <c r="AM100" s="1"/>
      <c r="AN100" s="1"/>
    </row>
    <row r="101" spans="1:40" ht="30" customHeight="1" x14ac:dyDescent="0.2">
      <c r="A101" s="392"/>
      <c r="B101" s="285" t="s">
        <v>1159</v>
      </c>
      <c r="C101" s="347" t="s">
        <v>1160</v>
      </c>
      <c r="D101" s="131" t="s">
        <v>1154</v>
      </c>
      <c r="E101" s="131" t="s">
        <v>1155</v>
      </c>
      <c r="F101" s="323">
        <v>43952</v>
      </c>
      <c r="G101" s="323">
        <v>44317</v>
      </c>
      <c r="H101" s="316" t="s">
        <v>1156</v>
      </c>
      <c r="I101" s="144">
        <v>0</v>
      </c>
      <c r="J101" s="316" t="s">
        <v>1161</v>
      </c>
      <c r="K101" s="316"/>
      <c r="L101" s="316"/>
      <c r="M101" s="8" t="s">
        <v>1158</v>
      </c>
      <c r="N101" s="1"/>
      <c r="O101" s="2"/>
      <c r="P101" s="2"/>
      <c r="Q101" s="2"/>
      <c r="R101" s="2"/>
      <c r="S101" s="2"/>
      <c r="T101" s="1"/>
      <c r="U101" s="1"/>
      <c r="V101" s="1"/>
      <c r="W101" s="1"/>
      <c r="X101" s="1"/>
      <c r="Y101" s="1"/>
      <c r="Z101" s="1"/>
      <c r="AA101" s="1"/>
      <c r="AB101" s="1"/>
      <c r="AC101" s="1"/>
      <c r="AD101" s="1"/>
      <c r="AE101" s="1"/>
      <c r="AF101" s="1"/>
      <c r="AG101" s="1"/>
      <c r="AH101" s="1"/>
      <c r="AI101" s="1"/>
      <c r="AJ101" s="284"/>
      <c r="AK101" s="1"/>
      <c r="AL101" s="1"/>
      <c r="AM101" s="1"/>
      <c r="AN101" s="1"/>
    </row>
    <row r="102" spans="1:40" ht="30" customHeight="1" x14ac:dyDescent="0.2">
      <c r="A102" s="392"/>
      <c r="B102" s="285" t="s">
        <v>1162</v>
      </c>
      <c r="C102" s="347" t="s">
        <v>1163</v>
      </c>
      <c r="D102" s="131" t="s">
        <v>1154</v>
      </c>
      <c r="E102" s="131" t="s">
        <v>1155</v>
      </c>
      <c r="F102" s="323">
        <v>43952</v>
      </c>
      <c r="G102" s="323">
        <v>44317</v>
      </c>
      <c r="H102" s="316" t="s">
        <v>1156</v>
      </c>
      <c r="I102" s="144">
        <v>0</v>
      </c>
      <c r="J102" s="316" t="s">
        <v>1164</v>
      </c>
      <c r="K102" s="316"/>
      <c r="L102" s="316"/>
      <c r="M102" s="8" t="s">
        <v>1158</v>
      </c>
      <c r="N102" s="1"/>
      <c r="O102" s="2"/>
      <c r="P102" s="2"/>
      <c r="Q102" s="2"/>
      <c r="R102" s="2"/>
      <c r="S102" s="2"/>
      <c r="T102" s="1"/>
      <c r="U102" s="1"/>
      <c r="V102" s="1"/>
      <c r="W102" s="1"/>
      <c r="X102" s="1"/>
      <c r="Y102" s="1"/>
      <c r="Z102" s="1"/>
      <c r="AA102" s="1"/>
      <c r="AB102" s="1"/>
      <c r="AC102" s="1"/>
      <c r="AD102" s="1"/>
      <c r="AE102" s="1"/>
      <c r="AF102" s="1"/>
      <c r="AG102" s="1"/>
      <c r="AH102" s="1"/>
      <c r="AI102" s="1"/>
      <c r="AJ102" s="284"/>
      <c r="AK102" s="1"/>
      <c r="AL102" s="1"/>
      <c r="AM102" s="1"/>
      <c r="AN102" s="1"/>
    </row>
    <row r="103" spans="1:40" ht="30" customHeight="1" x14ac:dyDescent="0.2">
      <c r="A103" s="392"/>
      <c r="B103" s="285" t="s">
        <v>1165</v>
      </c>
      <c r="C103" s="347" t="s">
        <v>1166</v>
      </c>
      <c r="D103" s="131" t="s">
        <v>1154</v>
      </c>
      <c r="E103" s="131" t="s">
        <v>1155</v>
      </c>
      <c r="F103" s="323">
        <v>43952</v>
      </c>
      <c r="G103" s="323">
        <v>44317</v>
      </c>
      <c r="H103" s="316" t="s">
        <v>1156</v>
      </c>
      <c r="I103" s="144">
        <v>0</v>
      </c>
      <c r="J103" s="316" t="s">
        <v>1167</v>
      </c>
      <c r="K103" s="316"/>
      <c r="L103" s="316"/>
      <c r="M103" s="8" t="s">
        <v>1158</v>
      </c>
      <c r="N103" s="1"/>
      <c r="O103" s="2"/>
      <c r="P103" s="2"/>
      <c r="Q103" s="2"/>
      <c r="R103" s="2"/>
      <c r="S103" s="2"/>
      <c r="T103" s="1"/>
      <c r="U103" s="1"/>
      <c r="V103" s="1"/>
      <c r="W103" s="1"/>
      <c r="X103" s="1"/>
      <c r="Y103" s="1"/>
      <c r="Z103" s="1"/>
      <c r="AA103" s="1"/>
      <c r="AB103" s="1"/>
      <c r="AC103" s="1"/>
      <c r="AD103" s="1"/>
      <c r="AE103" s="1"/>
      <c r="AF103" s="1"/>
      <c r="AG103" s="1"/>
      <c r="AH103" s="1"/>
      <c r="AI103" s="1"/>
      <c r="AJ103" s="284"/>
      <c r="AK103" s="1"/>
      <c r="AL103" s="1"/>
      <c r="AM103" s="1"/>
      <c r="AN103" s="1"/>
    </row>
    <row r="104" spans="1:40" ht="30" customHeight="1" x14ac:dyDescent="0.2">
      <c r="A104" s="392"/>
      <c r="B104" s="285" t="s">
        <v>1168</v>
      </c>
      <c r="C104" s="347" t="s">
        <v>1169</v>
      </c>
      <c r="D104" s="131" t="s">
        <v>1154</v>
      </c>
      <c r="E104" s="131" t="s">
        <v>1155</v>
      </c>
      <c r="F104" s="323">
        <v>43952</v>
      </c>
      <c r="G104" s="323">
        <v>44317</v>
      </c>
      <c r="H104" s="316" t="s">
        <v>1156</v>
      </c>
      <c r="I104" s="144">
        <v>0</v>
      </c>
      <c r="J104" s="316" t="s">
        <v>1170</v>
      </c>
      <c r="K104" s="316"/>
      <c r="L104" s="316"/>
      <c r="M104" s="8" t="s">
        <v>1158</v>
      </c>
      <c r="N104" s="1"/>
      <c r="O104" s="2"/>
      <c r="P104" s="2"/>
      <c r="Q104" s="2"/>
      <c r="R104" s="2"/>
      <c r="S104" s="2"/>
      <c r="T104" s="1"/>
      <c r="U104" s="1"/>
      <c r="V104" s="1"/>
      <c r="W104" s="1"/>
      <c r="X104" s="1"/>
      <c r="Y104" s="1"/>
      <c r="Z104" s="1"/>
      <c r="AA104" s="1"/>
      <c r="AB104" s="1"/>
      <c r="AC104" s="1"/>
      <c r="AD104" s="1"/>
      <c r="AE104" s="1"/>
      <c r="AF104" s="1"/>
      <c r="AG104" s="1"/>
      <c r="AH104" s="1"/>
      <c r="AI104" s="1"/>
      <c r="AJ104" s="284"/>
      <c r="AK104" s="1"/>
      <c r="AL104" s="1"/>
      <c r="AM104" s="1"/>
      <c r="AN104" s="1"/>
    </row>
    <row r="105" spans="1:40" ht="30" customHeight="1" x14ac:dyDescent="0.2">
      <c r="A105" s="392"/>
      <c r="B105" s="285" t="s">
        <v>1171</v>
      </c>
      <c r="C105" s="347" t="s">
        <v>1172</v>
      </c>
      <c r="D105" s="131" t="s">
        <v>1154</v>
      </c>
      <c r="E105" s="131" t="s">
        <v>1155</v>
      </c>
      <c r="F105" s="323">
        <v>43952</v>
      </c>
      <c r="G105" s="323">
        <v>44317</v>
      </c>
      <c r="H105" s="316" t="s">
        <v>1156</v>
      </c>
      <c r="I105" s="144">
        <v>0</v>
      </c>
      <c r="J105" s="316" t="s">
        <v>1173</v>
      </c>
      <c r="K105" s="316"/>
      <c r="L105" s="316"/>
      <c r="M105" s="8" t="s">
        <v>1158</v>
      </c>
      <c r="N105" s="1"/>
      <c r="O105" s="2"/>
      <c r="P105" s="2"/>
      <c r="Q105" s="2"/>
      <c r="R105" s="2"/>
      <c r="S105" s="2"/>
      <c r="T105" s="1"/>
      <c r="U105" s="1"/>
      <c r="V105" s="1"/>
      <c r="W105" s="1"/>
      <c r="X105" s="1"/>
      <c r="Y105" s="1"/>
      <c r="Z105" s="1"/>
      <c r="AA105" s="1"/>
      <c r="AB105" s="1"/>
      <c r="AC105" s="1"/>
      <c r="AD105" s="1"/>
      <c r="AE105" s="1"/>
      <c r="AF105" s="1"/>
      <c r="AG105" s="1"/>
      <c r="AH105" s="1"/>
      <c r="AI105" s="1"/>
      <c r="AJ105" s="284"/>
      <c r="AK105" s="1"/>
      <c r="AL105" s="1"/>
      <c r="AM105" s="1"/>
      <c r="AN105" s="1"/>
    </row>
    <row r="106" spans="1:40" ht="30" customHeight="1" x14ac:dyDescent="0.2">
      <c r="A106" s="388"/>
      <c r="B106" s="285" t="s">
        <v>1174</v>
      </c>
      <c r="C106" s="347" t="s">
        <v>1175</v>
      </c>
      <c r="D106" s="131" t="s">
        <v>1176</v>
      </c>
      <c r="E106" s="131" t="s">
        <v>1177</v>
      </c>
      <c r="F106" s="323">
        <v>43952</v>
      </c>
      <c r="G106" s="323">
        <v>44682</v>
      </c>
      <c r="H106" s="316" t="s">
        <v>1156</v>
      </c>
      <c r="I106" s="10">
        <v>60000</v>
      </c>
      <c r="J106" s="316" t="s">
        <v>1178</v>
      </c>
      <c r="K106" s="316"/>
      <c r="L106" s="316"/>
      <c r="M106" s="15"/>
      <c r="N106" s="1"/>
      <c r="O106" s="2"/>
      <c r="P106" s="2"/>
      <c r="Q106" s="2"/>
      <c r="R106" s="2"/>
      <c r="S106" s="2"/>
      <c r="T106" s="1"/>
      <c r="U106" s="1"/>
      <c r="V106" s="1"/>
      <c r="W106" s="1"/>
      <c r="X106" s="1"/>
      <c r="Y106" s="1"/>
      <c r="Z106" s="1"/>
      <c r="AA106" s="1"/>
      <c r="AB106" s="1"/>
      <c r="AC106" s="1"/>
      <c r="AD106" s="1"/>
      <c r="AE106" s="1"/>
      <c r="AF106" s="1"/>
      <c r="AG106" s="1"/>
      <c r="AH106" s="1"/>
      <c r="AI106" s="1"/>
      <c r="AJ106" s="284"/>
      <c r="AK106" s="1"/>
      <c r="AL106" s="1"/>
      <c r="AM106" s="1"/>
      <c r="AN106" s="1"/>
    </row>
    <row r="107" spans="1:40" ht="45" customHeight="1" x14ac:dyDescent="0.2">
      <c r="A107" s="133"/>
      <c r="B107" s="145"/>
      <c r="C107" s="146"/>
      <c r="D107" s="133"/>
      <c r="E107" s="133"/>
      <c r="F107" s="147"/>
      <c r="G107" s="147"/>
      <c r="H107" s="148"/>
      <c r="I107" s="149"/>
      <c r="J107" s="149"/>
      <c r="K107" s="148"/>
      <c r="L107" s="133"/>
      <c r="M107" s="148"/>
      <c r="N107" s="1"/>
      <c r="O107" s="2"/>
      <c r="P107" s="2"/>
      <c r="Q107" s="2"/>
      <c r="R107" s="2"/>
      <c r="S107" s="2"/>
      <c r="T107" s="1"/>
      <c r="U107" s="1"/>
      <c r="V107" s="1"/>
      <c r="W107" s="1"/>
      <c r="X107" s="1"/>
      <c r="Y107" s="1"/>
      <c r="Z107" s="1"/>
      <c r="AA107" s="1"/>
      <c r="AB107" s="1"/>
      <c r="AC107" s="1"/>
      <c r="AD107" s="1"/>
      <c r="AE107" s="1"/>
      <c r="AF107" s="1"/>
      <c r="AG107" s="1"/>
      <c r="AH107" s="1"/>
      <c r="AI107" s="1"/>
      <c r="AJ107" s="284"/>
      <c r="AK107" s="1"/>
      <c r="AL107" s="1"/>
      <c r="AM107" s="1"/>
      <c r="AN107" s="1"/>
    </row>
    <row r="108" spans="1:40" ht="15.75" customHeight="1" x14ac:dyDescent="0.2">
      <c r="A108" s="35"/>
      <c r="B108" s="35"/>
      <c r="C108" s="1"/>
      <c r="D108" s="1"/>
      <c r="E108" s="1"/>
      <c r="F108" s="1"/>
      <c r="G108" s="1"/>
      <c r="H108" s="1"/>
      <c r="I108" s="1"/>
      <c r="J108" s="1"/>
      <c r="K108" s="1"/>
      <c r="L108" s="1"/>
      <c r="M108" s="1"/>
      <c r="N108" s="1"/>
      <c r="O108" s="2"/>
      <c r="P108" s="2"/>
      <c r="Q108" s="2"/>
      <c r="R108" s="2"/>
      <c r="S108" s="2"/>
      <c r="T108" s="1"/>
      <c r="U108" s="1"/>
      <c r="V108" s="1"/>
      <c r="W108" s="1"/>
      <c r="X108" s="1"/>
      <c r="Y108" s="1"/>
      <c r="Z108" s="1"/>
      <c r="AA108" s="1"/>
      <c r="AB108" s="1"/>
      <c r="AC108" s="1"/>
      <c r="AD108" s="1"/>
      <c r="AE108" s="1"/>
      <c r="AF108" s="1"/>
      <c r="AG108" s="1"/>
      <c r="AH108" s="1"/>
      <c r="AI108" s="1"/>
      <c r="AJ108" s="284"/>
      <c r="AK108" s="1"/>
      <c r="AL108" s="1"/>
      <c r="AM108" s="1"/>
      <c r="AN108" s="1"/>
    </row>
    <row r="109" spans="1:40" ht="15.75" customHeight="1" x14ac:dyDescent="0.2">
      <c r="A109" s="284"/>
      <c r="B109" s="284"/>
      <c r="C109" s="284"/>
      <c r="D109" s="284"/>
      <c r="E109" s="284"/>
      <c r="F109" s="284"/>
      <c r="G109" s="284"/>
      <c r="H109" s="284"/>
      <c r="I109" s="284"/>
      <c r="J109" s="284"/>
      <c r="K109" s="284"/>
      <c r="L109" s="284"/>
      <c r="M109" s="284"/>
      <c r="N109" s="1"/>
      <c r="O109" s="2"/>
      <c r="P109" s="2"/>
      <c r="Q109" s="2"/>
      <c r="R109" s="2"/>
      <c r="S109" s="2"/>
      <c r="T109" s="1"/>
      <c r="U109" s="1"/>
      <c r="V109" s="1"/>
      <c r="W109" s="1"/>
      <c r="X109" s="1"/>
      <c r="Y109" s="1"/>
      <c r="Z109" s="1"/>
      <c r="AA109" s="1"/>
      <c r="AB109" s="1"/>
      <c r="AC109" s="1"/>
      <c r="AD109" s="1"/>
      <c r="AE109" s="1"/>
      <c r="AF109" s="1"/>
      <c r="AG109" s="1"/>
      <c r="AH109" s="1"/>
      <c r="AI109" s="1"/>
      <c r="AJ109" s="284"/>
      <c r="AK109" s="1"/>
      <c r="AL109" s="1"/>
      <c r="AM109" s="1"/>
      <c r="AN109" s="1"/>
    </row>
    <row r="110" spans="1:40" ht="15.75" customHeight="1" x14ac:dyDescent="0.2">
      <c r="A110" s="284"/>
      <c r="B110" s="284"/>
      <c r="C110" s="284"/>
      <c r="D110" s="284"/>
      <c r="E110" s="284"/>
      <c r="F110" s="284"/>
      <c r="G110" s="284"/>
      <c r="H110" s="284"/>
      <c r="I110" s="284"/>
      <c r="J110" s="284"/>
      <c r="K110" s="284"/>
      <c r="L110" s="284"/>
      <c r="M110" s="284"/>
      <c r="N110" s="1"/>
      <c r="O110" s="2"/>
      <c r="P110" s="2"/>
      <c r="Q110" s="2"/>
      <c r="R110" s="2"/>
      <c r="S110" s="2"/>
      <c r="T110" s="1"/>
      <c r="U110" s="1"/>
      <c r="V110" s="1"/>
      <c r="W110" s="1"/>
      <c r="X110" s="1"/>
      <c r="Y110" s="1"/>
      <c r="Z110" s="1"/>
      <c r="AA110" s="1"/>
      <c r="AB110" s="1"/>
      <c r="AC110" s="1"/>
      <c r="AD110" s="1"/>
      <c r="AE110" s="1"/>
      <c r="AF110" s="1"/>
      <c r="AG110" s="1"/>
      <c r="AH110" s="1"/>
      <c r="AI110" s="1"/>
      <c r="AJ110" s="284"/>
      <c r="AK110" s="1"/>
      <c r="AL110" s="1"/>
      <c r="AM110" s="1"/>
      <c r="AN110" s="1"/>
    </row>
    <row r="111" spans="1:40" ht="15.75" customHeight="1" x14ac:dyDescent="0.2">
      <c r="A111" s="1"/>
      <c r="B111" s="1"/>
      <c r="C111" s="1"/>
      <c r="D111" s="1"/>
      <c r="E111" s="1"/>
      <c r="F111" s="1"/>
      <c r="G111" s="1"/>
      <c r="H111" s="1"/>
      <c r="I111" s="1"/>
      <c r="J111" s="1"/>
      <c r="K111" s="1"/>
      <c r="L111" s="1"/>
      <c r="M111" s="1"/>
      <c r="N111" s="2"/>
      <c r="O111" s="2"/>
      <c r="P111" s="2"/>
      <c r="Q111" s="2"/>
      <c r="R111" s="2"/>
      <c r="S111" s="2"/>
      <c r="T111" s="1"/>
      <c r="U111" s="1"/>
      <c r="V111" s="1"/>
      <c r="W111" s="1"/>
      <c r="X111" s="1"/>
      <c r="Y111" s="1"/>
      <c r="Z111" s="1"/>
      <c r="AA111" s="1"/>
      <c r="AB111" s="1"/>
      <c r="AC111" s="1"/>
      <c r="AD111" s="1"/>
      <c r="AE111" s="1"/>
      <c r="AF111" s="1"/>
      <c r="AG111" s="1"/>
      <c r="AH111" s="1"/>
      <c r="AI111" s="1"/>
      <c r="AJ111" s="1"/>
      <c r="AK111" s="1"/>
      <c r="AL111" s="1"/>
      <c r="AM111" s="1"/>
      <c r="AN111" s="1"/>
    </row>
    <row r="112" spans="1:40" ht="15.75" customHeight="1" x14ac:dyDescent="0.2">
      <c r="A112" s="1"/>
      <c r="B112" s="1"/>
      <c r="C112" s="1"/>
      <c r="D112" s="1"/>
      <c r="E112" s="1"/>
      <c r="F112" s="1"/>
      <c r="G112" s="1"/>
      <c r="H112" s="1"/>
      <c r="I112" s="1"/>
      <c r="J112" s="1"/>
      <c r="K112" s="1"/>
      <c r="L112" s="1"/>
      <c r="M112" s="1"/>
      <c r="N112" s="2"/>
      <c r="O112" s="2"/>
      <c r="P112" s="2"/>
      <c r="Q112" s="2"/>
      <c r="R112" s="2"/>
      <c r="S112" s="2"/>
      <c r="T112" s="1"/>
      <c r="U112" s="1"/>
      <c r="V112" s="1"/>
      <c r="W112" s="1"/>
      <c r="X112" s="1"/>
      <c r="Y112" s="1"/>
      <c r="Z112" s="1"/>
      <c r="AA112" s="1"/>
      <c r="AB112" s="1"/>
      <c r="AC112" s="1"/>
      <c r="AD112" s="1"/>
      <c r="AE112" s="1"/>
      <c r="AF112" s="1"/>
      <c r="AG112" s="1"/>
      <c r="AH112" s="1"/>
      <c r="AI112" s="1"/>
      <c r="AJ112" s="1"/>
      <c r="AK112" s="1"/>
      <c r="AL112" s="1"/>
      <c r="AM112" s="1"/>
      <c r="AN112" s="1"/>
    </row>
    <row r="113" spans="1:40" ht="15.75" customHeight="1" x14ac:dyDescent="0.2">
      <c r="A113" s="1"/>
      <c r="B113" s="1"/>
      <c r="C113" s="1"/>
      <c r="D113" s="1"/>
      <c r="E113" s="1"/>
      <c r="F113" s="1"/>
      <c r="G113" s="1"/>
      <c r="H113" s="1"/>
      <c r="I113" s="1"/>
      <c r="J113" s="1"/>
      <c r="K113" s="1"/>
      <c r="L113" s="1"/>
      <c r="M113" s="1"/>
      <c r="N113" s="2"/>
      <c r="O113" s="2"/>
      <c r="P113" s="2"/>
      <c r="Q113" s="2"/>
      <c r="R113" s="2"/>
      <c r="S113" s="2"/>
      <c r="T113" s="1"/>
      <c r="U113" s="1"/>
      <c r="V113" s="1"/>
      <c r="W113" s="1"/>
      <c r="X113" s="1"/>
      <c r="Y113" s="1"/>
      <c r="Z113" s="1"/>
      <c r="AA113" s="1"/>
      <c r="AB113" s="1"/>
      <c r="AC113" s="1"/>
      <c r="AD113" s="1"/>
      <c r="AE113" s="1"/>
      <c r="AF113" s="1"/>
      <c r="AG113" s="1"/>
      <c r="AH113" s="1"/>
      <c r="AI113" s="1"/>
      <c r="AJ113" s="1"/>
      <c r="AK113" s="1"/>
      <c r="AL113" s="1"/>
      <c r="AM113" s="1"/>
      <c r="AN113" s="1"/>
    </row>
    <row r="114" spans="1:40" ht="15.75" customHeight="1" x14ac:dyDescent="0.2">
      <c r="A114" s="1"/>
      <c r="B114" s="1"/>
      <c r="C114" s="1"/>
      <c r="D114" s="1"/>
      <c r="E114" s="1"/>
      <c r="F114" s="1"/>
      <c r="G114" s="1"/>
      <c r="H114" s="1"/>
      <c r="I114" s="1"/>
      <c r="J114" s="1"/>
      <c r="K114" s="1"/>
      <c r="L114" s="1"/>
      <c r="M114" s="1"/>
      <c r="N114" s="2"/>
      <c r="O114" s="2"/>
      <c r="P114" s="2"/>
      <c r="Q114" s="2"/>
      <c r="R114" s="2"/>
      <c r="S114" s="2"/>
      <c r="T114" s="1"/>
      <c r="U114" s="1"/>
      <c r="V114" s="1"/>
      <c r="W114" s="1"/>
      <c r="X114" s="1"/>
      <c r="Y114" s="1"/>
      <c r="Z114" s="1"/>
      <c r="AA114" s="1"/>
      <c r="AB114" s="1"/>
      <c r="AC114" s="1"/>
      <c r="AD114" s="1"/>
      <c r="AE114" s="1"/>
      <c r="AF114" s="1"/>
      <c r="AG114" s="1"/>
      <c r="AH114" s="1"/>
      <c r="AI114" s="1"/>
      <c r="AJ114" s="1"/>
      <c r="AK114" s="1"/>
      <c r="AL114" s="1"/>
      <c r="AM114" s="1"/>
      <c r="AN114" s="1"/>
    </row>
    <row r="115" spans="1:40" ht="15.75" customHeight="1" x14ac:dyDescent="0.2">
      <c r="A115" s="1"/>
      <c r="B115" s="1"/>
      <c r="C115" s="1"/>
      <c r="D115" s="1"/>
      <c r="E115" s="1"/>
      <c r="F115" s="1"/>
      <c r="G115" s="1"/>
      <c r="H115" s="1"/>
      <c r="I115" s="1"/>
      <c r="J115" s="1"/>
      <c r="K115" s="1"/>
      <c r="L115" s="1"/>
      <c r="M115" s="1"/>
      <c r="N115" s="2"/>
      <c r="O115" s="2"/>
      <c r="P115" s="2"/>
      <c r="Q115" s="2"/>
      <c r="R115" s="2"/>
      <c r="S115" s="2"/>
      <c r="T115" s="1"/>
      <c r="U115" s="1"/>
      <c r="V115" s="1"/>
      <c r="W115" s="1"/>
      <c r="X115" s="1"/>
      <c r="Y115" s="1"/>
      <c r="Z115" s="1"/>
      <c r="AA115" s="1"/>
      <c r="AB115" s="1"/>
      <c r="AC115" s="1"/>
      <c r="AD115" s="1"/>
      <c r="AE115" s="1"/>
      <c r="AF115" s="1"/>
      <c r="AG115" s="1"/>
      <c r="AH115" s="1"/>
      <c r="AI115" s="1"/>
      <c r="AJ115" s="1"/>
      <c r="AK115" s="1"/>
      <c r="AL115" s="1"/>
      <c r="AM115" s="1"/>
      <c r="AN115" s="1"/>
    </row>
    <row r="116" spans="1:40" ht="15.75" customHeight="1" x14ac:dyDescent="0.2">
      <c r="A116" s="1"/>
      <c r="B116" s="1"/>
      <c r="C116" s="1"/>
      <c r="D116" s="1"/>
      <c r="E116" s="1"/>
      <c r="F116" s="1"/>
      <c r="G116" s="1"/>
      <c r="H116" s="1"/>
      <c r="I116" s="1"/>
      <c r="J116" s="1"/>
      <c r="K116" s="1"/>
      <c r="L116" s="1"/>
      <c r="M116" s="1"/>
      <c r="N116" s="2"/>
      <c r="O116" s="2"/>
      <c r="P116" s="2"/>
      <c r="Q116" s="2"/>
      <c r="R116" s="2"/>
      <c r="S116" s="2"/>
      <c r="T116" s="1"/>
      <c r="U116" s="1"/>
      <c r="V116" s="1"/>
      <c r="W116" s="1"/>
      <c r="X116" s="1"/>
      <c r="Y116" s="1"/>
      <c r="Z116" s="1"/>
      <c r="AA116" s="1"/>
      <c r="AB116" s="1"/>
      <c r="AC116" s="1"/>
      <c r="AD116" s="1"/>
      <c r="AE116" s="1"/>
      <c r="AF116" s="1"/>
      <c r="AG116" s="1"/>
      <c r="AH116" s="1"/>
      <c r="AI116" s="1"/>
      <c r="AJ116" s="1"/>
      <c r="AK116" s="1"/>
      <c r="AL116" s="1"/>
      <c r="AM116" s="1"/>
      <c r="AN116" s="1"/>
    </row>
    <row r="117" spans="1:40" ht="15.75" customHeight="1" x14ac:dyDescent="0.2">
      <c r="A117" s="1"/>
      <c r="B117" s="1"/>
      <c r="C117" s="1"/>
      <c r="D117" s="1"/>
      <c r="E117" s="1"/>
      <c r="F117" s="1"/>
      <c r="G117" s="1"/>
      <c r="H117" s="1"/>
      <c r="I117" s="1"/>
      <c r="J117" s="1"/>
      <c r="K117" s="1"/>
      <c r="L117" s="1"/>
      <c r="M117" s="1"/>
      <c r="N117" s="2"/>
      <c r="O117" s="2"/>
      <c r="P117" s="2"/>
      <c r="Q117" s="2"/>
      <c r="R117" s="2"/>
      <c r="S117" s="2"/>
      <c r="T117" s="1"/>
      <c r="U117" s="1"/>
      <c r="V117" s="1"/>
      <c r="W117" s="1"/>
      <c r="X117" s="1"/>
      <c r="Y117" s="1"/>
      <c r="Z117" s="1"/>
      <c r="AA117" s="1"/>
      <c r="AB117" s="1"/>
      <c r="AC117" s="1"/>
      <c r="AD117" s="1"/>
      <c r="AE117" s="1"/>
      <c r="AF117" s="1"/>
      <c r="AG117" s="1"/>
      <c r="AH117" s="1"/>
      <c r="AI117" s="1"/>
      <c r="AJ117" s="1"/>
      <c r="AK117" s="1"/>
      <c r="AL117" s="1"/>
      <c r="AM117" s="1"/>
      <c r="AN117" s="1"/>
    </row>
    <row r="118" spans="1:40" ht="15.75" customHeight="1" x14ac:dyDescent="0.2">
      <c r="A118" s="1"/>
      <c r="B118" s="1"/>
      <c r="C118" s="1"/>
      <c r="D118" s="1"/>
      <c r="E118" s="1"/>
      <c r="F118" s="1"/>
      <c r="G118" s="1"/>
      <c r="H118" s="1"/>
      <c r="I118" s="1"/>
      <c r="J118" s="1"/>
      <c r="K118" s="1"/>
      <c r="L118" s="1"/>
      <c r="M118" s="1"/>
      <c r="N118" s="2"/>
      <c r="O118" s="2"/>
      <c r="P118" s="2"/>
      <c r="Q118" s="2"/>
      <c r="R118" s="2"/>
      <c r="S118" s="2"/>
      <c r="T118" s="1"/>
      <c r="U118" s="1"/>
      <c r="V118" s="1"/>
      <c r="W118" s="1"/>
      <c r="X118" s="1"/>
      <c r="Y118" s="1"/>
      <c r="Z118" s="1"/>
      <c r="AA118" s="1"/>
      <c r="AB118" s="1"/>
      <c r="AC118" s="1"/>
      <c r="AD118" s="1"/>
      <c r="AE118" s="1"/>
      <c r="AF118" s="1"/>
      <c r="AG118" s="1"/>
      <c r="AH118" s="1"/>
      <c r="AI118" s="1"/>
      <c r="AJ118" s="1"/>
      <c r="AK118" s="1"/>
      <c r="AL118" s="1"/>
      <c r="AM118" s="1"/>
      <c r="AN118" s="1"/>
    </row>
    <row r="119" spans="1:40" ht="15.75" customHeight="1" x14ac:dyDescent="0.2">
      <c r="A119" s="1"/>
      <c r="B119" s="1"/>
      <c r="C119" s="1"/>
      <c r="D119" s="1"/>
      <c r="E119" s="1"/>
      <c r="F119" s="1"/>
      <c r="G119" s="1"/>
      <c r="H119" s="1"/>
      <c r="I119" s="1"/>
      <c r="J119" s="1"/>
      <c r="K119" s="1"/>
      <c r="L119" s="1"/>
      <c r="M119" s="1"/>
      <c r="N119" s="2"/>
      <c r="O119" s="2"/>
      <c r="P119" s="2"/>
      <c r="Q119" s="2"/>
      <c r="R119" s="2"/>
      <c r="S119" s="2"/>
      <c r="T119" s="1"/>
      <c r="U119" s="1"/>
      <c r="V119" s="1"/>
      <c r="W119" s="1"/>
      <c r="X119" s="1"/>
      <c r="Y119" s="1"/>
      <c r="Z119" s="1"/>
      <c r="AA119" s="1"/>
      <c r="AB119" s="1"/>
      <c r="AC119" s="1"/>
      <c r="AD119" s="1"/>
      <c r="AE119" s="1"/>
      <c r="AF119" s="1"/>
      <c r="AG119" s="1"/>
      <c r="AH119" s="1"/>
      <c r="AI119" s="1"/>
      <c r="AJ119" s="1"/>
      <c r="AK119" s="1"/>
      <c r="AL119" s="1"/>
      <c r="AM119" s="1"/>
      <c r="AN119" s="1"/>
    </row>
    <row r="120" spans="1:40" ht="15.75" customHeight="1" x14ac:dyDescent="0.2">
      <c r="A120" s="1"/>
      <c r="B120" s="1"/>
      <c r="C120" s="1"/>
      <c r="D120" s="1"/>
      <c r="E120" s="1"/>
      <c r="F120" s="1"/>
      <c r="G120" s="1"/>
      <c r="H120" s="1"/>
      <c r="I120" s="1"/>
      <c r="J120" s="1"/>
      <c r="K120" s="1"/>
      <c r="L120" s="1"/>
      <c r="M120" s="1"/>
      <c r="N120" s="2"/>
      <c r="O120" s="2"/>
      <c r="P120" s="2"/>
      <c r="Q120" s="2"/>
      <c r="R120" s="2"/>
      <c r="S120" s="2"/>
      <c r="T120" s="1"/>
      <c r="U120" s="1"/>
      <c r="V120" s="1"/>
      <c r="W120" s="1"/>
      <c r="X120" s="1"/>
      <c r="Y120" s="1"/>
      <c r="Z120" s="1"/>
      <c r="AA120" s="1"/>
      <c r="AB120" s="1"/>
      <c r="AC120" s="1"/>
      <c r="AD120" s="1"/>
      <c r="AE120" s="1"/>
      <c r="AF120" s="1"/>
      <c r="AG120" s="1"/>
      <c r="AH120" s="1"/>
      <c r="AI120" s="1"/>
      <c r="AJ120" s="1"/>
      <c r="AK120" s="1"/>
      <c r="AL120" s="1"/>
      <c r="AM120" s="1"/>
      <c r="AN120" s="1"/>
    </row>
    <row r="121" spans="1:40" ht="15.75" customHeight="1" x14ac:dyDescent="0.2">
      <c r="A121" s="1"/>
      <c r="B121" s="1"/>
      <c r="C121" s="1"/>
      <c r="D121" s="1"/>
      <c r="E121" s="1"/>
      <c r="F121" s="1"/>
      <c r="G121" s="1"/>
      <c r="H121" s="1"/>
      <c r="I121" s="1"/>
      <c r="J121" s="1"/>
      <c r="K121" s="1"/>
      <c r="L121" s="1"/>
      <c r="M121" s="1"/>
      <c r="N121" s="2"/>
      <c r="O121" s="2"/>
      <c r="P121" s="2"/>
      <c r="Q121" s="2"/>
      <c r="R121" s="2"/>
      <c r="S121" s="2"/>
      <c r="T121" s="1"/>
      <c r="U121" s="1"/>
      <c r="V121" s="1"/>
      <c r="W121" s="1"/>
      <c r="X121" s="1"/>
      <c r="Y121" s="1"/>
      <c r="Z121" s="1"/>
      <c r="AA121" s="1"/>
      <c r="AB121" s="1"/>
      <c r="AC121" s="1"/>
      <c r="AD121" s="1"/>
      <c r="AE121" s="1"/>
      <c r="AF121" s="1"/>
      <c r="AG121" s="1"/>
      <c r="AH121" s="1"/>
      <c r="AI121" s="1"/>
      <c r="AJ121" s="1"/>
      <c r="AK121" s="1"/>
      <c r="AL121" s="1"/>
      <c r="AM121" s="1"/>
      <c r="AN121" s="1"/>
    </row>
    <row r="122" spans="1:40" ht="15.75" customHeight="1" x14ac:dyDescent="0.2">
      <c r="A122" s="1"/>
      <c r="B122" s="1"/>
      <c r="C122" s="1"/>
      <c r="D122" s="1"/>
      <c r="E122" s="1"/>
      <c r="F122" s="1"/>
      <c r="G122" s="1"/>
      <c r="H122" s="1"/>
      <c r="I122" s="1"/>
      <c r="J122" s="1"/>
      <c r="K122" s="1"/>
      <c r="L122" s="1"/>
      <c r="M122" s="1"/>
      <c r="N122" s="2"/>
      <c r="O122" s="2"/>
      <c r="P122" s="2"/>
      <c r="Q122" s="2"/>
      <c r="R122" s="2"/>
      <c r="S122" s="2"/>
      <c r="T122" s="1"/>
      <c r="U122" s="1"/>
      <c r="V122" s="1"/>
      <c r="W122" s="1"/>
      <c r="X122" s="1"/>
      <c r="Y122" s="1"/>
      <c r="Z122" s="1"/>
      <c r="AA122" s="1"/>
      <c r="AB122" s="1"/>
      <c r="AC122" s="1"/>
      <c r="AD122" s="1"/>
      <c r="AE122" s="1"/>
      <c r="AF122" s="1"/>
      <c r="AG122" s="1"/>
      <c r="AH122" s="1"/>
      <c r="AI122" s="1"/>
      <c r="AJ122" s="1"/>
      <c r="AK122" s="1"/>
      <c r="AL122" s="1"/>
      <c r="AM122" s="1"/>
      <c r="AN122" s="1"/>
    </row>
    <row r="123" spans="1:40" ht="15.75" customHeight="1" x14ac:dyDescent="0.2">
      <c r="A123" s="1"/>
      <c r="B123" s="1"/>
      <c r="C123" s="1"/>
      <c r="D123" s="1"/>
      <c r="E123" s="1"/>
      <c r="F123" s="1"/>
      <c r="G123" s="1"/>
      <c r="H123" s="1"/>
      <c r="I123" s="1"/>
      <c r="J123" s="1"/>
      <c r="K123" s="1"/>
      <c r="L123" s="1"/>
      <c r="M123" s="1"/>
      <c r="N123" s="2"/>
      <c r="O123" s="2"/>
      <c r="P123" s="2"/>
      <c r="Q123" s="2"/>
      <c r="R123" s="2"/>
      <c r="S123" s="2"/>
      <c r="T123" s="1"/>
      <c r="U123" s="1"/>
      <c r="V123" s="1"/>
      <c r="W123" s="1"/>
      <c r="X123" s="1"/>
      <c r="Y123" s="1"/>
      <c r="Z123" s="1"/>
      <c r="AA123" s="1"/>
      <c r="AB123" s="1"/>
      <c r="AC123" s="1"/>
      <c r="AD123" s="1"/>
      <c r="AE123" s="1"/>
      <c r="AF123" s="1"/>
      <c r="AG123" s="1"/>
      <c r="AH123" s="1"/>
      <c r="AI123" s="1"/>
      <c r="AJ123" s="1"/>
      <c r="AK123" s="1"/>
      <c r="AL123" s="1"/>
      <c r="AM123" s="1"/>
      <c r="AN123" s="1"/>
    </row>
    <row r="124" spans="1:40" ht="15.75" customHeight="1" x14ac:dyDescent="0.2">
      <c r="A124" s="1"/>
      <c r="B124" s="1"/>
      <c r="C124" s="1"/>
      <c r="D124" s="1"/>
      <c r="E124" s="1"/>
      <c r="F124" s="1"/>
      <c r="G124" s="1"/>
      <c r="H124" s="1"/>
      <c r="I124" s="1"/>
      <c r="J124" s="1"/>
      <c r="K124" s="1"/>
      <c r="L124" s="1"/>
      <c r="M124" s="1"/>
      <c r="N124" s="2"/>
      <c r="O124" s="2"/>
      <c r="P124" s="2"/>
      <c r="Q124" s="2"/>
      <c r="R124" s="2"/>
      <c r="S124" s="2"/>
      <c r="T124" s="1"/>
      <c r="U124" s="1"/>
      <c r="V124" s="1"/>
      <c r="W124" s="1"/>
      <c r="X124" s="1"/>
      <c r="Y124" s="1"/>
      <c r="Z124" s="1"/>
      <c r="AA124" s="1"/>
      <c r="AB124" s="1"/>
      <c r="AC124" s="1"/>
      <c r="AD124" s="1"/>
      <c r="AE124" s="1"/>
      <c r="AF124" s="1"/>
      <c r="AG124" s="1"/>
      <c r="AH124" s="1"/>
      <c r="AI124" s="1"/>
      <c r="AJ124" s="1"/>
      <c r="AK124" s="1"/>
      <c r="AL124" s="1"/>
      <c r="AM124" s="1"/>
      <c r="AN124" s="1"/>
    </row>
    <row r="125" spans="1:40" ht="15.75" customHeight="1" x14ac:dyDescent="0.2">
      <c r="A125" s="1"/>
      <c r="B125" s="1"/>
      <c r="C125" s="1"/>
      <c r="D125" s="1"/>
      <c r="E125" s="1"/>
      <c r="F125" s="1"/>
      <c r="G125" s="1"/>
      <c r="H125" s="1"/>
      <c r="I125" s="1"/>
      <c r="J125" s="1"/>
      <c r="K125" s="1"/>
      <c r="L125" s="1"/>
      <c r="M125" s="1"/>
      <c r="N125" s="2"/>
      <c r="O125" s="2"/>
      <c r="P125" s="2"/>
      <c r="Q125" s="2"/>
      <c r="R125" s="2"/>
      <c r="S125" s="2"/>
      <c r="T125" s="1"/>
      <c r="U125" s="1"/>
      <c r="V125" s="1"/>
      <c r="W125" s="1"/>
      <c r="X125" s="1"/>
      <c r="Y125" s="1"/>
      <c r="Z125" s="1"/>
      <c r="AA125" s="1"/>
      <c r="AB125" s="1"/>
      <c r="AC125" s="1"/>
      <c r="AD125" s="1"/>
      <c r="AE125" s="1"/>
      <c r="AF125" s="1"/>
      <c r="AG125" s="1"/>
      <c r="AH125" s="1"/>
      <c r="AI125" s="1"/>
      <c r="AJ125" s="1"/>
      <c r="AK125" s="1"/>
      <c r="AL125" s="1"/>
      <c r="AM125" s="1"/>
      <c r="AN125" s="1"/>
    </row>
    <row r="126" spans="1:40" ht="15.75" customHeight="1" x14ac:dyDescent="0.2">
      <c r="A126" s="1"/>
      <c r="B126" s="1"/>
      <c r="C126" s="1"/>
      <c r="D126" s="1"/>
      <c r="E126" s="1"/>
      <c r="F126" s="1"/>
      <c r="G126" s="1"/>
      <c r="H126" s="1"/>
      <c r="I126" s="1"/>
      <c r="J126" s="1"/>
      <c r="K126" s="1"/>
      <c r="L126" s="1"/>
      <c r="M126" s="1"/>
      <c r="N126" s="2"/>
      <c r="O126" s="2"/>
      <c r="P126" s="2"/>
      <c r="Q126" s="2"/>
      <c r="R126" s="2"/>
      <c r="S126" s="2"/>
      <c r="T126" s="1"/>
      <c r="U126" s="1"/>
      <c r="V126" s="1"/>
      <c r="W126" s="1"/>
      <c r="X126" s="1"/>
      <c r="Y126" s="1"/>
      <c r="Z126" s="1"/>
      <c r="AA126" s="1"/>
      <c r="AB126" s="1"/>
      <c r="AC126" s="1"/>
      <c r="AD126" s="1"/>
      <c r="AE126" s="1"/>
      <c r="AF126" s="1"/>
      <c r="AG126" s="1"/>
      <c r="AH126" s="1"/>
      <c r="AI126" s="1"/>
      <c r="AJ126" s="1"/>
      <c r="AK126" s="1"/>
      <c r="AL126" s="1"/>
      <c r="AM126" s="1"/>
      <c r="AN126" s="1"/>
    </row>
    <row r="127" spans="1:40" ht="15.75" customHeight="1" x14ac:dyDescent="0.2">
      <c r="A127" s="1"/>
      <c r="B127" s="1"/>
      <c r="C127" s="1"/>
      <c r="D127" s="1"/>
      <c r="E127" s="1"/>
      <c r="F127" s="1"/>
      <c r="G127" s="1"/>
      <c r="H127" s="1"/>
      <c r="I127" s="1"/>
      <c r="J127" s="1"/>
      <c r="K127" s="1"/>
      <c r="L127" s="1"/>
      <c r="M127" s="1"/>
      <c r="N127" s="2"/>
      <c r="O127" s="2"/>
      <c r="P127" s="2"/>
      <c r="Q127" s="2"/>
      <c r="R127" s="2"/>
      <c r="S127" s="2"/>
      <c r="T127" s="1"/>
      <c r="U127" s="1"/>
      <c r="V127" s="1"/>
      <c r="W127" s="1"/>
      <c r="X127" s="1"/>
      <c r="Y127" s="1"/>
      <c r="Z127" s="1"/>
      <c r="AA127" s="1"/>
      <c r="AB127" s="1"/>
      <c r="AC127" s="1"/>
      <c r="AD127" s="1"/>
      <c r="AE127" s="1"/>
      <c r="AF127" s="1"/>
      <c r="AG127" s="1"/>
      <c r="AH127" s="1"/>
      <c r="AI127" s="1"/>
      <c r="AJ127" s="1"/>
      <c r="AK127" s="1"/>
      <c r="AL127" s="1"/>
      <c r="AM127" s="1"/>
      <c r="AN127" s="1"/>
    </row>
    <row r="128" spans="1:40" ht="15.75" customHeight="1" x14ac:dyDescent="0.2">
      <c r="A128" s="1"/>
      <c r="B128" s="1"/>
      <c r="C128" s="1"/>
      <c r="D128" s="1"/>
      <c r="E128" s="1"/>
      <c r="F128" s="1"/>
      <c r="G128" s="1"/>
      <c r="H128" s="1"/>
      <c r="I128" s="1"/>
      <c r="J128" s="1"/>
      <c r="K128" s="1"/>
      <c r="L128" s="1"/>
      <c r="M128" s="1"/>
      <c r="N128" s="2"/>
      <c r="O128" s="2"/>
      <c r="P128" s="2"/>
      <c r="Q128" s="2"/>
      <c r="R128" s="2"/>
      <c r="S128" s="2"/>
      <c r="T128" s="1"/>
      <c r="U128" s="1"/>
      <c r="V128" s="1"/>
      <c r="W128" s="1"/>
      <c r="X128" s="1"/>
      <c r="Y128" s="1"/>
      <c r="Z128" s="1"/>
      <c r="AA128" s="1"/>
      <c r="AB128" s="1"/>
      <c r="AC128" s="1"/>
      <c r="AD128" s="1"/>
      <c r="AE128" s="1"/>
      <c r="AF128" s="1"/>
      <c r="AG128" s="1"/>
      <c r="AH128" s="1"/>
      <c r="AI128" s="1"/>
      <c r="AJ128" s="1"/>
      <c r="AK128" s="1"/>
      <c r="AL128" s="1"/>
      <c r="AM128" s="1"/>
      <c r="AN128" s="1"/>
    </row>
    <row r="129" spans="1:40" ht="15.75" customHeight="1" x14ac:dyDescent="0.2">
      <c r="A129" s="1"/>
      <c r="B129" s="1"/>
      <c r="C129" s="1"/>
      <c r="D129" s="1"/>
      <c r="E129" s="1"/>
      <c r="F129" s="1"/>
      <c r="G129" s="1"/>
      <c r="H129" s="1"/>
      <c r="I129" s="1"/>
      <c r="J129" s="1"/>
      <c r="K129" s="1"/>
      <c r="L129" s="1"/>
      <c r="M129" s="1"/>
      <c r="N129" s="2"/>
      <c r="O129" s="2"/>
      <c r="P129" s="2"/>
      <c r="Q129" s="2"/>
      <c r="R129" s="2"/>
      <c r="S129" s="2"/>
      <c r="T129" s="1"/>
      <c r="U129" s="1"/>
      <c r="V129" s="1"/>
      <c r="W129" s="1"/>
      <c r="X129" s="1"/>
      <c r="Y129" s="1"/>
      <c r="Z129" s="1"/>
      <c r="AA129" s="1"/>
      <c r="AB129" s="1"/>
      <c r="AC129" s="1"/>
      <c r="AD129" s="1"/>
      <c r="AE129" s="1"/>
      <c r="AF129" s="1"/>
      <c r="AG129" s="1"/>
      <c r="AH129" s="1"/>
      <c r="AI129" s="1"/>
      <c r="AJ129" s="1"/>
      <c r="AK129" s="1"/>
      <c r="AL129" s="1"/>
      <c r="AM129" s="1"/>
      <c r="AN129" s="1"/>
    </row>
    <row r="130" spans="1:40" ht="15.75" customHeight="1" x14ac:dyDescent="0.2">
      <c r="A130" s="1"/>
      <c r="B130" s="1"/>
      <c r="C130" s="1"/>
      <c r="D130" s="1"/>
      <c r="E130" s="1"/>
      <c r="F130" s="1"/>
      <c r="G130" s="1"/>
      <c r="H130" s="1"/>
      <c r="I130" s="1"/>
      <c r="J130" s="1"/>
      <c r="K130" s="1"/>
      <c r="L130" s="1"/>
      <c r="M130" s="1"/>
      <c r="N130" s="2"/>
      <c r="O130" s="2"/>
      <c r="P130" s="2"/>
      <c r="Q130" s="2"/>
      <c r="R130" s="2"/>
      <c r="S130" s="2"/>
      <c r="T130" s="1"/>
      <c r="U130" s="1"/>
      <c r="V130" s="1"/>
      <c r="W130" s="1"/>
      <c r="X130" s="1"/>
      <c r="Y130" s="1"/>
      <c r="Z130" s="1"/>
      <c r="AA130" s="1"/>
      <c r="AB130" s="1"/>
      <c r="AC130" s="1"/>
      <c r="AD130" s="1"/>
      <c r="AE130" s="1"/>
      <c r="AF130" s="1"/>
      <c r="AG130" s="1"/>
      <c r="AH130" s="1"/>
      <c r="AI130" s="1"/>
      <c r="AJ130" s="1"/>
      <c r="AK130" s="1"/>
      <c r="AL130" s="1"/>
      <c r="AM130" s="1"/>
      <c r="AN130" s="1"/>
    </row>
    <row r="131" spans="1:40" ht="15.75" customHeight="1" x14ac:dyDescent="0.2">
      <c r="A131" s="1"/>
      <c r="B131" s="1"/>
      <c r="C131" s="1"/>
      <c r="D131" s="1"/>
      <c r="E131" s="1"/>
      <c r="F131" s="1"/>
      <c r="G131" s="1"/>
      <c r="H131" s="1"/>
      <c r="I131" s="1"/>
      <c r="J131" s="1"/>
      <c r="K131" s="1"/>
      <c r="L131" s="1"/>
      <c r="M131" s="1"/>
      <c r="N131" s="2"/>
      <c r="O131" s="2"/>
      <c r="P131" s="2"/>
      <c r="Q131" s="2"/>
      <c r="R131" s="2"/>
      <c r="S131" s="2"/>
      <c r="T131" s="1"/>
      <c r="U131" s="1"/>
      <c r="V131" s="1"/>
      <c r="W131" s="1"/>
      <c r="X131" s="1"/>
      <c r="Y131" s="1"/>
      <c r="Z131" s="1"/>
      <c r="AA131" s="1"/>
      <c r="AB131" s="1"/>
      <c r="AC131" s="1"/>
      <c r="AD131" s="1"/>
      <c r="AE131" s="1"/>
      <c r="AF131" s="1"/>
      <c r="AG131" s="1"/>
      <c r="AH131" s="1"/>
      <c r="AI131" s="1"/>
      <c r="AJ131" s="1"/>
      <c r="AK131" s="1"/>
      <c r="AL131" s="1"/>
      <c r="AM131" s="1"/>
      <c r="AN131" s="1"/>
    </row>
    <row r="132" spans="1:40" ht="15.75" customHeight="1" x14ac:dyDescent="0.2">
      <c r="A132" s="1"/>
      <c r="B132" s="1"/>
      <c r="C132" s="1"/>
      <c r="D132" s="1"/>
      <c r="E132" s="1"/>
      <c r="F132" s="1"/>
      <c r="G132" s="1"/>
      <c r="H132" s="1"/>
      <c r="I132" s="1"/>
      <c r="J132" s="1"/>
      <c r="K132" s="1"/>
      <c r="L132" s="1"/>
      <c r="M132" s="1"/>
      <c r="N132" s="2"/>
      <c r="O132" s="2"/>
      <c r="P132" s="2"/>
      <c r="Q132" s="2"/>
      <c r="R132" s="2"/>
      <c r="S132" s="2"/>
      <c r="T132" s="1"/>
      <c r="U132" s="1"/>
      <c r="V132" s="1"/>
      <c r="W132" s="1"/>
      <c r="X132" s="1"/>
      <c r="Y132" s="1"/>
      <c r="Z132" s="1"/>
      <c r="AA132" s="1"/>
      <c r="AB132" s="1"/>
      <c r="AC132" s="1"/>
      <c r="AD132" s="1"/>
      <c r="AE132" s="1"/>
      <c r="AF132" s="1"/>
      <c r="AG132" s="1"/>
      <c r="AH132" s="1"/>
      <c r="AI132" s="1"/>
      <c r="AJ132" s="1"/>
      <c r="AK132" s="1"/>
      <c r="AL132" s="1"/>
      <c r="AM132" s="1"/>
      <c r="AN132" s="1"/>
    </row>
    <row r="133" spans="1:40" ht="15.75" customHeight="1" x14ac:dyDescent="0.2">
      <c r="A133" s="1"/>
      <c r="B133" s="1"/>
      <c r="C133" s="1"/>
      <c r="D133" s="1"/>
      <c r="E133" s="1"/>
      <c r="F133" s="1"/>
      <c r="G133" s="1"/>
      <c r="H133" s="1"/>
      <c r="I133" s="1"/>
      <c r="J133" s="1"/>
      <c r="K133" s="1"/>
      <c r="L133" s="1"/>
      <c r="M133" s="1"/>
      <c r="N133" s="2"/>
      <c r="O133" s="2"/>
      <c r="P133" s="2"/>
      <c r="Q133" s="2"/>
      <c r="R133" s="2"/>
      <c r="S133" s="2"/>
      <c r="T133" s="1"/>
      <c r="U133" s="1"/>
      <c r="V133" s="1"/>
      <c r="W133" s="1"/>
      <c r="X133" s="1"/>
      <c r="Y133" s="1"/>
      <c r="Z133" s="1"/>
      <c r="AA133" s="1"/>
      <c r="AB133" s="1"/>
      <c r="AC133" s="1"/>
      <c r="AD133" s="1"/>
      <c r="AE133" s="1"/>
      <c r="AF133" s="1"/>
      <c r="AG133" s="1"/>
      <c r="AH133" s="1"/>
      <c r="AI133" s="1"/>
      <c r="AJ133" s="1"/>
      <c r="AK133" s="1"/>
      <c r="AL133" s="1"/>
      <c r="AM133" s="1"/>
      <c r="AN133" s="1"/>
    </row>
    <row r="134" spans="1:40" ht="15.75" customHeight="1" x14ac:dyDescent="0.2">
      <c r="A134" s="1"/>
      <c r="B134" s="1"/>
      <c r="C134" s="1"/>
      <c r="D134" s="1"/>
      <c r="E134" s="1"/>
      <c r="F134" s="1"/>
      <c r="G134" s="1"/>
      <c r="H134" s="1"/>
      <c r="I134" s="1"/>
      <c r="J134" s="1"/>
      <c r="K134" s="1"/>
      <c r="L134" s="1"/>
      <c r="M134" s="1"/>
      <c r="N134" s="2"/>
      <c r="O134" s="2"/>
      <c r="P134" s="2"/>
      <c r="Q134" s="2"/>
      <c r="R134" s="2"/>
      <c r="S134" s="2"/>
      <c r="T134" s="1"/>
      <c r="U134" s="1"/>
      <c r="V134" s="1"/>
      <c r="W134" s="1"/>
      <c r="X134" s="1"/>
      <c r="Y134" s="1"/>
      <c r="Z134" s="1"/>
      <c r="AA134" s="1"/>
      <c r="AB134" s="1"/>
      <c r="AC134" s="1"/>
      <c r="AD134" s="1"/>
      <c r="AE134" s="1"/>
      <c r="AF134" s="1"/>
      <c r="AG134" s="1"/>
      <c r="AH134" s="1"/>
      <c r="AI134" s="1"/>
      <c r="AJ134" s="1"/>
      <c r="AK134" s="1"/>
      <c r="AL134" s="1"/>
      <c r="AM134" s="1"/>
      <c r="AN134" s="1"/>
    </row>
    <row r="135" spans="1:40" ht="15.75" customHeight="1" x14ac:dyDescent="0.2">
      <c r="A135" s="1"/>
      <c r="B135" s="1"/>
      <c r="C135" s="1"/>
      <c r="D135" s="1"/>
      <c r="E135" s="1"/>
      <c r="F135" s="1"/>
      <c r="G135" s="1"/>
      <c r="H135" s="1"/>
      <c r="I135" s="1"/>
      <c r="J135" s="1"/>
      <c r="K135" s="1"/>
      <c r="L135" s="1"/>
      <c r="M135" s="1"/>
      <c r="N135" s="2"/>
      <c r="O135" s="2"/>
      <c r="P135" s="2"/>
      <c r="Q135" s="2"/>
      <c r="R135" s="2"/>
      <c r="S135" s="2"/>
      <c r="T135" s="1"/>
      <c r="U135" s="1"/>
      <c r="V135" s="1"/>
      <c r="W135" s="1"/>
      <c r="X135" s="1"/>
      <c r="Y135" s="1"/>
      <c r="Z135" s="1"/>
      <c r="AA135" s="1"/>
      <c r="AB135" s="1"/>
      <c r="AC135" s="1"/>
      <c r="AD135" s="1"/>
      <c r="AE135" s="1"/>
      <c r="AF135" s="1"/>
      <c r="AG135" s="1"/>
      <c r="AH135" s="1"/>
      <c r="AI135" s="1"/>
      <c r="AJ135" s="1"/>
      <c r="AK135" s="1"/>
      <c r="AL135" s="1"/>
      <c r="AM135" s="1"/>
      <c r="AN135" s="1"/>
    </row>
    <row r="136" spans="1:40" ht="15.75" customHeight="1" x14ac:dyDescent="0.2">
      <c r="A136" s="1"/>
      <c r="B136" s="1"/>
      <c r="C136" s="1"/>
      <c r="D136" s="1"/>
      <c r="E136" s="1"/>
      <c r="F136" s="1"/>
      <c r="G136" s="1"/>
      <c r="H136" s="1"/>
      <c r="I136" s="1"/>
      <c r="J136" s="1"/>
      <c r="K136" s="1"/>
      <c r="L136" s="1"/>
      <c r="M136" s="1"/>
      <c r="N136" s="2"/>
      <c r="O136" s="2"/>
      <c r="P136" s="2"/>
      <c r="Q136" s="2"/>
      <c r="R136" s="2"/>
      <c r="S136" s="2"/>
      <c r="T136" s="1"/>
      <c r="U136" s="1"/>
      <c r="V136" s="1"/>
      <c r="W136" s="1"/>
      <c r="X136" s="1"/>
      <c r="Y136" s="1"/>
      <c r="Z136" s="1"/>
      <c r="AA136" s="1"/>
      <c r="AB136" s="1"/>
      <c r="AC136" s="1"/>
      <c r="AD136" s="1"/>
      <c r="AE136" s="1"/>
      <c r="AF136" s="1"/>
      <c r="AG136" s="1"/>
      <c r="AH136" s="1"/>
      <c r="AI136" s="1"/>
      <c r="AJ136" s="1"/>
      <c r="AK136" s="1"/>
      <c r="AL136" s="1"/>
      <c r="AM136" s="1"/>
      <c r="AN136" s="1"/>
    </row>
    <row r="137" spans="1:40" ht="15.75" customHeight="1" x14ac:dyDescent="0.2">
      <c r="A137" s="1"/>
      <c r="B137" s="1"/>
      <c r="C137" s="1"/>
      <c r="D137" s="1"/>
      <c r="E137" s="1"/>
      <c r="F137" s="1"/>
      <c r="G137" s="1"/>
      <c r="H137" s="1"/>
      <c r="I137" s="1"/>
      <c r="J137" s="1"/>
      <c r="K137" s="1"/>
      <c r="L137" s="1"/>
      <c r="M137" s="1"/>
      <c r="N137" s="2"/>
      <c r="O137" s="2"/>
      <c r="P137" s="2"/>
      <c r="Q137" s="2"/>
      <c r="R137" s="2"/>
      <c r="S137" s="2"/>
      <c r="T137" s="1"/>
      <c r="U137" s="1"/>
      <c r="V137" s="1"/>
      <c r="W137" s="1"/>
      <c r="X137" s="1"/>
      <c r="Y137" s="1"/>
      <c r="Z137" s="1"/>
      <c r="AA137" s="1"/>
      <c r="AB137" s="1"/>
      <c r="AC137" s="1"/>
      <c r="AD137" s="1"/>
      <c r="AE137" s="1"/>
      <c r="AF137" s="1"/>
      <c r="AG137" s="1"/>
      <c r="AH137" s="1"/>
      <c r="AI137" s="1"/>
      <c r="AJ137" s="1"/>
      <c r="AK137" s="1"/>
      <c r="AL137" s="1"/>
      <c r="AM137" s="1"/>
      <c r="AN137" s="1"/>
    </row>
    <row r="138" spans="1:40" ht="15.75" customHeight="1" x14ac:dyDescent="0.2">
      <c r="A138" s="1"/>
      <c r="B138" s="1"/>
      <c r="C138" s="1"/>
      <c r="D138" s="1"/>
      <c r="E138" s="1"/>
      <c r="F138" s="1"/>
      <c r="G138" s="1"/>
      <c r="H138" s="1"/>
      <c r="I138" s="1"/>
      <c r="J138" s="1"/>
      <c r="K138" s="1"/>
      <c r="L138" s="1"/>
      <c r="M138" s="1"/>
      <c r="N138" s="2"/>
      <c r="O138" s="2"/>
      <c r="P138" s="2"/>
      <c r="Q138" s="2"/>
      <c r="R138" s="2"/>
      <c r="S138" s="2"/>
      <c r="T138" s="1"/>
      <c r="U138" s="1"/>
      <c r="V138" s="1"/>
      <c r="W138" s="1"/>
      <c r="X138" s="1"/>
      <c r="Y138" s="1"/>
      <c r="Z138" s="1"/>
      <c r="AA138" s="1"/>
      <c r="AB138" s="1"/>
      <c r="AC138" s="1"/>
      <c r="AD138" s="1"/>
      <c r="AE138" s="1"/>
      <c r="AF138" s="1"/>
      <c r="AG138" s="1"/>
      <c r="AH138" s="1"/>
      <c r="AI138" s="1"/>
      <c r="AJ138" s="1"/>
      <c r="AK138" s="1"/>
      <c r="AL138" s="1"/>
      <c r="AM138" s="1"/>
      <c r="AN138" s="1"/>
    </row>
    <row r="139" spans="1:40" ht="15.75" customHeight="1" x14ac:dyDescent="0.2">
      <c r="A139" s="1"/>
      <c r="B139" s="1"/>
      <c r="C139" s="1"/>
      <c r="D139" s="1"/>
      <c r="E139" s="1"/>
      <c r="F139" s="1"/>
      <c r="G139" s="1"/>
      <c r="H139" s="1"/>
      <c r="I139" s="1"/>
      <c r="J139" s="1"/>
      <c r="K139" s="1"/>
      <c r="L139" s="1"/>
      <c r="M139" s="1"/>
      <c r="N139" s="2"/>
      <c r="O139" s="2"/>
      <c r="P139" s="2"/>
      <c r="Q139" s="2"/>
      <c r="R139" s="2"/>
      <c r="S139" s="2"/>
      <c r="T139" s="1"/>
      <c r="U139" s="1"/>
      <c r="V139" s="1"/>
      <c r="W139" s="1"/>
      <c r="X139" s="1"/>
      <c r="Y139" s="1"/>
      <c r="Z139" s="1"/>
      <c r="AA139" s="1"/>
      <c r="AB139" s="1"/>
      <c r="AC139" s="1"/>
      <c r="AD139" s="1"/>
      <c r="AE139" s="1"/>
      <c r="AF139" s="1"/>
      <c r="AG139" s="1"/>
      <c r="AH139" s="1"/>
      <c r="AI139" s="1"/>
      <c r="AJ139" s="1"/>
      <c r="AK139" s="1"/>
      <c r="AL139" s="1"/>
      <c r="AM139" s="1"/>
      <c r="AN139" s="1"/>
    </row>
    <row r="140" spans="1:40" ht="15.75" customHeight="1" x14ac:dyDescent="0.2">
      <c r="A140" s="1"/>
      <c r="B140" s="1"/>
      <c r="C140" s="1"/>
      <c r="D140" s="1"/>
      <c r="E140" s="1"/>
      <c r="F140" s="1"/>
      <c r="G140" s="1"/>
      <c r="H140" s="1"/>
      <c r="I140" s="1"/>
      <c r="J140" s="1"/>
      <c r="K140" s="1"/>
      <c r="L140" s="1"/>
      <c r="M140" s="1"/>
      <c r="N140" s="2"/>
      <c r="O140" s="2"/>
      <c r="P140" s="2"/>
      <c r="Q140" s="2"/>
      <c r="R140" s="2"/>
      <c r="S140" s="2"/>
      <c r="T140" s="1"/>
      <c r="U140" s="1"/>
      <c r="V140" s="1"/>
      <c r="W140" s="1"/>
      <c r="X140" s="1"/>
      <c r="Y140" s="1"/>
      <c r="Z140" s="1"/>
      <c r="AA140" s="1"/>
      <c r="AB140" s="1"/>
      <c r="AC140" s="1"/>
      <c r="AD140" s="1"/>
      <c r="AE140" s="1"/>
      <c r="AF140" s="1"/>
      <c r="AG140" s="1"/>
      <c r="AH140" s="1"/>
      <c r="AI140" s="1"/>
      <c r="AJ140" s="1"/>
      <c r="AK140" s="1"/>
      <c r="AL140" s="1"/>
      <c r="AM140" s="1"/>
      <c r="AN140" s="1"/>
    </row>
    <row r="141" spans="1:40" ht="15.75" customHeight="1" x14ac:dyDescent="0.2">
      <c r="A141" s="1"/>
      <c r="B141" s="1"/>
      <c r="C141" s="1"/>
      <c r="D141" s="1"/>
      <c r="E141" s="1"/>
      <c r="F141" s="1"/>
      <c r="G141" s="1"/>
      <c r="H141" s="1"/>
      <c r="I141" s="1"/>
      <c r="J141" s="1"/>
      <c r="K141" s="1"/>
      <c r="L141" s="1"/>
      <c r="M141" s="1"/>
      <c r="N141" s="2"/>
      <c r="O141" s="2"/>
      <c r="P141" s="2"/>
      <c r="Q141" s="2"/>
      <c r="R141" s="2"/>
      <c r="S141" s="2"/>
      <c r="T141" s="1"/>
      <c r="U141" s="1"/>
      <c r="V141" s="1"/>
      <c r="W141" s="1"/>
      <c r="X141" s="1"/>
      <c r="Y141" s="1"/>
      <c r="Z141" s="1"/>
      <c r="AA141" s="1"/>
      <c r="AB141" s="1"/>
      <c r="AC141" s="1"/>
      <c r="AD141" s="1"/>
      <c r="AE141" s="1"/>
      <c r="AF141" s="1"/>
      <c r="AG141" s="1"/>
      <c r="AH141" s="1"/>
      <c r="AI141" s="1"/>
      <c r="AJ141" s="1"/>
      <c r="AK141" s="1"/>
      <c r="AL141" s="1"/>
      <c r="AM141" s="1"/>
      <c r="AN141" s="1"/>
    </row>
    <row r="142" spans="1:40" ht="15.75" customHeight="1" x14ac:dyDescent="0.2">
      <c r="A142" s="1"/>
      <c r="B142" s="1"/>
      <c r="C142" s="1"/>
      <c r="D142" s="1"/>
      <c r="E142" s="1"/>
      <c r="F142" s="1"/>
      <c r="G142" s="1"/>
      <c r="H142" s="1"/>
      <c r="I142" s="1"/>
      <c r="J142" s="1"/>
      <c r="K142" s="1"/>
      <c r="L142" s="1"/>
      <c r="M142" s="1"/>
      <c r="N142" s="2"/>
      <c r="O142" s="2"/>
      <c r="P142" s="2"/>
      <c r="Q142" s="2"/>
      <c r="R142" s="2"/>
      <c r="S142" s="2"/>
      <c r="T142" s="1"/>
      <c r="U142" s="1"/>
      <c r="V142" s="1"/>
      <c r="W142" s="1"/>
      <c r="X142" s="1"/>
      <c r="Y142" s="1"/>
      <c r="Z142" s="1"/>
      <c r="AA142" s="1"/>
      <c r="AB142" s="1"/>
      <c r="AC142" s="1"/>
      <c r="AD142" s="1"/>
      <c r="AE142" s="1"/>
      <c r="AF142" s="1"/>
      <c r="AG142" s="1"/>
      <c r="AH142" s="1"/>
      <c r="AI142" s="1"/>
      <c r="AJ142" s="1"/>
      <c r="AK142" s="1"/>
      <c r="AL142" s="1"/>
      <c r="AM142" s="1"/>
      <c r="AN142" s="1"/>
    </row>
    <row r="143" spans="1:40" ht="15.75" customHeight="1" x14ac:dyDescent="0.2">
      <c r="A143" s="1"/>
      <c r="B143" s="1"/>
      <c r="C143" s="1"/>
      <c r="D143" s="1"/>
      <c r="E143" s="1"/>
      <c r="F143" s="1"/>
      <c r="G143" s="1"/>
      <c r="H143" s="1"/>
      <c r="I143" s="1"/>
      <c r="J143" s="1"/>
      <c r="K143" s="1"/>
      <c r="L143" s="1"/>
      <c r="M143" s="1"/>
      <c r="N143" s="2"/>
      <c r="O143" s="2"/>
      <c r="P143" s="2"/>
      <c r="Q143" s="2"/>
      <c r="R143" s="2"/>
      <c r="S143" s="2"/>
      <c r="T143" s="1"/>
      <c r="U143" s="1"/>
      <c r="V143" s="1"/>
      <c r="W143" s="1"/>
      <c r="X143" s="1"/>
      <c r="Y143" s="1"/>
      <c r="Z143" s="1"/>
      <c r="AA143" s="1"/>
      <c r="AB143" s="1"/>
      <c r="AC143" s="1"/>
      <c r="AD143" s="1"/>
      <c r="AE143" s="1"/>
      <c r="AF143" s="1"/>
      <c r="AG143" s="1"/>
      <c r="AH143" s="1"/>
      <c r="AI143" s="1"/>
      <c r="AJ143" s="1"/>
      <c r="AK143" s="1"/>
      <c r="AL143" s="1"/>
      <c r="AM143" s="1"/>
      <c r="AN143" s="1"/>
    </row>
    <row r="144" spans="1:40" ht="15.75" customHeight="1" x14ac:dyDescent="0.2">
      <c r="A144" s="1"/>
      <c r="B144" s="1"/>
      <c r="C144" s="1"/>
      <c r="D144" s="1"/>
      <c r="E144" s="1"/>
      <c r="F144" s="1"/>
      <c r="G144" s="1"/>
      <c r="H144" s="1"/>
      <c r="I144" s="1"/>
      <c r="J144" s="1"/>
      <c r="K144" s="1"/>
      <c r="L144" s="1"/>
      <c r="M144" s="1"/>
      <c r="N144" s="2"/>
      <c r="O144" s="2"/>
      <c r="P144" s="2"/>
      <c r="Q144" s="2"/>
      <c r="R144" s="2"/>
      <c r="S144" s="2"/>
      <c r="T144" s="1"/>
      <c r="U144" s="1"/>
      <c r="V144" s="1"/>
      <c r="W144" s="1"/>
      <c r="X144" s="1"/>
      <c r="Y144" s="1"/>
      <c r="Z144" s="1"/>
      <c r="AA144" s="1"/>
      <c r="AB144" s="1"/>
      <c r="AC144" s="1"/>
      <c r="AD144" s="1"/>
      <c r="AE144" s="1"/>
      <c r="AF144" s="1"/>
      <c r="AG144" s="1"/>
      <c r="AH144" s="1"/>
      <c r="AI144" s="1"/>
      <c r="AJ144" s="1"/>
      <c r="AK144" s="1"/>
      <c r="AL144" s="1"/>
      <c r="AM144" s="1"/>
      <c r="AN144" s="1"/>
    </row>
    <row r="145" spans="1:40" ht="15.75" customHeight="1" x14ac:dyDescent="0.2">
      <c r="A145" s="1"/>
      <c r="B145" s="1"/>
      <c r="C145" s="1"/>
      <c r="D145" s="1"/>
      <c r="E145" s="1"/>
      <c r="F145" s="1"/>
      <c r="G145" s="1"/>
      <c r="H145" s="1"/>
      <c r="I145" s="1"/>
      <c r="J145" s="1"/>
      <c r="K145" s="1"/>
      <c r="L145" s="1"/>
      <c r="M145" s="1"/>
      <c r="N145" s="2"/>
      <c r="O145" s="2"/>
      <c r="P145" s="2"/>
      <c r="Q145" s="2"/>
      <c r="R145" s="2"/>
      <c r="S145" s="2"/>
      <c r="T145" s="1"/>
      <c r="U145" s="1"/>
      <c r="V145" s="1"/>
      <c r="W145" s="1"/>
      <c r="X145" s="1"/>
      <c r="Y145" s="1"/>
      <c r="Z145" s="1"/>
      <c r="AA145" s="1"/>
      <c r="AB145" s="1"/>
      <c r="AC145" s="1"/>
      <c r="AD145" s="1"/>
      <c r="AE145" s="1"/>
      <c r="AF145" s="1"/>
      <c r="AG145" s="1"/>
      <c r="AH145" s="1"/>
      <c r="AI145" s="1"/>
      <c r="AJ145" s="1"/>
      <c r="AK145" s="1"/>
      <c r="AL145" s="1"/>
      <c r="AM145" s="1"/>
      <c r="AN145" s="1"/>
    </row>
    <row r="146" spans="1:40" ht="15.75" customHeight="1" x14ac:dyDescent="0.2">
      <c r="A146" s="1"/>
      <c r="B146" s="1"/>
      <c r="C146" s="1"/>
      <c r="D146" s="1"/>
      <c r="E146" s="1"/>
      <c r="F146" s="1"/>
      <c r="G146" s="1"/>
      <c r="H146" s="1"/>
      <c r="I146" s="1"/>
      <c r="J146" s="1"/>
      <c r="K146" s="1"/>
      <c r="L146" s="1"/>
      <c r="M146" s="1"/>
      <c r="N146" s="2"/>
      <c r="O146" s="2"/>
      <c r="P146" s="2"/>
      <c r="Q146" s="2"/>
      <c r="R146" s="2"/>
      <c r="S146" s="2"/>
      <c r="T146" s="1"/>
      <c r="U146" s="1"/>
      <c r="V146" s="1"/>
      <c r="W146" s="1"/>
      <c r="X146" s="1"/>
      <c r="Y146" s="1"/>
      <c r="Z146" s="1"/>
      <c r="AA146" s="1"/>
      <c r="AB146" s="1"/>
      <c r="AC146" s="1"/>
      <c r="AD146" s="1"/>
      <c r="AE146" s="1"/>
      <c r="AF146" s="1"/>
      <c r="AG146" s="1"/>
      <c r="AH146" s="1"/>
      <c r="AI146" s="1"/>
      <c r="AJ146" s="1"/>
      <c r="AK146" s="1"/>
      <c r="AL146" s="1"/>
      <c r="AM146" s="1"/>
      <c r="AN146" s="1"/>
    </row>
    <row r="147" spans="1:40" ht="15.75" customHeight="1" x14ac:dyDescent="0.2">
      <c r="A147" s="1"/>
      <c r="B147" s="1"/>
      <c r="C147" s="1"/>
      <c r="D147" s="1"/>
      <c r="E147" s="1"/>
      <c r="F147" s="1"/>
      <c r="G147" s="1"/>
      <c r="H147" s="1"/>
      <c r="I147" s="1"/>
      <c r="J147" s="1"/>
      <c r="K147" s="1"/>
      <c r="L147" s="1"/>
      <c r="M147" s="1"/>
      <c r="N147" s="2"/>
      <c r="O147" s="2"/>
      <c r="P147" s="2"/>
      <c r="Q147" s="2"/>
      <c r="R147" s="2"/>
      <c r="S147" s="2"/>
      <c r="T147" s="1"/>
      <c r="U147" s="1"/>
      <c r="V147" s="1"/>
      <c r="W147" s="1"/>
      <c r="X147" s="1"/>
      <c r="Y147" s="1"/>
      <c r="Z147" s="1"/>
      <c r="AA147" s="1"/>
      <c r="AB147" s="1"/>
      <c r="AC147" s="1"/>
      <c r="AD147" s="1"/>
      <c r="AE147" s="1"/>
      <c r="AF147" s="1"/>
      <c r="AG147" s="1"/>
      <c r="AH147" s="1"/>
      <c r="AI147" s="1"/>
      <c r="AJ147" s="1"/>
      <c r="AK147" s="1"/>
      <c r="AL147" s="1"/>
      <c r="AM147" s="1"/>
      <c r="AN147" s="1"/>
    </row>
    <row r="148" spans="1:40" ht="15.75" customHeight="1" x14ac:dyDescent="0.2">
      <c r="A148" s="1"/>
      <c r="B148" s="1"/>
      <c r="C148" s="1"/>
      <c r="D148" s="1"/>
      <c r="E148" s="1"/>
      <c r="F148" s="1"/>
      <c r="G148" s="1"/>
      <c r="H148" s="1"/>
      <c r="I148" s="1"/>
      <c r="J148" s="1"/>
      <c r="K148" s="1"/>
      <c r="L148" s="1"/>
      <c r="M148" s="1"/>
      <c r="N148" s="2"/>
      <c r="O148" s="2"/>
      <c r="P148" s="2"/>
      <c r="Q148" s="2"/>
      <c r="R148" s="2"/>
      <c r="S148" s="2"/>
      <c r="T148" s="1"/>
      <c r="U148" s="1"/>
      <c r="V148" s="1"/>
      <c r="W148" s="1"/>
      <c r="X148" s="1"/>
      <c r="Y148" s="1"/>
      <c r="Z148" s="1"/>
      <c r="AA148" s="1"/>
      <c r="AB148" s="1"/>
      <c r="AC148" s="1"/>
      <c r="AD148" s="1"/>
      <c r="AE148" s="1"/>
      <c r="AF148" s="1"/>
      <c r="AG148" s="1"/>
      <c r="AH148" s="1"/>
      <c r="AI148" s="1"/>
      <c r="AJ148" s="1"/>
      <c r="AK148" s="1"/>
      <c r="AL148" s="1"/>
      <c r="AM148" s="1"/>
      <c r="AN148" s="1"/>
    </row>
    <row r="149" spans="1:40" ht="15.75" customHeight="1" x14ac:dyDescent="0.2">
      <c r="A149" s="1"/>
      <c r="B149" s="1"/>
      <c r="C149" s="1"/>
      <c r="D149" s="1"/>
      <c r="E149" s="1"/>
      <c r="F149" s="1"/>
      <c r="G149" s="1"/>
      <c r="H149" s="1"/>
      <c r="I149" s="1"/>
      <c r="J149" s="1"/>
      <c r="K149" s="1"/>
      <c r="L149" s="1"/>
      <c r="M149" s="1"/>
      <c r="N149" s="2"/>
      <c r="O149" s="2"/>
      <c r="P149" s="2"/>
      <c r="Q149" s="2"/>
      <c r="R149" s="2"/>
      <c r="S149" s="2"/>
      <c r="T149" s="1"/>
      <c r="U149" s="1"/>
      <c r="V149" s="1"/>
      <c r="W149" s="1"/>
      <c r="X149" s="1"/>
      <c r="Y149" s="1"/>
      <c r="Z149" s="1"/>
      <c r="AA149" s="1"/>
      <c r="AB149" s="1"/>
      <c r="AC149" s="1"/>
      <c r="AD149" s="1"/>
      <c r="AE149" s="1"/>
      <c r="AF149" s="1"/>
      <c r="AG149" s="1"/>
      <c r="AH149" s="1"/>
      <c r="AI149" s="1"/>
      <c r="AJ149" s="1"/>
      <c r="AK149" s="1"/>
      <c r="AL149" s="1"/>
      <c r="AM149" s="1"/>
      <c r="AN149" s="1"/>
    </row>
    <row r="150" spans="1:40" ht="15.75" customHeight="1" x14ac:dyDescent="0.2">
      <c r="A150" s="1"/>
      <c r="B150" s="1"/>
      <c r="C150" s="1"/>
      <c r="D150" s="1"/>
      <c r="E150" s="1"/>
      <c r="F150" s="1"/>
      <c r="G150" s="1"/>
      <c r="H150" s="1"/>
      <c r="I150" s="1"/>
      <c r="J150" s="1"/>
      <c r="K150" s="1"/>
      <c r="L150" s="1"/>
      <c r="M150" s="1"/>
      <c r="N150" s="2"/>
      <c r="O150" s="2"/>
      <c r="P150" s="2"/>
      <c r="Q150" s="2"/>
      <c r="R150" s="2"/>
      <c r="S150" s="2"/>
      <c r="T150" s="1"/>
      <c r="U150" s="1"/>
      <c r="V150" s="1"/>
      <c r="W150" s="1"/>
      <c r="X150" s="1"/>
      <c r="Y150" s="1"/>
      <c r="Z150" s="1"/>
      <c r="AA150" s="1"/>
      <c r="AB150" s="1"/>
      <c r="AC150" s="1"/>
      <c r="AD150" s="1"/>
      <c r="AE150" s="1"/>
      <c r="AF150" s="1"/>
      <c r="AG150" s="1"/>
      <c r="AH150" s="1"/>
      <c r="AI150" s="1"/>
      <c r="AJ150" s="1"/>
      <c r="AK150" s="1"/>
      <c r="AL150" s="1"/>
      <c r="AM150" s="1"/>
      <c r="AN150" s="1"/>
    </row>
    <row r="151" spans="1:40" ht="15.75" customHeight="1" x14ac:dyDescent="0.2">
      <c r="A151" s="1"/>
      <c r="B151" s="1"/>
      <c r="C151" s="1"/>
      <c r="D151" s="1"/>
      <c r="E151" s="1"/>
      <c r="F151" s="1"/>
      <c r="G151" s="1"/>
      <c r="H151" s="1"/>
      <c r="I151" s="1"/>
      <c r="J151" s="1"/>
      <c r="K151" s="1"/>
      <c r="L151" s="1"/>
      <c r="M151" s="1"/>
      <c r="N151" s="2"/>
      <c r="O151" s="2"/>
      <c r="P151" s="2"/>
      <c r="Q151" s="2"/>
      <c r="R151" s="2"/>
      <c r="S151" s="2"/>
      <c r="T151" s="1"/>
      <c r="U151" s="1"/>
      <c r="V151" s="1"/>
      <c r="W151" s="1"/>
      <c r="X151" s="1"/>
      <c r="Y151" s="1"/>
      <c r="Z151" s="1"/>
      <c r="AA151" s="1"/>
      <c r="AB151" s="1"/>
      <c r="AC151" s="1"/>
      <c r="AD151" s="1"/>
      <c r="AE151" s="1"/>
      <c r="AF151" s="1"/>
      <c r="AG151" s="1"/>
      <c r="AH151" s="1"/>
      <c r="AI151" s="1"/>
      <c r="AJ151" s="1"/>
      <c r="AK151" s="1"/>
      <c r="AL151" s="1"/>
      <c r="AM151" s="1"/>
      <c r="AN151" s="1"/>
    </row>
    <row r="152" spans="1:40" ht="15.75" customHeight="1" x14ac:dyDescent="0.2">
      <c r="A152" s="1"/>
      <c r="B152" s="1"/>
      <c r="C152" s="1"/>
      <c r="D152" s="1"/>
      <c r="E152" s="1"/>
      <c r="F152" s="1"/>
      <c r="G152" s="1"/>
      <c r="H152" s="1"/>
      <c r="I152" s="1"/>
      <c r="J152" s="1"/>
      <c r="K152" s="1"/>
      <c r="L152" s="1"/>
      <c r="M152" s="1"/>
      <c r="N152" s="2"/>
      <c r="O152" s="2"/>
      <c r="P152" s="2"/>
      <c r="Q152" s="2"/>
      <c r="R152" s="2"/>
      <c r="S152" s="2"/>
      <c r="T152" s="1"/>
      <c r="U152" s="1"/>
      <c r="V152" s="1"/>
      <c r="W152" s="1"/>
      <c r="X152" s="1"/>
      <c r="Y152" s="1"/>
      <c r="Z152" s="1"/>
      <c r="AA152" s="1"/>
      <c r="AB152" s="1"/>
      <c r="AC152" s="1"/>
      <c r="AD152" s="1"/>
      <c r="AE152" s="1"/>
      <c r="AF152" s="1"/>
      <c r="AG152" s="1"/>
      <c r="AH152" s="1"/>
      <c r="AI152" s="1"/>
      <c r="AJ152" s="1"/>
      <c r="AK152" s="1"/>
      <c r="AL152" s="1"/>
      <c r="AM152" s="1"/>
      <c r="AN152" s="1"/>
    </row>
    <row r="153" spans="1:40" ht="15.75" customHeight="1" x14ac:dyDescent="0.2">
      <c r="A153" s="1"/>
      <c r="B153" s="1"/>
      <c r="C153" s="1"/>
      <c r="D153" s="1"/>
      <c r="E153" s="1"/>
      <c r="F153" s="1"/>
      <c r="G153" s="1"/>
      <c r="H153" s="1"/>
      <c r="I153" s="1"/>
      <c r="J153" s="1"/>
      <c r="K153" s="1"/>
      <c r="L153" s="1"/>
      <c r="M153" s="1"/>
      <c r="N153" s="2"/>
      <c r="O153" s="2"/>
      <c r="P153" s="2"/>
      <c r="Q153" s="2"/>
      <c r="R153" s="2"/>
      <c r="S153" s="2"/>
      <c r="T153" s="1"/>
      <c r="U153" s="1"/>
      <c r="V153" s="1"/>
      <c r="W153" s="1"/>
      <c r="X153" s="1"/>
      <c r="Y153" s="1"/>
      <c r="Z153" s="1"/>
      <c r="AA153" s="1"/>
      <c r="AB153" s="1"/>
      <c r="AC153" s="1"/>
      <c r="AD153" s="1"/>
      <c r="AE153" s="1"/>
      <c r="AF153" s="1"/>
      <c r="AG153" s="1"/>
      <c r="AH153" s="1"/>
      <c r="AI153" s="1"/>
      <c r="AJ153" s="1"/>
      <c r="AK153" s="1"/>
      <c r="AL153" s="1"/>
      <c r="AM153" s="1"/>
      <c r="AN153" s="1"/>
    </row>
    <row r="154" spans="1:40" ht="15.75" customHeight="1" x14ac:dyDescent="0.2">
      <c r="A154" s="1"/>
      <c r="B154" s="1"/>
      <c r="C154" s="1"/>
      <c r="D154" s="1"/>
      <c r="E154" s="1"/>
      <c r="F154" s="1"/>
      <c r="G154" s="1"/>
      <c r="H154" s="1"/>
      <c r="I154" s="1"/>
      <c r="J154" s="1"/>
      <c r="K154" s="1"/>
      <c r="L154" s="1"/>
      <c r="M154" s="1"/>
      <c r="N154" s="2"/>
      <c r="O154" s="2"/>
      <c r="P154" s="2"/>
      <c r="Q154" s="2"/>
      <c r="R154" s="2"/>
      <c r="S154" s="2"/>
      <c r="T154" s="1"/>
      <c r="U154" s="1"/>
      <c r="V154" s="1"/>
      <c r="W154" s="1"/>
      <c r="X154" s="1"/>
      <c r="Y154" s="1"/>
      <c r="Z154" s="1"/>
      <c r="AA154" s="1"/>
      <c r="AB154" s="1"/>
      <c r="AC154" s="1"/>
      <c r="AD154" s="1"/>
      <c r="AE154" s="1"/>
      <c r="AF154" s="1"/>
      <c r="AG154" s="1"/>
      <c r="AH154" s="1"/>
      <c r="AI154" s="1"/>
      <c r="AJ154" s="1"/>
      <c r="AK154" s="1"/>
      <c r="AL154" s="1"/>
      <c r="AM154" s="1"/>
      <c r="AN154" s="1"/>
    </row>
    <row r="155" spans="1:40" ht="15.75" customHeight="1" x14ac:dyDescent="0.2">
      <c r="A155" s="1"/>
      <c r="B155" s="1"/>
      <c r="C155" s="1"/>
      <c r="D155" s="1"/>
      <c r="E155" s="1"/>
      <c r="F155" s="1"/>
      <c r="G155" s="1"/>
      <c r="H155" s="1"/>
      <c r="I155" s="1"/>
      <c r="J155" s="1"/>
      <c r="K155" s="1"/>
      <c r="L155" s="1"/>
      <c r="M155" s="1"/>
      <c r="N155" s="2"/>
      <c r="O155" s="2"/>
      <c r="P155" s="2"/>
      <c r="Q155" s="2"/>
      <c r="R155" s="2"/>
      <c r="S155" s="2"/>
      <c r="T155" s="1"/>
      <c r="U155" s="1"/>
      <c r="V155" s="1"/>
      <c r="W155" s="1"/>
      <c r="X155" s="1"/>
      <c r="Y155" s="1"/>
      <c r="Z155" s="1"/>
      <c r="AA155" s="1"/>
      <c r="AB155" s="1"/>
      <c r="AC155" s="1"/>
      <c r="AD155" s="1"/>
      <c r="AE155" s="1"/>
      <c r="AF155" s="1"/>
      <c r="AG155" s="1"/>
      <c r="AH155" s="1"/>
      <c r="AI155" s="1"/>
      <c r="AJ155" s="1"/>
      <c r="AK155" s="1"/>
      <c r="AL155" s="1"/>
      <c r="AM155" s="1"/>
      <c r="AN155" s="1"/>
    </row>
    <row r="156" spans="1:40" ht="15.75" customHeight="1" x14ac:dyDescent="0.2">
      <c r="A156" s="1"/>
      <c r="B156" s="1"/>
      <c r="C156" s="1"/>
      <c r="D156" s="1"/>
      <c r="E156" s="1"/>
      <c r="F156" s="1"/>
      <c r="G156" s="1"/>
      <c r="H156" s="1"/>
      <c r="I156" s="1"/>
      <c r="J156" s="1"/>
      <c r="K156" s="1"/>
      <c r="L156" s="1"/>
      <c r="M156" s="1"/>
      <c r="N156" s="2"/>
      <c r="O156" s="2"/>
      <c r="P156" s="2"/>
      <c r="Q156" s="2"/>
      <c r="R156" s="2"/>
      <c r="S156" s="2"/>
      <c r="T156" s="1"/>
      <c r="U156" s="1"/>
      <c r="V156" s="1"/>
      <c r="W156" s="1"/>
      <c r="X156" s="1"/>
      <c r="Y156" s="1"/>
      <c r="Z156" s="1"/>
      <c r="AA156" s="1"/>
      <c r="AB156" s="1"/>
      <c r="AC156" s="1"/>
      <c r="AD156" s="1"/>
      <c r="AE156" s="1"/>
      <c r="AF156" s="1"/>
      <c r="AG156" s="1"/>
      <c r="AH156" s="1"/>
      <c r="AI156" s="1"/>
      <c r="AJ156" s="1"/>
      <c r="AK156" s="1"/>
      <c r="AL156" s="1"/>
      <c r="AM156" s="1"/>
      <c r="AN156" s="1"/>
    </row>
    <row r="157" spans="1:40" ht="15.75" customHeight="1" x14ac:dyDescent="0.2">
      <c r="A157" s="1"/>
      <c r="B157" s="1"/>
      <c r="C157" s="1"/>
      <c r="D157" s="1"/>
      <c r="E157" s="1"/>
      <c r="F157" s="1"/>
      <c r="G157" s="1"/>
      <c r="H157" s="1"/>
      <c r="I157" s="1"/>
      <c r="J157" s="1"/>
      <c r="K157" s="1"/>
      <c r="L157" s="1"/>
      <c r="M157" s="1"/>
      <c r="N157" s="2"/>
      <c r="O157" s="2"/>
      <c r="P157" s="2"/>
      <c r="Q157" s="2"/>
      <c r="R157" s="2"/>
      <c r="S157" s="2"/>
      <c r="T157" s="1"/>
      <c r="U157" s="1"/>
      <c r="V157" s="1"/>
      <c r="W157" s="1"/>
      <c r="X157" s="1"/>
      <c r="Y157" s="1"/>
      <c r="Z157" s="1"/>
      <c r="AA157" s="1"/>
      <c r="AB157" s="1"/>
      <c r="AC157" s="1"/>
      <c r="AD157" s="1"/>
      <c r="AE157" s="1"/>
      <c r="AF157" s="1"/>
      <c r="AG157" s="1"/>
      <c r="AH157" s="1"/>
      <c r="AI157" s="1"/>
      <c r="AJ157" s="1"/>
      <c r="AK157" s="1"/>
      <c r="AL157" s="1"/>
      <c r="AM157" s="1"/>
      <c r="AN157" s="1"/>
    </row>
    <row r="158" spans="1:40" ht="15.75" customHeight="1" x14ac:dyDescent="0.2">
      <c r="A158" s="1"/>
      <c r="B158" s="1"/>
      <c r="C158" s="1"/>
      <c r="D158" s="1"/>
      <c r="E158" s="1"/>
      <c r="F158" s="1"/>
      <c r="G158" s="1"/>
      <c r="H158" s="1"/>
      <c r="I158" s="1"/>
      <c r="J158" s="1"/>
      <c r="K158" s="1"/>
      <c r="L158" s="1"/>
      <c r="M158" s="1"/>
      <c r="N158" s="2"/>
      <c r="O158" s="2"/>
      <c r="P158" s="2"/>
      <c r="Q158" s="2"/>
      <c r="R158" s="2"/>
      <c r="S158" s="2"/>
      <c r="T158" s="1"/>
      <c r="U158" s="1"/>
      <c r="V158" s="1"/>
      <c r="W158" s="1"/>
      <c r="X158" s="1"/>
      <c r="Y158" s="1"/>
      <c r="Z158" s="1"/>
      <c r="AA158" s="1"/>
      <c r="AB158" s="1"/>
      <c r="AC158" s="1"/>
      <c r="AD158" s="1"/>
      <c r="AE158" s="1"/>
      <c r="AF158" s="1"/>
      <c r="AG158" s="1"/>
      <c r="AH158" s="1"/>
      <c r="AI158" s="1"/>
      <c r="AJ158" s="1"/>
      <c r="AK158" s="1"/>
      <c r="AL158" s="1"/>
      <c r="AM158" s="1"/>
      <c r="AN158" s="1"/>
    </row>
    <row r="159" spans="1:40" ht="15.75" customHeight="1" x14ac:dyDescent="0.2">
      <c r="A159" s="1"/>
      <c r="B159" s="1"/>
      <c r="C159" s="1"/>
      <c r="D159" s="1"/>
      <c r="E159" s="1"/>
      <c r="F159" s="1"/>
      <c r="G159" s="1"/>
      <c r="H159" s="1"/>
      <c r="I159" s="1"/>
      <c r="J159" s="1"/>
      <c r="K159" s="1"/>
      <c r="L159" s="1"/>
      <c r="M159" s="1"/>
      <c r="N159" s="2"/>
      <c r="O159" s="2"/>
      <c r="P159" s="2"/>
      <c r="Q159" s="2"/>
      <c r="R159" s="2"/>
      <c r="S159" s="2"/>
      <c r="T159" s="1"/>
      <c r="U159" s="1"/>
      <c r="V159" s="1"/>
      <c r="W159" s="1"/>
      <c r="X159" s="1"/>
      <c r="Y159" s="1"/>
      <c r="Z159" s="1"/>
      <c r="AA159" s="1"/>
      <c r="AB159" s="1"/>
      <c r="AC159" s="1"/>
      <c r="AD159" s="1"/>
      <c r="AE159" s="1"/>
      <c r="AF159" s="1"/>
      <c r="AG159" s="1"/>
      <c r="AH159" s="1"/>
      <c r="AI159" s="1"/>
      <c r="AJ159" s="1"/>
      <c r="AK159" s="1"/>
      <c r="AL159" s="1"/>
      <c r="AM159" s="1"/>
      <c r="AN159" s="1"/>
    </row>
    <row r="160" spans="1:40" ht="15.75" customHeight="1" x14ac:dyDescent="0.2">
      <c r="A160" s="1"/>
      <c r="B160" s="1"/>
      <c r="C160" s="1"/>
      <c r="D160" s="1"/>
      <c r="E160" s="1"/>
      <c r="F160" s="1"/>
      <c r="G160" s="1"/>
      <c r="H160" s="1"/>
      <c r="I160" s="1"/>
      <c r="J160" s="1"/>
      <c r="K160" s="1"/>
      <c r="L160" s="1"/>
      <c r="M160" s="1"/>
      <c r="N160" s="2"/>
      <c r="O160" s="2"/>
      <c r="P160" s="2"/>
      <c r="Q160" s="2"/>
      <c r="R160" s="2"/>
      <c r="S160" s="2"/>
      <c r="T160" s="1"/>
      <c r="U160" s="1"/>
      <c r="V160" s="1"/>
      <c r="W160" s="1"/>
      <c r="X160" s="1"/>
      <c r="Y160" s="1"/>
      <c r="Z160" s="1"/>
      <c r="AA160" s="1"/>
      <c r="AB160" s="1"/>
      <c r="AC160" s="1"/>
      <c r="AD160" s="1"/>
      <c r="AE160" s="1"/>
      <c r="AF160" s="1"/>
      <c r="AG160" s="1"/>
      <c r="AH160" s="1"/>
      <c r="AI160" s="1"/>
      <c r="AJ160" s="1"/>
      <c r="AK160" s="1"/>
      <c r="AL160" s="1"/>
      <c r="AM160" s="1"/>
      <c r="AN160" s="1"/>
    </row>
    <row r="161" spans="1:40" ht="15.75" customHeight="1" x14ac:dyDescent="0.2">
      <c r="A161" s="1"/>
      <c r="B161" s="1"/>
      <c r="C161" s="1"/>
      <c r="D161" s="1"/>
      <c r="E161" s="1"/>
      <c r="F161" s="1"/>
      <c r="G161" s="1"/>
      <c r="H161" s="1"/>
      <c r="I161" s="1"/>
      <c r="J161" s="1"/>
      <c r="K161" s="1"/>
      <c r="L161" s="1"/>
      <c r="M161" s="1"/>
      <c r="N161" s="2"/>
      <c r="O161" s="2"/>
      <c r="P161" s="2"/>
      <c r="Q161" s="2"/>
      <c r="R161" s="2"/>
      <c r="S161" s="2"/>
      <c r="T161" s="1"/>
      <c r="U161" s="1"/>
      <c r="V161" s="1"/>
      <c r="W161" s="1"/>
      <c r="X161" s="1"/>
      <c r="Y161" s="1"/>
      <c r="Z161" s="1"/>
      <c r="AA161" s="1"/>
      <c r="AB161" s="1"/>
      <c r="AC161" s="1"/>
      <c r="AD161" s="1"/>
      <c r="AE161" s="1"/>
      <c r="AF161" s="1"/>
      <c r="AG161" s="1"/>
      <c r="AH161" s="1"/>
      <c r="AI161" s="1"/>
      <c r="AJ161" s="1"/>
      <c r="AK161" s="1"/>
      <c r="AL161" s="1"/>
      <c r="AM161" s="1"/>
      <c r="AN161" s="1"/>
    </row>
    <row r="162" spans="1:40" ht="15.75" customHeight="1" x14ac:dyDescent="0.2">
      <c r="A162" s="1"/>
      <c r="B162" s="1"/>
      <c r="C162" s="1"/>
      <c r="D162" s="1"/>
      <c r="E162" s="1"/>
      <c r="F162" s="1"/>
      <c r="G162" s="1"/>
      <c r="H162" s="1"/>
      <c r="I162" s="1"/>
      <c r="J162" s="1"/>
      <c r="K162" s="1"/>
      <c r="L162" s="1"/>
      <c r="M162" s="1"/>
      <c r="N162" s="2"/>
      <c r="O162" s="2"/>
      <c r="P162" s="2"/>
      <c r="Q162" s="2"/>
      <c r="R162" s="2"/>
      <c r="S162" s="2"/>
      <c r="T162" s="1"/>
      <c r="U162" s="1"/>
      <c r="V162" s="1"/>
      <c r="W162" s="1"/>
      <c r="X162" s="1"/>
      <c r="Y162" s="1"/>
      <c r="Z162" s="1"/>
      <c r="AA162" s="1"/>
      <c r="AB162" s="1"/>
      <c r="AC162" s="1"/>
      <c r="AD162" s="1"/>
      <c r="AE162" s="1"/>
      <c r="AF162" s="1"/>
      <c r="AG162" s="1"/>
      <c r="AH162" s="1"/>
      <c r="AI162" s="1"/>
      <c r="AJ162" s="1"/>
      <c r="AK162" s="1"/>
      <c r="AL162" s="1"/>
      <c r="AM162" s="1"/>
      <c r="AN162" s="1"/>
    </row>
    <row r="163" spans="1:40" ht="15.75" customHeight="1" x14ac:dyDescent="0.2">
      <c r="A163" s="1"/>
      <c r="B163" s="1"/>
      <c r="C163" s="1"/>
      <c r="D163" s="1"/>
      <c r="E163" s="1"/>
      <c r="F163" s="1"/>
      <c r="G163" s="1"/>
      <c r="H163" s="1"/>
      <c r="I163" s="1"/>
      <c r="J163" s="1"/>
      <c r="K163" s="1"/>
      <c r="L163" s="1"/>
      <c r="M163" s="1"/>
      <c r="N163" s="2"/>
      <c r="O163" s="2"/>
      <c r="P163" s="2"/>
      <c r="Q163" s="2"/>
      <c r="R163" s="2"/>
      <c r="S163" s="2"/>
      <c r="T163" s="1"/>
      <c r="U163" s="1"/>
      <c r="V163" s="1"/>
      <c r="W163" s="1"/>
      <c r="X163" s="1"/>
      <c r="Y163" s="1"/>
      <c r="Z163" s="1"/>
      <c r="AA163" s="1"/>
      <c r="AB163" s="1"/>
      <c r="AC163" s="1"/>
      <c r="AD163" s="1"/>
      <c r="AE163" s="1"/>
      <c r="AF163" s="1"/>
      <c r="AG163" s="1"/>
      <c r="AH163" s="1"/>
      <c r="AI163" s="1"/>
      <c r="AJ163" s="1"/>
      <c r="AK163" s="1"/>
      <c r="AL163" s="1"/>
      <c r="AM163" s="1"/>
      <c r="AN163" s="1"/>
    </row>
    <row r="164" spans="1:40" ht="15.75" customHeight="1" x14ac:dyDescent="0.2">
      <c r="A164" s="1"/>
      <c r="B164" s="1"/>
      <c r="C164" s="1"/>
      <c r="D164" s="1"/>
      <c r="E164" s="1"/>
      <c r="F164" s="1"/>
      <c r="G164" s="1"/>
      <c r="H164" s="1"/>
      <c r="I164" s="1"/>
      <c r="J164" s="1"/>
      <c r="K164" s="1"/>
      <c r="L164" s="1"/>
      <c r="M164" s="1"/>
      <c r="N164" s="2"/>
      <c r="O164" s="2"/>
      <c r="P164" s="2"/>
      <c r="Q164" s="2"/>
      <c r="R164" s="2"/>
      <c r="S164" s="2"/>
      <c r="T164" s="1"/>
      <c r="U164" s="1"/>
      <c r="V164" s="1"/>
      <c r="W164" s="1"/>
      <c r="X164" s="1"/>
      <c r="Y164" s="1"/>
      <c r="Z164" s="1"/>
      <c r="AA164" s="1"/>
      <c r="AB164" s="1"/>
      <c r="AC164" s="1"/>
      <c r="AD164" s="1"/>
      <c r="AE164" s="1"/>
      <c r="AF164" s="1"/>
      <c r="AG164" s="1"/>
      <c r="AH164" s="1"/>
      <c r="AI164" s="1"/>
      <c r="AJ164" s="1"/>
      <c r="AK164" s="1"/>
      <c r="AL164" s="1"/>
      <c r="AM164" s="1"/>
      <c r="AN164" s="1"/>
    </row>
    <row r="165" spans="1:40" ht="15.75" customHeight="1" x14ac:dyDescent="0.2">
      <c r="A165" s="1"/>
      <c r="B165" s="1"/>
      <c r="C165" s="1"/>
      <c r="D165" s="1"/>
      <c r="E165" s="1"/>
      <c r="F165" s="1"/>
      <c r="G165" s="1"/>
      <c r="H165" s="1"/>
      <c r="I165" s="1"/>
      <c r="J165" s="1"/>
      <c r="K165" s="1"/>
      <c r="L165" s="1"/>
      <c r="M165" s="1"/>
      <c r="N165" s="2"/>
      <c r="O165" s="2"/>
      <c r="P165" s="2"/>
      <c r="Q165" s="2"/>
      <c r="R165" s="2"/>
      <c r="S165" s="2"/>
      <c r="T165" s="1"/>
      <c r="U165" s="1"/>
      <c r="V165" s="1"/>
      <c r="W165" s="1"/>
      <c r="X165" s="1"/>
      <c r="Y165" s="1"/>
      <c r="Z165" s="1"/>
      <c r="AA165" s="1"/>
      <c r="AB165" s="1"/>
      <c r="AC165" s="1"/>
      <c r="AD165" s="1"/>
      <c r="AE165" s="1"/>
      <c r="AF165" s="1"/>
      <c r="AG165" s="1"/>
      <c r="AH165" s="1"/>
      <c r="AI165" s="1"/>
      <c r="AJ165" s="1"/>
      <c r="AK165" s="1"/>
      <c r="AL165" s="1"/>
      <c r="AM165" s="1"/>
      <c r="AN165" s="1"/>
    </row>
    <row r="166" spans="1:40" ht="15.75" customHeight="1" x14ac:dyDescent="0.2">
      <c r="A166" s="1"/>
      <c r="B166" s="1"/>
      <c r="C166" s="1"/>
      <c r="D166" s="1"/>
      <c r="E166" s="1"/>
      <c r="F166" s="1"/>
      <c r="G166" s="1"/>
      <c r="H166" s="1"/>
      <c r="I166" s="1"/>
      <c r="J166" s="1"/>
      <c r="K166" s="1"/>
      <c r="L166" s="1"/>
      <c r="M166" s="1"/>
      <c r="N166" s="2"/>
      <c r="O166" s="2"/>
      <c r="P166" s="2"/>
      <c r="Q166" s="2"/>
      <c r="R166" s="2"/>
      <c r="S166" s="2"/>
      <c r="T166" s="1"/>
      <c r="U166" s="1"/>
      <c r="V166" s="1"/>
      <c r="W166" s="1"/>
      <c r="X166" s="1"/>
      <c r="Y166" s="1"/>
      <c r="Z166" s="1"/>
      <c r="AA166" s="1"/>
      <c r="AB166" s="1"/>
      <c r="AC166" s="1"/>
      <c r="AD166" s="1"/>
      <c r="AE166" s="1"/>
      <c r="AF166" s="1"/>
      <c r="AG166" s="1"/>
      <c r="AH166" s="1"/>
      <c r="AI166" s="1"/>
      <c r="AJ166" s="1"/>
      <c r="AK166" s="1"/>
      <c r="AL166" s="1"/>
      <c r="AM166" s="1"/>
      <c r="AN166" s="1"/>
    </row>
    <row r="167" spans="1:40" ht="15.75" customHeight="1" x14ac:dyDescent="0.2">
      <c r="A167" s="1"/>
      <c r="B167" s="1"/>
      <c r="C167" s="1"/>
      <c r="D167" s="1"/>
      <c r="E167" s="1"/>
      <c r="F167" s="1"/>
      <c r="G167" s="1"/>
      <c r="H167" s="1"/>
      <c r="I167" s="1"/>
      <c r="J167" s="1"/>
      <c r="K167" s="1"/>
      <c r="L167" s="1"/>
      <c r="M167" s="1"/>
      <c r="N167" s="2"/>
      <c r="O167" s="2"/>
      <c r="P167" s="2"/>
      <c r="Q167" s="2"/>
      <c r="R167" s="2"/>
      <c r="S167" s="2"/>
      <c r="T167" s="1"/>
      <c r="U167" s="1"/>
      <c r="V167" s="1"/>
      <c r="W167" s="1"/>
      <c r="X167" s="1"/>
      <c r="Y167" s="1"/>
      <c r="Z167" s="1"/>
      <c r="AA167" s="1"/>
      <c r="AB167" s="1"/>
      <c r="AC167" s="1"/>
      <c r="AD167" s="1"/>
      <c r="AE167" s="1"/>
      <c r="AF167" s="1"/>
      <c r="AG167" s="1"/>
      <c r="AH167" s="1"/>
      <c r="AI167" s="1"/>
      <c r="AJ167" s="1"/>
      <c r="AK167" s="1"/>
      <c r="AL167" s="1"/>
      <c r="AM167" s="1"/>
      <c r="AN167" s="1"/>
    </row>
    <row r="168" spans="1:40" ht="15.75" customHeight="1" x14ac:dyDescent="0.2">
      <c r="A168" s="1"/>
      <c r="B168" s="1"/>
      <c r="C168" s="1"/>
      <c r="D168" s="1"/>
      <c r="E168" s="1"/>
      <c r="F168" s="1"/>
      <c r="G168" s="1"/>
      <c r="H168" s="1"/>
      <c r="I168" s="1"/>
      <c r="J168" s="1"/>
      <c r="K168" s="1"/>
      <c r="L168" s="1"/>
      <c r="M168" s="1"/>
      <c r="N168" s="2"/>
      <c r="O168" s="2"/>
      <c r="P168" s="2"/>
      <c r="Q168" s="2"/>
      <c r="R168" s="2"/>
      <c r="S168" s="2"/>
      <c r="T168" s="1"/>
      <c r="U168" s="1"/>
      <c r="V168" s="1"/>
      <c r="W168" s="1"/>
      <c r="X168" s="1"/>
      <c r="Y168" s="1"/>
      <c r="Z168" s="1"/>
      <c r="AA168" s="1"/>
      <c r="AB168" s="1"/>
      <c r="AC168" s="1"/>
      <c r="AD168" s="1"/>
      <c r="AE168" s="1"/>
      <c r="AF168" s="1"/>
      <c r="AG168" s="1"/>
      <c r="AH168" s="1"/>
      <c r="AI168" s="1"/>
      <c r="AJ168" s="1"/>
      <c r="AK168" s="1"/>
      <c r="AL168" s="1"/>
      <c r="AM168" s="1"/>
      <c r="AN168" s="1"/>
    </row>
    <row r="169" spans="1:40" ht="15.75" customHeight="1" x14ac:dyDescent="0.2">
      <c r="A169" s="1"/>
      <c r="B169" s="1"/>
      <c r="C169" s="1"/>
      <c r="D169" s="1"/>
      <c r="E169" s="1"/>
      <c r="F169" s="1"/>
      <c r="G169" s="1"/>
      <c r="H169" s="1"/>
      <c r="I169" s="1"/>
      <c r="J169" s="1"/>
      <c r="K169" s="1"/>
      <c r="L169" s="1"/>
      <c r="M169" s="1"/>
      <c r="N169" s="2"/>
      <c r="O169" s="2"/>
      <c r="P169" s="2"/>
      <c r="Q169" s="2"/>
      <c r="R169" s="2"/>
      <c r="S169" s="2"/>
      <c r="T169" s="1"/>
      <c r="U169" s="1"/>
      <c r="V169" s="1"/>
      <c r="W169" s="1"/>
      <c r="X169" s="1"/>
      <c r="Y169" s="1"/>
      <c r="Z169" s="1"/>
      <c r="AA169" s="1"/>
      <c r="AB169" s="1"/>
      <c r="AC169" s="1"/>
      <c r="AD169" s="1"/>
      <c r="AE169" s="1"/>
      <c r="AF169" s="1"/>
      <c r="AG169" s="1"/>
      <c r="AH169" s="1"/>
      <c r="AI169" s="1"/>
      <c r="AJ169" s="1"/>
      <c r="AK169" s="1"/>
      <c r="AL169" s="1"/>
      <c r="AM169" s="1"/>
      <c r="AN169" s="1"/>
    </row>
    <row r="170" spans="1:40" ht="15.75" customHeight="1" x14ac:dyDescent="0.2">
      <c r="A170" s="1"/>
      <c r="B170" s="1"/>
      <c r="C170" s="1"/>
      <c r="D170" s="1"/>
      <c r="E170" s="1"/>
      <c r="F170" s="1"/>
      <c r="G170" s="1"/>
      <c r="H170" s="1"/>
      <c r="I170" s="1"/>
      <c r="J170" s="1"/>
      <c r="K170" s="1"/>
      <c r="L170" s="1"/>
      <c r="M170" s="1"/>
      <c r="N170" s="2"/>
      <c r="O170" s="2"/>
      <c r="P170" s="2"/>
      <c r="Q170" s="2"/>
      <c r="R170" s="2"/>
      <c r="S170" s="2"/>
      <c r="T170" s="1"/>
      <c r="U170" s="1"/>
      <c r="V170" s="1"/>
      <c r="W170" s="1"/>
      <c r="X170" s="1"/>
      <c r="Y170" s="1"/>
      <c r="Z170" s="1"/>
      <c r="AA170" s="1"/>
      <c r="AB170" s="1"/>
      <c r="AC170" s="1"/>
      <c r="AD170" s="1"/>
      <c r="AE170" s="1"/>
      <c r="AF170" s="1"/>
      <c r="AG170" s="1"/>
      <c r="AH170" s="1"/>
      <c r="AI170" s="1"/>
      <c r="AJ170" s="1"/>
      <c r="AK170" s="1"/>
      <c r="AL170" s="1"/>
      <c r="AM170" s="1"/>
      <c r="AN170" s="1"/>
    </row>
    <row r="171" spans="1:40" ht="15.75" customHeight="1" x14ac:dyDescent="0.2">
      <c r="A171" s="1"/>
      <c r="B171" s="1"/>
      <c r="C171" s="1"/>
      <c r="D171" s="1"/>
      <c r="E171" s="1"/>
      <c r="F171" s="1"/>
      <c r="G171" s="1"/>
      <c r="H171" s="1"/>
      <c r="I171" s="1"/>
      <c r="J171" s="1"/>
      <c r="K171" s="1"/>
      <c r="L171" s="1"/>
      <c r="M171" s="1"/>
      <c r="N171" s="2"/>
      <c r="O171" s="2"/>
      <c r="P171" s="2"/>
      <c r="Q171" s="2"/>
      <c r="R171" s="2"/>
      <c r="S171" s="2"/>
      <c r="T171" s="1"/>
      <c r="U171" s="1"/>
      <c r="V171" s="1"/>
      <c r="W171" s="1"/>
      <c r="X171" s="1"/>
      <c r="Y171" s="1"/>
      <c r="Z171" s="1"/>
      <c r="AA171" s="1"/>
      <c r="AB171" s="1"/>
      <c r="AC171" s="1"/>
      <c r="AD171" s="1"/>
      <c r="AE171" s="1"/>
      <c r="AF171" s="1"/>
      <c r="AG171" s="1"/>
      <c r="AH171" s="1"/>
      <c r="AI171" s="1"/>
      <c r="AJ171" s="1"/>
      <c r="AK171" s="1"/>
      <c r="AL171" s="1"/>
      <c r="AM171" s="1"/>
      <c r="AN171" s="1"/>
    </row>
    <row r="172" spans="1:40" ht="15.75" customHeight="1" x14ac:dyDescent="0.2">
      <c r="A172" s="1"/>
      <c r="B172" s="1"/>
      <c r="C172" s="1"/>
      <c r="D172" s="1"/>
      <c r="E172" s="1"/>
      <c r="F172" s="1"/>
      <c r="G172" s="1"/>
      <c r="H172" s="1"/>
      <c r="I172" s="1"/>
      <c r="J172" s="1"/>
      <c r="K172" s="1"/>
      <c r="L172" s="1"/>
      <c r="M172" s="1"/>
      <c r="N172" s="2"/>
      <c r="O172" s="2"/>
      <c r="P172" s="2"/>
      <c r="Q172" s="2"/>
      <c r="R172" s="2"/>
      <c r="S172" s="2"/>
      <c r="T172" s="1"/>
      <c r="U172" s="1"/>
      <c r="V172" s="1"/>
      <c r="W172" s="1"/>
      <c r="X172" s="1"/>
      <c r="Y172" s="1"/>
      <c r="Z172" s="1"/>
      <c r="AA172" s="1"/>
      <c r="AB172" s="1"/>
      <c r="AC172" s="1"/>
      <c r="AD172" s="1"/>
      <c r="AE172" s="1"/>
      <c r="AF172" s="1"/>
      <c r="AG172" s="1"/>
      <c r="AH172" s="1"/>
      <c r="AI172" s="1"/>
      <c r="AJ172" s="1"/>
      <c r="AK172" s="1"/>
      <c r="AL172" s="1"/>
      <c r="AM172" s="1"/>
      <c r="AN172" s="1"/>
    </row>
    <row r="173" spans="1:40" ht="15.75" customHeight="1" x14ac:dyDescent="0.2">
      <c r="A173" s="1"/>
      <c r="B173" s="1"/>
      <c r="C173" s="1"/>
      <c r="D173" s="1"/>
      <c r="E173" s="1"/>
      <c r="F173" s="1"/>
      <c r="G173" s="1"/>
      <c r="H173" s="1"/>
      <c r="I173" s="1"/>
      <c r="J173" s="1"/>
      <c r="K173" s="1"/>
      <c r="L173" s="1"/>
      <c r="M173" s="1"/>
      <c r="N173" s="2"/>
      <c r="O173" s="2"/>
      <c r="P173" s="2"/>
      <c r="Q173" s="2"/>
      <c r="R173" s="2"/>
      <c r="S173" s="2"/>
      <c r="T173" s="1"/>
      <c r="U173" s="1"/>
      <c r="V173" s="1"/>
      <c r="W173" s="1"/>
      <c r="X173" s="1"/>
      <c r="Y173" s="1"/>
      <c r="Z173" s="1"/>
      <c r="AA173" s="1"/>
      <c r="AB173" s="1"/>
      <c r="AC173" s="1"/>
      <c r="AD173" s="1"/>
      <c r="AE173" s="1"/>
      <c r="AF173" s="1"/>
      <c r="AG173" s="1"/>
      <c r="AH173" s="1"/>
      <c r="AI173" s="1"/>
      <c r="AJ173" s="1"/>
      <c r="AK173" s="1"/>
      <c r="AL173" s="1"/>
      <c r="AM173" s="1"/>
      <c r="AN173" s="1"/>
    </row>
    <row r="174" spans="1:40" ht="15.75" customHeight="1" x14ac:dyDescent="0.2">
      <c r="A174" s="1"/>
      <c r="B174" s="1"/>
      <c r="C174" s="1"/>
      <c r="D174" s="1"/>
      <c r="E174" s="1"/>
      <c r="F174" s="1"/>
      <c r="G174" s="1"/>
      <c r="H174" s="1"/>
      <c r="I174" s="1"/>
      <c r="J174" s="1"/>
      <c r="K174" s="1"/>
      <c r="L174" s="1"/>
      <c r="M174" s="1"/>
      <c r="N174" s="2"/>
      <c r="O174" s="2"/>
      <c r="P174" s="2"/>
      <c r="Q174" s="2"/>
      <c r="R174" s="2"/>
      <c r="S174" s="2"/>
      <c r="T174" s="1"/>
      <c r="U174" s="1"/>
      <c r="V174" s="1"/>
      <c r="W174" s="1"/>
      <c r="X174" s="1"/>
      <c r="Y174" s="1"/>
      <c r="Z174" s="1"/>
      <c r="AA174" s="1"/>
      <c r="AB174" s="1"/>
      <c r="AC174" s="1"/>
      <c r="AD174" s="1"/>
      <c r="AE174" s="1"/>
      <c r="AF174" s="1"/>
      <c r="AG174" s="1"/>
      <c r="AH174" s="1"/>
      <c r="AI174" s="1"/>
      <c r="AJ174" s="1"/>
      <c r="AK174" s="1"/>
      <c r="AL174" s="1"/>
      <c r="AM174" s="1"/>
      <c r="AN174" s="1"/>
    </row>
    <row r="175" spans="1:40" ht="15.75" customHeight="1" x14ac:dyDescent="0.2">
      <c r="A175" s="1"/>
      <c r="B175" s="1"/>
      <c r="C175" s="1"/>
      <c r="D175" s="1"/>
      <c r="E175" s="1"/>
      <c r="F175" s="1"/>
      <c r="G175" s="1"/>
      <c r="H175" s="1"/>
      <c r="I175" s="1"/>
      <c r="J175" s="1"/>
      <c r="K175" s="1"/>
      <c r="L175" s="1"/>
      <c r="M175" s="1"/>
      <c r="N175" s="2"/>
      <c r="O175" s="2"/>
      <c r="P175" s="2"/>
      <c r="Q175" s="2"/>
      <c r="R175" s="2"/>
      <c r="S175" s="2"/>
      <c r="T175" s="1"/>
      <c r="U175" s="1"/>
      <c r="V175" s="1"/>
      <c r="W175" s="1"/>
      <c r="X175" s="1"/>
      <c r="Y175" s="1"/>
      <c r="Z175" s="1"/>
      <c r="AA175" s="1"/>
      <c r="AB175" s="1"/>
      <c r="AC175" s="1"/>
      <c r="AD175" s="1"/>
      <c r="AE175" s="1"/>
      <c r="AF175" s="1"/>
      <c r="AG175" s="1"/>
      <c r="AH175" s="1"/>
      <c r="AI175" s="1"/>
      <c r="AJ175" s="1"/>
      <c r="AK175" s="1"/>
      <c r="AL175" s="1"/>
      <c r="AM175" s="1"/>
      <c r="AN175" s="1"/>
    </row>
    <row r="176" spans="1:40" ht="15.75" customHeight="1" x14ac:dyDescent="0.2">
      <c r="A176" s="1"/>
      <c r="B176" s="1"/>
      <c r="C176" s="1"/>
      <c r="D176" s="1"/>
      <c r="E176" s="1"/>
      <c r="F176" s="1"/>
      <c r="G176" s="1"/>
      <c r="H176" s="1"/>
      <c r="I176" s="1"/>
      <c r="J176" s="1"/>
      <c r="K176" s="1"/>
      <c r="L176" s="1"/>
      <c r="M176" s="1"/>
      <c r="N176" s="2"/>
      <c r="O176" s="2"/>
      <c r="P176" s="2"/>
      <c r="Q176" s="2"/>
      <c r="R176" s="2"/>
      <c r="S176" s="2"/>
      <c r="T176" s="1"/>
      <c r="U176" s="1"/>
      <c r="V176" s="1"/>
      <c r="W176" s="1"/>
      <c r="X176" s="1"/>
      <c r="Y176" s="1"/>
      <c r="Z176" s="1"/>
      <c r="AA176" s="1"/>
      <c r="AB176" s="1"/>
      <c r="AC176" s="1"/>
      <c r="AD176" s="1"/>
      <c r="AE176" s="1"/>
      <c r="AF176" s="1"/>
      <c r="AG176" s="1"/>
      <c r="AH176" s="1"/>
      <c r="AI176" s="1"/>
      <c r="AJ176" s="1"/>
      <c r="AK176" s="1"/>
      <c r="AL176" s="1"/>
      <c r="AM176" s="1"/>
      <c r="AN176" s="1"/>
    </row>
    <row r="177" spans="1:40" ht="15.75" customHeight="1" x14ac:dyDescent="0.2">
      <c r="A177" s="1"/>
      <c r="B177" s="1"/>
      <c r="C177" s="1"/>
      <c r="D177" s="1"/>
      <c r="E177" s="1"/>
      <c r="F177" s="1"/>
      <c r="G177" s="1"/>
      <c r="H177" s="1"/>
      <c r="I177" s="1"/>
      <c r="J177" s="1"/>
      <c r="K177" s="1"/>
      <c r="L177" s="1"/>
      <c r="M177" s="1"/>
      <c r="N177" s="2"/>
      <c r="O177" s="2"/>
      <c r="P177" s="2"/>
      <c r="Q177" s="2"/>
      <c r="R177" s="2"/>
      <c r="S177" s="2"/>
      <c r="T177" s="1"/>
      <c r="U177" s="1"/>
      <c r="V177" s="1"/>
      <c r="W177" s="1"/>
      <c r="X177" s="1"/>
      <c r="Y177" s="1"/>
      <c r="Z177" s="1"/>
      <c r="AA177" s="1"/>
      <c r="AB177" s="1"/>
      <c r="AC177" s="1"/>
      <c r="AD177" s="1"/>
      <c r="AE177" s="1"/>
      <c r="AF177" s="1"/>
      <c r="AG177" s="1"/>
      <c r="AH177" s="1"/>
      <c r="AI177" s="1"/>
      <c r="AJ177" s="1"/>
      <c r="AK177" s="1"/>
      <c r="AL177" s="1"/>
      <c r="AM177" s="1"/>
      <c r="AN177" s="1"/>
    </row>
    <row r="178" spans="1:40" ht="15.75" customHeight="1" x14ac:dyDescent="0.2">
      <c r="A178" s="1"/>
      <c r="B178" s="1"/>
      <c r="C178" s="1"/>
      <c r="D178" s="1"/>
      <c r="E178" s="1"/>
      <c r="F178" s="1"/>
      <c r="G178" s="1"/>
      <c r="H178" s="1"/>
      <c r="I178" s="1"/>
      <c r="J178" s="1"/>
      <c r="K178" s="1"/>
      <c r="L178" s="1"/>
      <c r="M178" s="1"/>
      <c r="N178" s="2"/>
      <c r="O178" s="2"/>
      <c r="P178" s="2"/>
      <c r="Q178" s="2"/>
      <c r="R178" s="2"/>
      <c r="S178" s="2"/>
      <c r="T178" s="1"/>
      <c r="U178" s="1"/>
      <c r="V178" s="1"/>
      <c r="W178" s="1"/>
      <c r="X178" s="1"/>
      <c r="Y178" s="1"/>
      <c r="Z178" s="1"/>
      <c r="AA178" s="1"/>
      <c r="AB178" s="1"/>
      <c r="AC178" s="1"/>
      <c r="AD178" s="1"/>
      <c r="AE178" s="1"/>
      <c r="AF178" s="1"/>
      <c r="AG178" s="1"/>
      <c r="AH178" s="1"/>
      <c r="AI178" s="1"/>
      <c r="AJ178" s="1"/>
      <c r="AK178" s="1"/>
      <c r="AL178" s="1"/>
      <c r="AM178" s="1"/>
      <c r="AN178" s="1"/>
    </row>
    <row r="179" spans="1:40" ht="15.75" customHeight="1" x14ac:dyDescent="0.2">
      <c r="A179" s="1"/>
      <c r="B179" s="1"/>
      <c r="C179" s="1"/>
      <c r="D179" s="1"/>
      <c r="E179" s="1"/>
      <c r="F179" s="1"/>
      <c r="G179" s="1"/>
      <c r="H179" s="1"/>
      <c r="I179" s="1"/>
      <c r="J179" s="1"/>
      <c r="K179" s="1"/>
      <c r="L179" s="1"/>
      <c r="M179" s="1"/>
      <c r="N179" s="2"/>
      <c r="O179" s="2"/>
      <c r="P179" s="2"/>
      <c r="Q179" s="2"/>
      <c r="R179" s="2"/>
      <c r="S179" s="2"/>
      <c r="T179" s="1"/>
      <c r="U179" s="1"/>
      <c r="V179" s="1"/>
      <c r="W179" s="1"/>
      <c r="X179" s="1"/>
      <c r="Y179" s="1"/>
      <c r="Z179" s="1"/>
      <c r="AA179" s="1"/>
      <c r="AB179" s="1"/>
      <c r="AC179" s="1"/>
      <c r="AD179" s="1"/>
      <c r="AE179" s="1"/>
      <c r="AF179" s="1"/>
      <c r="AG179" s="1"/>
      <c r="AH179" s="1"/>
      <c r="AI179" s="1"/>
      <c r="AJ179" s="1"/>
      <c r="AK179" s="1"/>
      <c r="AL179" s="1"/>
      <c r="AM179" s="1"/>
      <c r="AN179" s="1"/>
    </row>
    <row r="180" spans="1:40" ht="15.75" customHeight="1" x14ac:dyDescent="0.2">
      <c r="A180" s="1"/>
      <c r="B180" s="1"/>
      <c r="C180" s="1"/>
      <c r="D180" s="1"/>
      <c r="E180" s="1"/>
      <c r="F180" s="1"/>
      <c r="G180" s="1"/>
      <c r="H180" s="1"/>
      <c r="I180" s="1"/>
      <c r="J180" s="1"/>
      <c r="K180" s="1"/>
      <c r="L180" s="1"/>
      <c r="M180" s="1"/>
      <c r="N180" s="2"/>
      <c r="O180" s="2"/>
      <c r="P180" s="2"/>
      <c r="Q180" s="2"/>
      <c r="R180" s="2"/>
      <c r="S180" s="2"/>
      <c r="T180" s="1"/>
      <c r="U180" s="1"/>
      <c r="V180" s="1"/>
      <c r="W180" s="1"/>
      <c r="X180" s="1"/>
      <c r="Y180" s="1"/>
      <c r="Z180" s="1"/>
      <c r="AA180" s="1"/>
      <c r="AB180" s="1"/>
      <c r="AC180" s="1"/>
      <c r="AD180" s="1"/>
      <c r="AE180" s="1"/>
      <c r="AF180" s="1"/>
      <c r="AG180" s="1"/>
      <c r="AH180" s="1"/>
      <c r="AI180" s="1"/>
      <c r="AJ180" s="1"/>
      <c r="AK180" s="1"/>
      <c r="AL180" s="1"/>
      <c r="AM180" s="1"/>
      <c r="AN180" s="1"/>
    </row>
    <row r="181" spans="1:40" ht="15.75" customHeight="1" x14ac:dyDescent="0.2">
      <c r="A181" s="1"/>
      <c r="B181" s="1"/>
      <c r="C181" s="1"/>
      <c r="D181" s="1"/>
      <c r="E181" s="1"/>
      <c r="F181" s="1"/>
      <c r="G181" s="1"/>
      <c r="H181" s="1"/>
      <c r="I181" s="1"/>
      <c r="J181" s="1"/>
      <c r="K181" s="1"/>
      <c r="L181" s="1"/>
      <c r="M181" s="1"/>
      <c r="N181" s="2"/>
      <c r="O181" s="2"/>
      <c r="P181" s="2"/>
      <c r="Q181" s="2"/>
      <c r="R181" s="2"/>
      <c r="S181" s="2"/>
      <c r="T181" s="1"/>
      <c r="U181" s="1"/>
      <c r="V181" s="1"/>
      <c r="W181" s="1"/>
      <c r="X181" s="1"/>
      <c r="Y181" s="1"/>
      <c r="Z181" s="1"/>
      <c r="AA181" s="1"/>
      <c r="AB181" s="1"/>
      <c r="AC181" s="1"/>
      <c r="AD181" s="1"/>
      <c r="AE181" s="1"/>
      <c r="AF181" s="1"/>
      <c r="AG181" s="1"/>
      <c r="AH181" s="1"/>
      <c r="AI181" s="1"/>
      <c r="AJ181" s="1"/>
      <c r="AK181" s="1"/>
      <c r="AL181" s="1"/>
      <c r="AM181" s="1"/>
      <c r="AN181" s="1"/>
    </row>
    <row r="182" spans="1:40" ht="15.75" customHeight="1" x14ac:dyDescent="0.2">
      <c r="A182" s="1"/>
      <c r="B182" s="1"/>
      <c r="C182" s="1"/>
      <c r="D182" s="1"/>
      <c r="E182" s="1"/>
      <c r="F182" s="1"/>
      <c r="G182" s="1"/>
      <c r="H182" s="1"/>
      <c r="I182" s="1"/>
      <c r="J182" s="1"/>
      <c r="K182" s="1"/>
      <c r="L182" s="1"/>
      <c r="M182" s="1"/>
      <c r="N182" s="2"/>
      <c r="O182" s="2"/>
      <c r="P182" s="2"/>
      <c r="Q182" s="2"/>
      <c r="R182" s="2"/>
      <c r="S182" s="2"/>
      <c r="T182" s="1"/>
      <c r="U182" s="1"/>
      <c r="V182" s="1"/>
      <c r="W182" s="1"/>
      <c r="X182" s="1"/>
      <c r="Y182" s="1"/>
      <c r="Z182" s="1"/>
      <c r="AA182" s="1"/>
      <c r="AB182" s="1"/>
      <c r="AC182" s="1"/>
      <c r="AD182" s="1"/>
      <c r="AE182" s="1"/>
      <c r="AF182" s="1"/>
      <c r="AG182" s="1"/>
      <c r="AH182" s="1"/>
      <c r="AI182" s="1"/>
      <c r="AJ182" s="1"/>
      <c r="AK182" s="1"/>
      <c r="AL182" s="1"/>
      <c r="AM182" s="1"/>
      <c r="AN182" s="1"/>
    </row>
    <row r="183" spans="1:40" ht="15.75" customHeight="1" x14ac:dyDescent="0.2">
      <c r="A183" s="1"/>
      <c r="B183" s="1"/>
      <c r="C183" s="1"/>
      <c r="D183" s="1"/>
      <c r="E183" s="1"/>
      <c r="F183" s="1"/>
      <c r="G183" s="1"/>
      <c r="H183" s="1"/>
      <c r="I183" s="1"/>
      <c r="J183" s="1"/>
      <c r="K183" s="1"/>
      <c r="L183" s="1"/>
      <c r="M183" s="1"/>
      <c r="N183" s="2"/>
      <c r="O183" s="2"/>
      <c r="P183" s="2"/>
      <c r="Q183" s="2"/>
      <c r="R183" s="2"/>
      <c r="S183" s="2"/>
      <c r="T183" s="1"/>
      <c r="U183" s="1"/>
      <c r="V183" s="1"/>
      <c r="W183" s="1"/>
      <c r="X183" s="1"/>
      <c r="Y183" s="1"/>
      <c r="Z183" s="1"/>
      <c r="AA183" s="1"/>
      <c r="AB183" s="1"/>
      <c r="AC183" s="1"/>
      <c r="AD183" s="1"/>
      <c r="AE183" s="1"/>
      <c r="AF183" s="1"/>
      <c r="AG183" s="1"/>
      <c r="AH183" s="1"/>
      <c r="AI183" s="1"/>
      <c r="AJ183" s="1"/>
      <c r="AK183" s="1"/>
      <c r="AL183" s="1"/>
      <c r="AM183" s="1"/>
      <c r="AN183" s="1"/>
    </row>
    <row r="184" spans="1:40" ht="15.75" customHeight="1" x14ac:dyDescent="0.2">
      <c r="A184" s="1"/>
      <c r="B184" s="1"/>
      <c r="C184" s="1"/>
      <c r="D184" s="1"/>
      <c r="E184" s="1"/>
      <c r="F184" s="1"/>
      <c r="G184" s="1"/>
      <c r="H184" s="1"/>
      <c r="I184" s="1"/>
      <c r="J184" s="1"/>
      <c r="K184" s="1"/>
      <c r="L184" s="1"/>
      <c r="M184" s="1"/>
      <c r="N184" s="2"/>
      <c r="O184" s="2"/>
      <c r="P184" s="2"/>
      <c r="Q184" s="2"/>
      <c r="R184" s="2"/>
      <c r="S184" s="2"/>
      <c r="T184" s="1"/>
      <c r="U184" s="1"/>
      <c r="V184" s="1"/>
      <c r="W184" s="1"/>
      <c r="X184" s="1"/>
      <c r="Y184" s="1"/>
      <c r="Z184" s="1"/>
      <c r="AA184" s="1"/>
      <c r="AB184" s="1"/>
      <c r="AC184" s="1"/>
      <c r="AD184" s="1"/>
      <c r="AE184" s="1"/>
      <c r="AF184" s="1"/>
      <c r="AG184" s="1"/>
      <c r="AH184" s="1"/>
      <c r="AI184" s="1"/>
      <c r="AJ184" s="1"/>
      <c r="AK184" s="1"/>
      <c r="AL184" s="1"/>
      <c r="AM184" s="1"/>
      <c r="AN184" s="1"/>
    </row>
    <row r="185" spans="1:40" ht="15.75" customHeight="1" x14ac:dyDescent="0.2">
      <c r="A185" s="1"/>
      <c r="B185" s="1"/>
      <c r="C185" s="1"/>
      <c r="D185" s="1"/>
      <c r="E185" s="1"/>
      <c r="F185" s="1"/>
      <c r="G185" s="1"/>
      <c r="H185" s="1"/>
      <c r="I185" s="1"/>
      <c r="J185" s="1"/>
      <c r="K185" s="1"/>
      <c r="L185" s="1"/>
      <c r="M185" s="1"/>
      <c r="N185" s="2"/>
      <c r="O185" s="2"/>
      <c r="P185" s="2"/>
      <c r="Q185" s="2"/>
      <c r="R185" s="2"/>
      <c r="S185" s="2"/>
      <c r="T185" s="1"/>
      <c r="U185" s="1"/>
      <c r="V185" s="1"/>
      <c r="W185" s="1"/>
      <c r="X185" s="1"/>
      <c r="Y185" s="1"/>
      <c r="Z185" s="1"/>
      <c r="AA185" s="1"/>
      <c r="AB185" s="1"/>
      <c r="AC185" s="1"/>
      <c r="AD185" s="1"/>
      <c r="AE185" s="1"/>
      <c r="AF185" s="1"/>
      <c r="AG185" s="1"/>
      <c r="AH185" s="1"/>
      <c r="AI185" s="1"/>
      <c r="AJ185" s="1"/>
      <c r="AK185" s="1"/>
      <c r="AL185" s="1"/>
      <c r="AM185" s="1"/>
      <c r="AN185" s="1"/>
    </row>
    <row r="186" spans="1:40" ht="15.75" customHeight="1" x14ac:dyDescent="0.2">
      <c r="A186" s="1"/>
      <c r="B186" s="1"/>
      <c r="C186" s="1"/>
      <c r="D186" s="1"/>
      <c r="E186" s="1"/>
      <c r="F186" s="1"/>
      <c r="G186" s="1"/>
      <c r="H186" s="1"/>
      <c r="I186" s="1"/>
      <c r="J186" s="1"/>
      <c r="K186" s="1"/>
      <c r="L186" s="1"/>
      <c r="M186" s="1"/>
      <c r="N186" s="2"/>
      <c r="O186" s="2"/>
      <c r="P186" s="2"/>
      <c r="Q186" s="2"/>
      <c r="R186" s="2"/>
      <c r="S186" s="2"/>
      <c r="T186" s="1"/>
      <c r="U186" s="1"/>
      <c r="V186" s="1"/>
      <c r="W186" s="1"/>
      <c r="X186" s="1"/>
      <c r="Y186" s="1"/>
      <c r="Z186" s="1"/>
      <c r="AA186" s="1"/>
      <c r="AB186" s="1"/>
      <c r="AC186" s="1"/>
      <c r="AD186" s="1"/>
      <c r="AE186" s="1"/>
      <c r="AF186" s="1"/>
      <c r="AG186" s="1"/>
      <c r="AH186" s="1"/>
      <c r="AI186" s="1"/>
      <c r="AJ186" s="1"/>
      <c r="AK186" s="1"/>
      <c r="AL186" s="1"/>
      <c r="AM186" s="1"/>
      <c r="AN186" s="1"/>
    </row>
    <row r="187" spans="1:40" ht="15.75" customHeight="1" x14ac:dyDescent="0.2">
      <c r="A187" s="1"/>
      <c r="B187" s="1"/>
      <c r="C187" s="1"/>
      <c r="D187" s="1"/>
      <c r="E187" s="1"/>
      <c r="F187" s="1"/>
      <c r="G187" s="1"/>
      <c r="H187" s="1"/>
      <c r="I187" s="1"/>
      <c r="J187" s="1"/>
      <c r="K187" s="1"/>
      <c r="L187" s="1"/>
      <c r="M187" s="1"/>
      <c r="N187" s="2"/>
      <c r="O187" s="2"/>
      <c r="P187" s="2"/>
      <c r="Q187" s="2"/>
      <c r="R187" s="2"/>
      <c r="S187" s="2"/>
      <c r="T187" s="1"/>
      <c r="U187" s="1"/>
      <c r="V187" s="1"/>
      <c r="W187" s="1"/>
      <c r="X187" s="1"/>
      <c r="Y187" s="1"/>
      <c r="Z187" s="1"/>
      <c r="AA187" s="1"/>
      <c r="AB187" s="1"/>
      <c r="AC187" s="1"/>
      <c r="AD187" s="1"/>
      <c r="AE187" s="1"/>
      <c r="AF187" s="1"/>
      <c r="AG187" s="1"/>
      <c r="AH187" s="1"/>
      <c r="AI187" s="1"/>
      <c r="AJ187" s="1"/>
      <c r="AK187" s="1"/>
      <c r="AL187" s="1"/>
      <c r="AM187" s="1"/>
      <c r="AN187" s="1"/>
    </row>
    <row r="188" spans="1:40" ht="15.75" customHeight="1" x14ac:dyDescent="0.2">
      <c r="A188" s="1"/>
      <c r="B188" s="1"/>
      <c r="C188" s="1"/>
      <c r="D188" s="1"/>
      <c r="E188" s="1"/>
      <c r="F188" s="1"/>
      <c r="G188" s="1"/>
      <c r="H188" s="1"/>
      <c r="I188" s="1"/>
      <c r="J188" s="1"/>
      <c r="K188" s="1"/>
      <c r="L188" s="1"/>
      <c r="M188" s="1"/>
      <c r="N188" s="2"/>
      <c r="O188" s="2"/>
      <c r="P188" s="2"/>
      <c r="Q188" s="2"/>
      <c r="R188" s="2"/>
      <c r="S188" s="2"/>
      <c r="T188" s="1"/>
      <c r="U188" s="1"/>
      <c r="V188" s="1"/>
      <c r="W188" s="1"/>
      <c r="X188" s="1"/>
      <c r="Y188" s="1"/>
      <c r="Z188" s="1"/>
      <c r="AA188" s="1"/>
      <c r="AB188" s="1"/>
      <c r="AC188" s="1"/>
      <c r="AD188" s="1"/>
      <c r="AE188" s="1"/>
      <c r="AF188" s="1"/>
      <c r="AG188" s="1"/>
      <c r="AH188" s="1"/>
      <c r="AI188" s="1"/>
      <c r="AJ188" s="1"/>
      <c r="AK188" s="1"/>
      <c r="AL188" s="1"/>
      <c r="AM188" s="1"/>
      <c r="AN188" s="1"/>
    </row>
    <row r="189" spans="1:40" ht="15.75" customHeight="1" x14ac:dyDescent="0.2">
      <c r="A189" s="1"/>
      <c r="B189" s="1"/>
      <c r="C189" s="1"/>
      <c r="D189" s="1"/>
      <c r="E189" s="1"/>
      <c r="F189" s="1"/>
      <c r="G189" s="1"/>
      <c r="H189" s="1"/>
      <c r="I189" s="1"/>
      <c r="J189" s="1"/>
      <c r="K189" s="1"/>
      <c r="L189" s="1"/>
      <c r="M189" s="1"/>
      <c r="N189" s="2"/>
      <c r="O189" s="2"/>
      <c r="P189" s="2"/>
      <c r="Q189" s="2"/>
      <c r="R189" s="2"/>
      <c r="S189" s="2"/>
      <c r="T189" s="1"/>
      <c r="U189" s="1"/>
      <c r="V189" s="1"/>
      <c r="W189" s="1"/>
      <c r="X189" s="1"/>
      <c r="Y189" s="1"/>
      <c r="Z189" s="1"/>
      <c r="AA189" s="1"/>
      <c r="AB189" s="1"/>
      <c r="AC189" s="1"/>
      <c r="AD189" s="1"/>
      <c r="AE189" s="1"/>
      <c r="AF189" s="1"/>
      <c r="AG189" s="1"/>
      <c r="AH189" s="1"/>
      <c r="AI189" s="1"/>
      <c r="AJ189" s="1"/>
      <c r="AK189" s="1"/>
      <c r="AL189" s="1"/>
      <c r="AM189" s="1"/>
      <c r="AN189" s="1"/>
    </row>
    <row r="190" spans="1:40" ht="15.75" customHeight="1" x14ac:dyDescent="0.2">
      <c r="A190" s="1"/>
      <c r="B190" s="1"/>
      <c r="C190" s="1"/>
      <c r="D190" s="1"/>
      <c r="E190" s="1"/>
      <c r="F190" s="1"/>
      <c r="G190" s="1"/>
      <c r="H190" s="1"/>
      <c r="I190" s="1"/>
      <c r="J190" s="1"/>
      <c r="K190" s="1"/>
      <c r="L190" s="1"/>
      <c r="M190" s="1"/>
      <c r="N190" s="2"/>
      <c r="O190" s="2"/>
      <c r="P190" s="2"/>
      <c r="Q190" s="2"/>
      <c r="R190" s="2"/>
      <c r="S190" s="2"/>
      <c r="T190" s="1"/>
      <c r="U190" s="1"/>
      <c r="V190" s="1"/>
      <c r="W190" s="1"/>
      <c r="X190" s="1"/>
      <c r="Y190" s="1"/>
      <c r="Z190" s="1"/>
      <c r="AA190" s="1"/>
      <c r="AB190" s="1"/>
      <c r="AC190" s="1"/>
      <c r="AD190" s="1"/>
      <c r="AE190" s="1"/>
      <c r="AF190" s="1"/>
      <c r="AG190" s="1"/>
      <c r="AH190" s="1"/>
      <c r="AI190" s="1"/>
      <c r="AJ190" s="1"/>
      <c r="AK190" s="1"/>
      <c r="AL190" s="1"/>
      <c r="AM190" s="1"/>
      <c r="AN190" s="1"/>
    </row>
    <row r="191" spans="1:40" ht="15.75" customHeight="1" x14ac:dyDescent="0.2">
      <c r="A191" s="1"/>
      <c r="B191" s="1"/>
      <c r="C191" s="1"/>
      <c r="D191" s="1"/>
      <c r="E191" s="1"/>
      <c r="F191" s="1"/>
      <c r="G191" s="1"/>
      <c r="H191" s="1"/>
      <c r="I191" s="1"/>
      <c r="J191" s="1"/>
      <c r="K191" s="1"/>
      <c r="L191" s="1"/>
      <c r="M191" s="1"/>
      <c r="N191" s="2"/>
      <c r="O191" s="2"/>
      <c r="P191" s="2"/>
      <c r="Q191" s="2"/>
      <c r="R191" s="2"/>
      <c r="S191" s="2"/>
      <c r="T191" s="1"/>
      <c r="U191" s="1"/>
      <c r="V191" s="1"/>
      <c r="W191" s="1"/>
      <c r="X191" s="1"/>
      <c r="Y191" s="1"/>
      <c r="Z191" s="1"/>
      <c r="AA191" s="1"/>
      <c r="AB191" s="1"/>
      <c r="AC191" s="1"/>
      <c r="AD191" s="1"/>
      <c r="AE191" s="1"/>
      <c r="AF191" s="1"/>
      <c r="AG191" s="1"/>
      <c r="AH191" s="1"/>
      <c r="AI191" s="1"/>
      <c r="AJ191" s="1"/>
      <c r="AK191" s="1"/>
      <c r="AL191" s="1"/>
      <c r="AM191" s="1"/>
      <c r="AN191" s="1"/>
    </row>
    <row r="192" spans="1:40" ht="15.75" customHeight="1" x14ac:dyDescent="0.2">
      <c r="A192" s="1"/>
      <c r="B192" s="1"/>
      <c r="C192" s="1"/>
      <c r="D192" s="1"/>
      <c r="E192" s="1"/>
      <c r="F192" s="1"/>
      <c r="G192" s="1"/>
      <c r="H192" s="1"/>
      <c r="I192" s="1"/>
      <c r="J192" s="1"/>
      <c r="K192" s="1"/>
      <c r="L192" s="1"/>
      <c r="M192" s="1"/>
      <c r="N192" s="2"/>
      <c r="O192" s="2"/>
      <c r="P192" s="2"/>
      <c r="Q192" s="2"/>
      <c r="R192" s="2"/>
      <c r="S192" s="2"/>
      <c r="T192" s="1"/>
      <c r="U192" s="1"/>
      <c r="V192" s="1"/>
      <c r="W192" s="1"/>
      <c r="X192" s="1"/>
      <c r="Y192" s="1"/>
      <c r="Z192" s="1"/>
      <c r="AA192" s="1"/>
      <c r="AB192" s="1"/>
      <c r="AC192" s="1"/>
      <c r="AD192" s="1"/>
      <c r="AE192" s="1"/>
      <c r="AF192" s="1"/>
      <c r="AG192" s="1"/>
      <c r="AH192" s="1"/>
      <c r="AI192" s="1"/>
      <c r="AJ192" s="1"/>
      <c r="AK192" s="1"/>
      <c r="AL192" s="1"/>
      <c r="AM192" s="1"/>
      <c r="AN192" s="1"/>
    </row>
    <row r="193" spans="1:40" ht="15.75" customHeight="1" x14ac:dyDescent="0.2">
      <c r="A193" s="1"/>
      <c r="B193" s="1"/>
      <c r="C193" s="1"/>
      <c r="D193" s="1"/>
      <c r="E193" s="1"/>
      <c r="F193" s="1"/>
      <c r="G193" s="1"/>
      <c r="H193" s="1"/>
      <c r="I193" s="1"/>
      <c r="J193" s="1"/>
      <c r="K193" s="1"/>
      <c r="L193" s="1"/>
      <c r="M193" s="1"/>
      <c r="N193" s="2"/>
      <c r="O193" s="2"/>
      <c r="P193" s="2"/>
      <c r="Q193" s="2"/>
      <c r="R193" s="2"/>
      <c r="S193" s="2"/>
      <c r="T193" s="1"/>
      <c r="U193" s="1"/>
      <c r="V193" s="1"/>
      <c r="W193" s="1"/>
      <c r="X193" s="1"/>
      <c r="Y193" s="1"/>
      <c r="Z193" s="1"/>
      <c r="AA193" s="1"/>
      <c r="AB193" s="1"/>
      <c r="AC193" s="1"/>
      <c r="AD193" s="1"/>
      <c r="AE193" s="1"/>
      <c r="AF193" s="1"/>
      <c r="AG193" s="1"/>
      <c r="AH193" s="1"/>
      <c r="AI193" s="1"/>
      <c r="AJ193" s="1"/>
      <c r="AK193" s="1"/>
      <c r="AL193" s="1"/>
      <c r="AM193" s="1"/>
      <c r="AN193" s="1"/>
    </row>
    <row r="194" spans="1:40" ht="15.75" customHeight="1" x14ac:dyDescent="0.2">
      <c r="A194" s="1"/>
      <c r="B194" s="1"/>
      <c r="C194" s="1"/>
      <c r="D194" s="1"/>
      <c r="E194" s="1"/>
      <c r="F194" s="1"/>
      <c r="G194" s="1"/>
      <c r="H194" s="1"/>
      <c r="I194" s="1"/>
      <c r="J194" s="1"/>
      <c r="K194" s="1"/>
      <c r="L194" s="1"/>
      <c r="M194" s="1"/>
      <c r="N194" s="2"/>
      <c r="O194" s="2"/>
      <c r="P194" s="2"/>
      <c r="Q194" s="2"/>
      <c r="R194" s="2"/>
      <c r="S194" s="2"/>
      <c r="T194" s="1"/>
      <c r="U194" s="1"/>
      <c r="V194" s="1"/>
      <c r="W194" s="1"/>
      <c r="X194" s="1"/>
      <c r="Y194" s="1"/>
      <c r="Z194" s="1"/>
      <c r="AA194" s="1"/>
      <c r="AB194" s="1"/>
      <c r="AC194" s="1"/>
      <c r="AD194" s="1"/>
      <c r="AE194" s="1"/>
      <c r="AF194" s="1"/>
      <c r="AG194" s="1"/>
      <c r="AH194" s="1"/>
      <c r="AI194" s="1"/>
      <c r="AJ194" s="1"/>
      <c r="AK194" s="1"/>
      <c r="AL194" s="1"/>
      <c r="AM194" s="1"/>
      <c r="AN194" s="1"/>
    </row>
    <row r="195" spans="1:40" ht="15.75" customHeight="1" x14ac:dyDescent="0.2">
      <c r="A195" s="1"/>
      <c r="B195" s="1"/>
      <c r="C195" s="1"/>
      <c r="D195" s="1"/>
      <c r="E195" s="1"/>
      <c r="F195" s="1"/>
      <c r="G195" s="1"/>
      <c r="H195" s="1"/>
      <c r="I195" s="1"/>
      <c r="J195" s="1"/>
      <c r="K195" s="1"/>
      <c r="L195" s="1"/>
      <c r="M195" s="1"/>
      <c r="N195" s="2"/>
      <c r="O195" s="2"/>
      <c r="P195" s="2"/>
      <c r="Q195" s="2"/>
      <c r="R195" s="2"/>
      <c r="S195" s="2"/>
      <c r="T195" s="1"/>
      <c r="U195" s="1"/>
      <c r="V195" s="1"/>
      <c r="W195" s="1"/>
      <c r="X195" s="1"/>
      <c r="Y195" s="1"/>
      <c r="Z195" s="1"/>
      <c r="AA195" s="1"/>
      <c r="AB195" s="1"/>
      <c r="AC195" s="1"/>
      <c r="AD195" s="1"/>
      <c r="AE195" s="1"/>
      <c r="AF195" s="1"/>
      <c r="AG195" s="1"/>
      <c r="AH195" s="1"/>
      <c r="AI195" s="1"/>
      <c r="AJ195" s="1"/>
      <c r="AK195" s="1"/>
      <c r="AL195" s="1"/>
      <c r="AM195" s="1"/>
      <c r="AN195" s="1"/>
    </row>
    <row r="196" spans="1:40" ht="15.75" customHeight="1" x14ac:dyDescent="0.2">
      <c r="A196" s="1"/>
      <c r="B196" s="1"/>
      <c r="C196" s="1"/>
      <c r="D196" s="1"/>
      <c r="E196" s="1"/>
      <c r="F196" s="1"/>
      <c r="G196" s="1"/>
      <c r="H196" s="1"/>
      <c r="I196" s="1"/>
      <c r="J196" s="1"/>
      <c r="K196" s="1"/>
      <c r="L196" s="1"/>
      <c r="M196" s="1"/>
      <c r="N196" s="2"/>
      <c r="O196" s="2"/>
      <c r="P196" s="2"/>
      <c r="Q196" s="2"/>
      <c r="R196" s="2"/>
      <c r="S196" s="2"/>
      <c r="T196" s="1"/>
      <c r="U196" s="1"/>
      <c r="V196" s="1"/>
      <c r="W196" s="1"/>
      <c r="X196" s="1"/>
      <c r="Y196" s="1"/>
      <c r="Z196" s="1"/>
      <c r="AA196" s="1"/>
      <c r="AB196" s="1"/>
      <c r="AC196" s="1"/>
      <c r="AD196" s="1"/>
      <c r="AE196" s="1"/>
      <c r="AF196" s="1"/>
      <c r="AG196" s="1"/>
      <c r="AH196" s="1"/>
      <c r="AI196" s="1"/>
      <c r="AJ196" s="1"/>
      <c r="AK196" s="1"/>
      <c r="AL196" s="1"/>
      <c r="AM196" s="1"/>
      <c r="AN196" s="1"/>
    </row>
    <row r="197" spans="1:40" ht="15.75" customHeight="1" x14ac:dyDescent="0.2">
      <c r="A197" s="1"/>
      <c r="B197" s="1"/>
      <c r="C197" s="1"/>
      <c r="D197" s="1"/>
      <c r="E197" s="1"/>
      <c r="F197" s="1"/>
      <c r="G197" s="1"/>
      <c r="H197" s="1"/>
      <c r="I197" s="1"/>
      <c r="J197" s="1"/>
      <c r="K197" s="1"/>
      <c r="L197" s="1"/>
      <c r="M197" s="1"/>
      <c r="N197" s="2"/>
      <c r="O197" s="2"/>
      <c r="P197" s="2"/>
      <c r="Q197" s="2"/>
      <c r="R197" s="2"/>
      <c r="S197" s="2"/>
      <c r="T197" s="1"/>
      <c r="U197" s="1"/>
      <c r="V197" s="1"/>
      <c r="W197" s="1"/>
      <c r="X197" s="1"/>
      <c r="Y197" s="1"/>
      <c r="Z197" s="1"/>
      <c r="AA197" s="1"/>
      <c r="AB197" s="1"/>
      <c r="AC197" s="1"/>
      <c r="AD197" s="1"/>
      <c r="AE197" s="1"/>
      <c r="AF197" s="1"/>
      <c r="AG197" s="1"/>
      <c r="AH197" s="1"/>
      <c r="AI197" s="1"/>
      <c r="AJ197" s="1"/>
      <c r="AK197" s="1"/>
      <c r="AL197" s="1"/>
      <c r="AM197" s="1"/>
      <c r="AN197" s="1"/>
    </row>
    <row r="198" spans="1:40" ht="15.75" customHeight="1" x14ac:dyDescent="0.2">
      <c r="A198" s="1"/>
      <c r="B198" s="1"/>
      <c r="C198" s="1"/>
      <c r="D198" s="1"/>
      <c r="E198" s="1"/>
      <c r="F198" s="1"/>
      <c r="G198" s="1"/>
      <c r="H198" s="1"/>
      <c r="I198" s="1"/>
      <c r="J198" s="1"/>
      <c r="K198" s="1"/>
      <c r="L198" s="1"/>
      <c r="M198" s="1"/>
      <c r="N198" s="2"/>
      <c r="O198" s="2"/>
      <c r="P198" s="2"/>
      <c r="Q198" s="2"/>
      <c r="R198" s="2"/>
      <c r="S198" s="2"/>
      <c r="T198" s="1"/>
      <c r="U198" s="1"/>
      <c r="V198" s="1"/>
      <c r="W198" s="1"/>
      <c r="X198" s="1"/>
      <c r="Y198" s="1"/>
      <c r="Z198" s="1"/>
      <c r="AA198" s="1"/>
      <c r="AB198" s="1"/>
      <c r="AC198" s="1"/>
      <c r="AD198" s="1"/>
      <c r="AE198" s="1"/>
      <c r="AF198" s="1"/>
      <c r="AG198" s="1"/>
      <c r="AH198" s="1"/>
      <c r="AI198" s="1"/>
      <c r="AJ198" s="1"/>
      <c r="AK198" s="1"/>
      <c r="AL198" s="1"/>
      <c r="AM198" s="1"/>
      <c r="AN198" s="1"/>
    </row>
    <row r="199" spans="1:40" ht="15.75" customHeight="1" x14ac:dyDescent="0.2">
      <c r="A199" s="1"/>
      <c r="B199" s="1"/>
      <c r="C199" s="1"/>
      <c r="D199" s="1"/>
      <c r="E199" s="1"/>
      <c r="F199" s="1"/>
      <c r="G199" s="1"/>
      <c r="H199" s="1"/>
      <c r="I199" s="1"/>
      <c r="J199" s="1"/>
      <c r="K199" s="1"/>
      <c r="L199" s="1"/>
      <c r="M199" s="1"/>
      <c r="N199" s="2"/>
      <c r="O199" s="2"/>
      <c r="P199" s="2"/>
      <c r="Q199" s="2"/>
      <c r="R199" s="2"/>
      <c r="S199" s="2"/>
      <c r="T199" s="1"/>
      <c r="U199" s="1"/>
      <c r="V199" s="1"/>
      <c r="W199" s="1"/>
      <c r="X199" s="1"/>
      <c r="Y199" s="1"/>
      <c r="Z199" s="1"/>
      <c r="AA199" s="1"/>
      <c r="AB199" s="1"/>
      <c r="AC199" s="1"/>
      <c r="AD199" s="1"/>
      <c r="AE199" s="1"/>
      <c r="AF199" s="1"/>
      <c r="AG199" s="1"/>
      <c r="AH199" s="1"/>
      <c r="AI199" s="1"/>
      <c r="AJ199" s="1"/>
      <c r="AK199" s="1"/>
      <c r="AL199" s="1"/>
      <c r="AM199" s="1"/>
      <c r="AN199" s="1"/>
    </row>
    <row r="200" spans="1:40" ht="15.75" customHeight="1" x14ac:dyDescent="0.2">
      <c r="A200" s="1"/>
      <c r="B200" s="1"/>
      <c r="C200" s="1"/>
      <c r="D200" s="1"/>
      <c r="E200" s="1"/>
      <c r="F200" s="1"/>
      <c r="G200" s="1"/>
      <c r="H200" s="1"/>
      <c r="I200" s="1"/>
      <c r="J200" s="1"/>
      <c r="K200" s="1"/>
      <c r="L200" s="1"/>
      <c r="M200" s="1"/>
      <c r="N200" s="2"/>
      <c r="O200" s="2"/>
      <c r="P200" s="2"/>
      <c r="Q200" s="2"/>
      <c r="R200" s="2"/>
      <c r="S200" s="2"/>
      <c r="T200" s="1"/>
      <c r="U200" s="1"/>
      <c r="V200" s="1"/>
      <c r="W200" s="1"/>
      <c r="X200" s="1"/>
      <c r="Y200" s="1"/>
      <c r="Z200" s="1"/>
      <c r="AA200" s="1"/>
      <c r="AB200" s="1"/>
      <c r="AC200" s="1"/>
      <c r="AD200" s="1"/>
      <c r="AE200" s="1"/>
      <c r="AF200" s="1"/>
      <c r="AG200" s="1"/>
      <c r="AH200" s="1"/>
      <c r="AI200" s="1"/>
      <c r="AJ200" s="1"/>
      <c r="AK200" s="1"/>
      <c r="AL200" s="1"/>
      <c r="AM200" s="1"/>
      <c r="AN200" s="1"/>
    </row>
    <row r="201" spans="1:40" ht="15.75" customHeight="1" x14ac:dyDescent="0.2">
      <c r="A201" s="1"/>
      <c r="B201" s="1"/>
      <c r="C201" s="1"/>
      <c r="D201" s="1"/>
      <c r="E201" s="1"/>
      <c r="F201" s="1"/>
      <c r="G201" s="1"/>
      <c r="H201" s="1"/>
      <c r="I201" s="1"/>
      <c r="J201" s="1"/>
      <c r="K201" s="1"/>
      <c r="L201" s="1"/>
      <c r="M201" s="1"/>
      <c r="N201" s="2"/>
      <c r="O201" s="2"/>
      <c r="P201" s="2"/>
      <c r="Q201" s="2"/>
      <c r="R201" s="2"/>
      <c r="S201" s="2"/>
      <c r="T201" s="1"/>
      <c r="U201" s="1"/>
      <c r="V201" s="1"/>
      <c r="W201" s="1"/>
      <c r="X201" s="1"/>
      <c r="Y201" s="1"/>
      <c r="Z201" s="1"/>
      <c r="AA201" s="1"/>
      <c r="AB201" s="1"/>
      <c r="AC201" s="1"/>
      <c r="AD201" s="1"/>
      <c r="AE201" s="1"/>
      <c r="AF201" s="1"/>
      <c r="AG201" s="1"/>
      <c r="AH201" s="1"/>
      <c r="AI201" s="1"/>
      <c r="AJ201" s="1"/>
      <c r="AK201" s="1"/>
      <c r="AL201" s="1"/>
      <c r="AM201" s="1"/>
      <c r="AN201" s="1"/>
    </row>
    <row r="202" spans="1:40" ht="15.75" customHeight="1" x14ac:dyDescent="0.2">
      <c r="A202" s="1"/>
      <c r="B202" s="1"/>
      <c r="C202" s="1"/>
      <c r="D202" s="1"/>
      <c r="E202" s="1"/>
      <c r="F202" s="1"/>
      <c r="G202" s="1"/>
      <c r="H202" s="1"/>
      <c r="I202" s="1"/>
      <c r="J202" s="1"/>
      <c r="K202" s="1"/>
      <c r="L202" s="1"/>
      <c r="M202" s="1"/>
      <c r="N202" s="2"/>
      <c r="O202" s="2"/>
      <c r="P202" s="2"/>
      <c r="Q202" s="2"/>
      <c r="R202" s="2"/>
      <c r="S202" s="2"/>
      <c r="T202" s="1"/>
      <c r="U202" s="1"/>
      <c r="V202" s="1"/>
      <c r="W202" s="1"/>
      <c r="X202" s="1"/>
      <c r="Y202" s="1"/>
      <c r="Z202" s="1"/>
      <c r="AA202" s="1"/>
      <c r="AB202" s="1"/>
      <c r="AC202" s="1"/>
      <c r="AD202" s="1"/>
      <c r="AE202" s="1"/>
      <c r="AF202" s="1"/>
      <c r="AG202" s="1"/>
      <c r="AH202" s="1"/>
      <c r="AI202" s="1"/>
      <c r="AJ202" s="1"/>
      <c r="AK202" s="1"/>
      <c r="AL202" s="1"/>
      <c r="AM202" s="1"/>
      <c r="AN202" s="1"/>
    </row>
    <row r="203" spans="1:40" ht="15.75" customHeight="1" x14ac:dyDescent="0.2">
      <c r="A203" s="1"/>
      <c r="B203" s="1"/>
      <c r="C203" s="1"/>
      <c r="D203" s="1"/>
      <c r="E203" s="1"/>
      <c r="F203" s="1"/>
      <c r="G203" s="1"/>
      <c r="H203" s="1"/>
      <c r="I203" s="1"/>
      <c r="J203" s="1"/>
      <c r="K203" s="1"/>
      <c r="L203" s="1"/>
      <c r="M203" s="1"/>
      <c r="N203" s="2"/>
      <c r="O203" s="2"/>
      <c r="P203" s="2"/>
      <c r="Q203" s="2"/>
      <c r="R203" s="2"/>
      <c r="S203" s="2"/>
      <c r="T203" s="1"/>
      <c r="U203" s="1"/>
      <c r="V203" s="1"/>
      <c r="W203" s="1"/>
      <c r="X203" s="1"/>
      <c r="Y203" s="1"/>
      <c r="Z203" s="1"/>
      <c r="AA203" s="1"/>
      <c r="AB203" s="1"/>
      <c r="AC203" s="1"/>
      <c r="AD203" s="1"/>
      <c r="AE203" s="1"/>
      <c r="AF203" s="1"/>
      <c r="AG203" s="1"/>
      <c r="AH203" s="1"/>
      <c r="AI203" s="1"/>
      <c r="AJ203" s="1"/>
      <c r="AK203" s="1"/>
      <c r="AL203" s="1"/>
      <c r="AM203" s="1"/>
      <c r="AN203" s="1"/>
    </row>
    <row r="204" spans="1:40" ht="15.75" customHeight="1" x14ac:dyDescent="0.2">
      <c r="A204" s="1"/>
      <c r="B204" s="1"/>
      <c r="C204" s="1"/>
      <c r="D204" s="1"/>
      <c r="E204" s="1"/>
      <c r="F204" s="1"/>
      <c r="G204" s="1"/>
      <c r="H204" s="1"/>
      <c r="I204" s="1"/>
      <c r="J204" s="1"/>
      <c r="K204" s="1"/>
      <c r="L204" s="1"/>
      <c r="M204" s="1"/>
      <c r="N204" s="2"/>
      <c r="O204" s="2"/>
      <c r="P204" s="2"/>
      <c r="Q204" s="2"/>
      <c r="R204" s="2"/>
      <c r="S204" s="2"/>
      <c r="T204" s="1"/>
      <c r="U204" s="1"/>
      <c r="V204" s="1"/>
      <c r="W204" s="1"/>
      <c r="X204" s="1"/>
      <c r="Y204" s="1"/>
      <c r="Z204" s="1"/>
      <c r="AA204" s="1"/>
      <c r="AB204" s="1"/>
      <c r="AC204" s="1"/>
      <c r="AD204" s="1"/>
      <c r="AE204" s="1"/>
      <c r="AF204" s="1"/>
      <c r="AG204" s="1"/>
      <c r="AH204" s="1"/>
      <c r="AI204" s="1"/>
      <c r="AJ204" s="1"/>
      <c r="AK204" s="1"/>
      <c r="AL204" s="1"/>
      <c r="AM204" s="1"/>
      <c r="AN204" s="1"/>
    </row>
    <row r="205" spans="1:40" ht="15.75" customHeight="1" x14ac:dyDescent="0.2">
      <c r="A205" s="1"/>
      <c r="B205" s="1"/>
      <c r="C205" s="1"/>
      <c r="D205" s="1"/>
      <c r="E205" s="1"/>
      <c r="F205" s="1"/>
      <c r="G205" s="1"/>
      <c r="H205" s="1"/>
      <c r="I205" s="1"/>
      <c r="J205" s="1"/>
      <c r="K205" s="1"/>
      <c r="L205" s="1"/>
      <c r="M205" s="1"/>
      <c r="N205" s="2"/>
      <c r="O205" s="2"/>
      <c r="P205" s="2"/>
      <c r="Q205" s="2"/>
      <c r="R205" s="2"/>
      <c r="S205" s="2"/>
      <c r="T205" s="1"/>
      <c r="U205" s="1"/>
      <c r="V205" s="1"/>
      <c r="W205" s="1"/>
      <c r="X205" s="1"/>
      <c r="Y205" s="1"/>
      <c r="Z205" s="1"/>
      <c r="AA205" s="1"/>
      <c r="AB205" s="1"/>
      <c r="AC205" s="1"/>
      <c r="AD205" s="1"/>
      <c r="AE205" s="1"/>
      <c r="AF205" s="1"/>
      <c r="AG205" s="1"/>
      <c r="AH205" s="1"/>
      <c r="AI205" s="1"/>
      <c r="AJ205" s="1"/>
      <c r="AK205" s="1"/>
      <c r="AL205" s="1"/>
      <c r="AM205" s="1"/>
      <c r="AN205" s="1"/>
    </row>
    <row r="206" spans="1:40" ht="15.75" customHeight="1" x14ac:dyDescent="0.2">
      <c r="A206" s="1"/>
      <c r="B206" s="1"/>
      <c r="C206" s="1"/>
      <c r="D206" s="1"/>
      <c r="E206" s="1"/>
      <c r="F206" s="1"/>
      <c r="G206" s="1"/>
      <c r="H206" s="1"/>
      <c r="I206" s="1"/>
      <c r="J206" s="1"/>
      <c r="K206" s="1"/>
      <c r="L206" s="1"/>
      <c r="M206" s="1"/>
      <c r="N206" s="2"/>
      <c r="O206" s="2"/>
      <c r="P206" s="2"/>
      <c r="Q206" s="2"/>
      <c r="R206" s="2"/>
      <c r="S206" s="2"/>
      <c r="T206" s="1"/>
      <c r="U206" s="1"/>
      <c r="V206" s="1"/>
      <c r="W206" s="1"/>
      <c r="X206" s="1"/>
      <c r="Y206" s="1"/>
      <c r="Z206" s="1"/>
      <c r="AA206" s="1"/>
      <c r="AB206" s="1"/>
      <c r="AC206" s="1"/>
      <c r="AD206" s="1"/>
      <c r="AE206" s="1"/>
      <c r="AF206" s="1"/>
      <c r="AG206" s="1"/>
      <c r="AH206" s="1"/>
      <c r="AI206" s="1"/>
      <c r="AJ206" s="1"/>
      <c r="AK206" s="1"/>
      <c r="AL206" s="1"/>
      <c r="AM206" s="1"/>
      <c r="AN206" s="1"/>
    </row>
    <row r="207" spans="1:40" ht="15.75" customHeight="1" x14ac:dyDescent="0.2">
      <c r="A207" s="1"/>
      <c r="B207" s="1"/>
      <c r="C207" s="1"/>
      <c r="D207" s="1"/>
      <c r="E207" s="1"/>
      <c r="F207" s="1"/>
      <c r="G207" s="1"/>
      <c r="H207" s="1"/>
      <c r="I207" s="1"/>
      <c r="J207" s="1"/>
      <c r="K207" s="1"/>
      <c r="L207" s="1"/>
      <c r="M207" s="1"/>
      <c r="N207" s="2"/>
      <c r="O207" s="2"/>
      <c r="P207" s="2"/>
      <c r="Q207" s="2"/>
      <c r="R207" s="2"/>
      <c r="S207" s="2"/>
      <c r="T207" s="1"/>
      <c r="U207" s="1"/>
      <c r="V207" s="1"/>
      <c r="W207" s="1"/>
      <c r="X207" s="1"/>
      <c r="Y207" s="1"/>
      <c r="Z207" s="1"/>
      <c r="AA207" s="1"/>
      <c r="AB207" s="1"/>
      <c r="AC207" s="1"/>
      <c r="AD207" s="1"/>
      <c r="AE207" s="1"/>
      <c r="AF207" s="1"/>
      <c r="AG207" s="1"/>
      <c r="AH207" s="1"/>
      <c r="AI207" s="1"/>
      <c r="AJ207" s="1"/>
      <c r="AK207" s="1"/>
      <c r="AL207" s="1"/>
      <c r="AM207" s="1"/>
      <c r="AN207" s="1"/>
    </row>
    <row r="208" spans="1:40" ht="15.75" customHeight="1" x14ac:dyDescent="0.2">
      <c r="A208" s="1"/>
      <c r="B208" s="1"/>
      <c r="C208" s="1"/>
      <c r="D208" s="1"/>
      <c r="E208" s="1"/>
      <c r="F208" s="1"/>
      <c r="G208" s="1"/>
      <c r="H208" s="1"/>
      <c r="I208" s="1"/>
      <c r="J208" s="1"/>
      <c r="K208" s="1"/>
      <c r="L208" s="1"/>
      <c r="M208" s="1"/>
      <c r="N208" s="2"/>
      <c r="O208" s="2"/>
      <c r="P208" s="2"/>
      <c r="Q208" s="2"/>
      <c r="R208" s="2"/>
      <c r="S208" s="2"/>
      <c r="T208" s="1"/>
      <c r="U208" s="1"/>
      <c r="V208" s="1"/>
      <c r="W208" s="1"/>
      <c r="X208" s="1"/>
      <c r="Y208" s="1"/>
      <c r="Z208" s="1"/>
      <c r="AA208" s="1"/>
      <c r="AB208" s="1"/>
      <c r="AC208" s="1"/>
      <c r="AD208" s="1"/>
      <c r="AE208" s="1"/>
      <c r="AF208" s="1"/>
      <c r="AG208" s="1"/>
      <c r="AH208" s="1"/>
      <c r="AI208" s="1"/>
      <c r="AJ208" s="1"/>
      <c r="AK208" s="1"/>
      <c r="AL208" s="1"/>
      <c r="AM208" s="1"/>
      <c r="AN208" s="1"/>
    </row>
    <row r="209" spans="1:40" ht="15.75" customHeight="1" x14ac:dyDescent="0.2">
      <c r="A209" s="1"/>
      <c r="B209" s="1"/>
      <c r="C209" s="1"/>
      <c r="D209" s="1"/>
      <c r="E209" s="1"/>
      <c r="F209" s="1"/>
      <c r="G209" s="1"/>
      <c r="H209" s="1"/>
      <c r="I209" s="1"/>
      <c r="J209" s="1"/>
      <c r="K209" s="1"/>
      <c r="L209" s="1"/>
      <c r="M209" s="1"/>
      <c r="N209" s="2"/>
      <c r="O209" s="2"/>
      <c r="P209" s="2"/>
      <c r="Q209" s="2"/>
      <c r="R209" s="2"/>
      <c r="S209" s="2"/>
      <c r="T209" s="1"/>
      <c r="U209" s="1"/>
      <c r="V209" s="1"/>
      <c r="W209" s="1"/>
      <c r="X209" s="1"/>
      <c r="Y209" s="1"/>
      <c r="Z209" s="1"/>
      <c r="AA209" s="1"/>
      <c r="AB209" s="1"/>
      <c r="AC209" s="1"/>
      <c r="AD209" s="1"/>
      <c r="AE209" s="1"/>
      <c r="AF209" s="1"/>
      <c r="AG209" s="1"/>
      <c r="AH209" s="1"/>
      <c r="AI209" s="1"/>
      <c r="AJ209" s="1"/>
      <c r="AK209" s="1"/>
      <c r="AL209" s="1"/>
      <c r="AM209" s="1"/>
      <c r="AN209" s="1"/>
    </row>
    <row r="210" spans="1:40" ht="15.75" customHeight="1" x14ac:dyDescent="0.2">
      <c r="A210" s="1"/>
      <c r="B210" s="1"/>
      <c r="C210" s="1"/>
      <c r="D210" s="1"/>
      <c r="E210" s="1"/>
      <c r="F210" s="1"/>
      <c r="G210" s="1"/>
      <c r="H210" s="1"/>
      <c r="I210" s="1"/>
      <c r="J210" s="1"/>
      <c r="K210" s="1"/>
      <c r="L210" s="1"/>
      <c r="M210" s="1"/>
      <c r="N210" s="2"/>
      <c r="O210" s="2"/>
      <c r="P210" s="2"/>
      <c r="Q210" s="2"/>
      <c r="R210" s="2"/>
      <c r="S210" s="2"/>
      <c r="T210" s="1"/>
      <c r="U210" s="1"/>
      <c r="V210" s="1"/>
      <c r="W210" s="1"/>
      <c r="X210" s="1"/>
      <c r="Y210" s="1"/>
      <c r="Z210" s="1"/>
      <c r="AA210" s="1"/>
      <c r="AB210" s="1"/>
      <c r="AC210" s="1"/>
      <c r="AD210" s="1"/>
      <c r="AE210" s="1"/>
      <c r="AF210" s="1"/>
      <c r="AG210" s="1"/>
      <c r="AH210" s="1"/>
      <c r="AI210" s="1"/>
      <c r="AJ210" s="1"/>
      <c r="AK210" s="1"/>
      <c r="AL210" s="1"/>
      <c r="AM210" s="1"/>
      <c r="AN210" s="1"/>
    </row>
    <row r="211" spans="1:40" ht="15.75" customHeight="1" x14ac:dyDescent="0.2">
      <c r="A211" s="1"/>
      <c r="B211" s="1"/>
      <c r="C211" s="1"/>
      <c r="D211" s="1"/>
      <c r="E211" s="1"/>
      <c r="F211" s="1"/>
      <c r="G211" s="1"/>
      <c r="H211" s="1"/>
      <c r="I211" s="1"/>
      <c r="J211" s="1"/>
      <c r="K211" s="1"/>
      <c r="L211" s="1"/>
      <c r="M211" s="1"/>
      <c r="N211" s="2"/>
      <c r="O211" s="2"/>
      <c r="P211" s="2"/>
      <c r="Q211" s="2"/>
      <c r="R211" s="2"/>
      <c r="S211" s="2"/>
      <c r="T211" s="1"/>
      <c r="U211" s="1"/>
      <c r="V211" s="1"/>
      <c r="W211" s="1"/>
      <c r="X211" s="1"/>
      <c r="Y211" s="1"/>
      <c r="Z211" s="1"/>
      <c r="AA211" s="1"/>
      <c r="AB211" s="1"/>
      <c r="AC211" s="1"/>
      <c r="AD211" s="1"/>
      <c r="AE211" s="1"/>
      <c r="AF211" s="1"/>
      <c r="AG211" s="1"/>
      <c r="AH211" s="1"/>
      <c r="AI211" s="1"/>
      <c r="AJ211" s="1"/>
      <c r="AK211" s="1"/>
      <c r="AL211" s="1"/>
      <c r="AM211" s="1"/>
      <c r="AN211" s="1"/>
    </row>
    <row r="212" spans="1:40" ht="15.75" customHeight="1" x14ac:dyDescent="0.2">
      <c r="A212" s="1"/>
      <c r="B212" s="1"/>
      <c r="C212" s="1"/>
      <c r="D212" s="1"/>
      <c r="E212" s="1"/>
      <c r="F212" s="1"/>
      <c r="G212" s="1"/>
      <c r="H212" s="1"/>
      <c r="I212" s="1"/>
      <c r="J212" s="1"/>
      <c r="K212" s="1"/>
      <c r="L212" s="1"/>
      <c r="M212" s="1"/>
      <c r="N212" s="2"/>
      <c r="O212" s="2"/>
      <c r="P212" s="2"/>
      <c r="Q212" s="2"/>
      <c r="R212" s="2"/>
      <c r="S212" s="2"/>
      <c r="T212" s="1"/>
      <c r="U212" s="1"/>
      <c r="V212" s="1"/>
      <c r="W212" s="1"/>
      <c r="X212" s="1"/>
      <c r="Y212" s="1"/>
      <c r="Z212" s="1"/>
      <c r="AA212" s="1"/>
      <c r="AB212" s="1"/>
      <c r="AC212" s="1"/>
      <c r="AD212" s="1"/>
      <c r="AE212" s="1"/>
      <c r="AF212" s="1"/>
      <c r="AG212" s="1"/>
      <c r="AH212" s="1"/>
      <c r="AI212" s="1"/>
      <c r="AJ212" s="1"/>
      <c r="AK212" s="1"/>
      <c r="AL212" s="1"/>
      <c r="AM212" s="1"/>
      <c r="AN212" s="1"/>
    </row>
    <row r="213" spans="1:40" ht="15.75" customHeight="1" x14ac:dyDescent="0.2">
      <c r="A213" s="1"/>
      <c r="B213" s="1"/>
      <c r="C213" s="1"/>
      <c r="D213" s="1"/>
      <c r="E213" s="1"/>
      <c r="F213" s="1"/>
      <c r="G213" s="1"/>
      <c r="H213" s="1"/>
      <c r="I213" s="1"/>
      <c r="J213" s="1"/>
      <c r="K213" s="1"/>
      <c r="L213" s="1"/>
      <c r="M213" s="1"/>
      <c r="N213" s="2"/>
      <c r="O213" s="2"/>
      <c r="P213" s="2"/>
      <c r="Q213" s="2"/>
      <c r="R213" s="2"/>
      <c r="S213" s="2"/>
      <c r="T213" s="1"/>
      <c r="U213" s="1"/>
      <c r="V213" s="1"/>
      <c r="W213" s="1"/>
      <c r="X213" s="1"/>
      <c r="Y213" s="1"/>
      <c r="Z213" s="1"/>
      <c r="AA213" s="1"/>
      <c r="AB213" s="1"/>
      <c r="AC213" s="1"/>
      <c r="AD213" s="1"/>
      <c r="AE213" s="1"/>
      <c r="AF213" s="1"/>
      <c r="AG213" s="1"/>
      <c r="AH213" s="1"/>
      <c r="AI213" s="1"/>
      <c r="AJ213" s="1"/>
      <c r="AK213" s="1"/>
      <c r="AL213" s="1"/>
      <c r="AM213" s="1"/>
      <c r="AN213" s="1"/>
    </row>
    <row r="214" spans="1:40" ht="15.75" customHeight="1" x14ac:dyDescent="0.2">
      <c r="A214" s="1"/>
      <c r="B214" s="1"/>
      <c r="C214" s="1"/>
      <c r="D214" s="1"/>
      <c r="E214" s="1"/>
      <c r="F214" s="1"/>
      <c r="G214" s="1"/>
      <c r="H214" s="1"/>
      <c r="I214" s="1"/>
      <c r="J214" s="1"/>
      <c r="K214" s="1"/>
      <c r="L214" s="1"/>
      <c r="M214" s="1"/>
      <c r="N214" s="2"/>
      <c r="O214" s="2"/>
      <c r="P214" s="2"/>
      <c r="Q214" s="2"/>
      <c r="R214" s="2"/>
      <c r="S214" s="2"/>
      <c r="T214" s="1"/>
      <c r="U214" s="1"/>
      <c r="V214" s="1"/>
      <c r="W214" s="1"/>
      <c r="X214" s="1"/>
      <c r="Y214" s="1"/>
      <c r="Z214" s="1"/>
      <c r="AA214" s="1"/>
      <c r="AB214" s="1"/>
      <c r="AC214" s="1"/>
      <c r="AD214" s="1"/>
      <c r="AE214" s="1"/>
      <c r="AF214" s="1"/>
      <c r="AG214" s="1"/>
      <c r="AH214" s="1"/>
      <c r="AI214" s="1"/>
      <c r="AJ214" s="1"/>
      <c r="AK214" s="1"/>
      <c r="AL214" s="1"/>
      <c r="AM214" s="1"/>
      <c r="AN214" s="1"/>
    </row>
    <row r="215" spans="1:40" ht="15.75" customHeight="1" x14ac:dyDescent="0.2">
      <c r="A215" s="1"/>
      <c r="B215" s="1"/>
      <c r="C215" s="1"/>
      <c r="D215" s="1"/>
      <c r="E215" s="1"/>
      <c r="F215" s="1"/>
      <c r="G215" s="1"/>
      <c r="H215" s="1"/>
      <c r="I215" s="1"/>
      <c r="J215" s="1"/>
      <c r="K215" s="1"/>
      <c r="L215" s="1"/>
      <c r="M215" s="1"/>
      <c r="N215" s="2"/>
      <c r="O215" s="2"/>
      <c r="P215" s="2"/>
      <c r="Q215" s="2"/>
      <c r="R215" s="2"/>
      <c r="S215" s="2"/>
      <c r="T215" s="1"/>
      <c r="U215" s="1"/>
      <c r="V215" s="1"/>
      <c r="W215" s="1"/>
      <c r="X215" s="1"/>
      <c r="Y215" s="1"/>
      <c r="Z215" s="1"/>
      <c r="AA215" s="1"/>
      <c r="AB215" s="1"/>
      <c r="AC215" s="1"/>
      <c r="AD215" s="1"/>
      <c r="AE215" s="1"/>
      <c r="AF215" s="1"/>
      <c r="AG215" s="1"/>
      <c r="AH215" s="1"/>
      <c r="AI215" s="1"/>
      <c r="AJ215" s="1"/>
      <c r="AK215" s="1"/>
      <c r="AL215" s="1"/>
      <c r="AM215" s="1"/>
      <c r="AN215" s="1"/>
    </row>
    <row r="216" spans="1:40" ht="15.75" customHeight="1" x14ac:dyDescent="0.2">
      <c r="A216" s="1"/>
      <c r="B216" s="1"/>
      <c r="C216" s="1"/>
      <c r="D216" s="1"/>
      <c r="E216" s="1"/>
      <c r="F216" s="1"/>
      <c r="G216" s="1"/>
      <c r="H216" s="1"/>
      <c r="I216" s="1"/>
      <c r="J216" s="1"/>
      <c r="K216" s="1"/>
      <c r="L216" s="1"/>
      <c r="M216" s="1"/>
      <c r="N216" s="2"/>
      <c r="O216" s="2"/>
      <c r="P216" s="2"/>
      <c r="Q216" s="2"/>
      <c r="R216" s="2"/>
      <c r="S216" s="2"/>
      <c r="T216" s="1"/>
      <c r="U216" s="1"/>
      <c r="V216" s="1"/>
      <c r="W216" s="1"/>
      <c r="X216" s="1"/>
      <c r="Y216" s="1"/>
      <c r="Z216" s="1"/>
      <c r="AA216" s="1"/>
      <c r="AB216" s="1"/>
      <c r="AC216" s="1"/>
      <c r="AD216" s="1"/>
      <c r="AE216" s="1"/>
      <c r="AF216" s="1"/>
      <c r="AG216" s="1"/>
      <c r="AH216" s="1"/>
      <c r="AI216" s="1"/>
      <c r="AJ216" s="1"/>
      <c r="AK216" s="1"/>
      <c r="AL216" s="1"/>
      <c r="AM216" s="1"/>
      <c r="AN216" s="1"/>
    </row>
    <row r="217" spans="1:40" ht="15.75" customHeight="1" x14ac:dyDescent="0.2">
      <c r="A217" s="1"/>
      <c r="B217" s="1"/>
      <c r="C217" s="1"/>
      <c r="D217" s="1"/>
      <c r="E217" s="1"/>
      <c r="F217" s="1"/>
      <c r="G217" s="1"/>
      <c r="H217" s="1"/>
      <c r="I217" s="1"/>
      <c r="J217" s="1"/>
      <c r="K217" s="1"/>
      <c r="L217" s="1"/>
      <c r="M217" s="1"/>
      <c r="N217" s="2"/>
      <c r="O217" s="2"/>
      <c r="P217" s="2"/>
      <c r="Q217" s="2"/>
      <c r="R217" s="2"/>
      <c r="S217" s="2"/>
      <c r="T217" s="1"/>
      <c r="U217" s="1"/>
      <c r="V217" s="1"/>
      <c r="W217" s="1"/>
      <c r="X217" s="1"/>
      <c r="Y217" s="1"/>
      <c r="Z217" s="1"/>
      <c r="AA217" s="1"/>
      <c r="AB217" s="1"/>
      <c r="AC217" s="1"/>
      <c r="AD217" s="1"/>
      <c r="AE217" s="1"/>
      <c r="AF217" s="1"/>
      <c r="AG217" s="1"/>
      <c r="AH217" s="1"/>
      <c r="AI217" s="1"/>
      <c r="AJ217" s="1"/>
      <c r="AK217" s="1"/>
      <c r="AL217" s="1"/>
      <c r="AM217" s="1"/>
      <c r="AN217" s="1"/>
    </row>
    <row r="218" spans="1:40" ht="15.75" customHeight="1" x14ac:dyDescent="0.2">
      <c r="A218" s="1"/>
      <c r="B218" s="1"/>
      <c r="C218" s="1"/>
      <c r="D218" s="1"/>
      <c r="E218" s="1"/>
      <c r="F218" s="1"/>
      <c r="G218" s="1"/>
      <c r="H218" s="1"/>
      <c r="I218" s="1"/>
      <c r="J218" s="1"/>
      <c r="K218" s="1"/>
      <c r="L218" s="1"/>
      <c r="M218" s="1"/>
      <c r="N218" s="2"/>
      <c r="O218" s="2"/>
      <c r="P218" s="2"/>
      <c r="Q218" s="2"/>
      <c r="R218" s="2"/>
      <c r="S218" s="2"/>
      <c r="T218" s="1"/>
      <c r="U218" s="1"/>
      <c r="V218" s="1"/>
      <c r="W218" s="1"/>
      <c r="X218" s="1"/>
      <c r="Y218" s="1"/>
      <c r="Z218" s="1"/>
      <c r="AA218" s="1"/>
      <c r="AB218" s="1"/>
      <c r="AC218" s="1"/>
      <c r="AD218" s="1"/>
      <c r="AE218" s="1"/>
      <c r="AF218" s="1"/>
      <c r="AG218" s="1"/>
      <c r="AH218" s="1"/>
      <c r="AI218" s="1"/>
      <c r="AJ218" s="1"/>
      <c r="AK218" s="1"/>
      <c r="AL218" s="1"/>
      <c r="AM218" s="1"/>
      <c r="AN218" s="1"/>
    </row>
    <row r="219" spans="1:40" ht="15.75" customHeight="1" x14ac:dyDescent="0.2">
      <c r="A219" s="1"/>
      <c r="B219" s="1"/>
      <c r="C219" s="1"/>
      <c r="D219" s="1"/>
      <c r="E219" s="1"/>
      <c r="F219" s="1"/>
      <c r="G219" s="1"/>
      <c r="H219" s="1"/>
      <c r="I219" s="1"/>
      <c r="J219" s="1"/>
      <c r="K219" s="1"/>
      <c r="L219" s="1"/>
      <c r="M219" s="1"/>
      <c r="N219" s="2"/>
      <c r="O219" s="2"/>
      <c r="P219" s="2"/>
      <c r="Q219" s="2"/>
      <c r="R219" s="2"/>
      <c r="S219" s="2"/>
      <c r="T219" s="1"/>
      <c r="U219" s="1"/>
      <c r="V219" s="1"/>
      <c r="W219" s="1"/>
      <c r="X219" s="1"/>
      <c r="Y219" s="1"/>
      <c r="Z219" s="1"/>
      <c r="AA219" s="1"/>
      <c r="AB219" s="1"/>
      <c r="AC219" s="1"/>
      <c r="AD219" s="1"/>
      <c r="AE219" s="1"/>
      <c r="AF219" s="1"/>
      <c r="AG219" s="1"/>
      <c r="AH219" s="1"/>
      <c r="AI219" s="1"/>
      <c r="AJ219" s="1"/>
      <c r="AK219" s="1"/>
      <c r="AL219" s="1"/>
      <c r="AM219" s="1"/>
      <c r="AN219" s="1"/>
    </row>
    <row r="220" spans="1:40" ht="15.75" customHeight="1" x14ac:dyDescent="0.2">
      <c r="A220" s="1"/>
      <c r="B220" s="1"/>
      <c r="C220" s="1"/>
      <c r="D220" s="1"/>
      <c r="E220" s="1"/>
      <c r="F220" s="1"/>
      <c r="G220" s="1"/>
      <c r="H220" s="1"/>
      <c r="I220" s="1"/>
      <c r="J220" s="1"/>
      <c r="K220" s="1"/>
      <c r="L220" s="1"/>
      <c r="M220" s="1"/>
      <c r="N220" s="2"/>
      <c r="O220" s="2"/>
      <c r="P220" s="2"/>
      <c r="Q220" s="2"/>
      <c r="R220" s="2"/>
      <c r="S220" s="2"/>
      <c r="T220" s="1"/>
      <c r="U220" s="1"/>
      <c r="V220" s="1"/>
      <c r="W220" s="1"/>
      <c r="X220" s="1"/>
      <c r="Y220" s="1"/>
      <c r="Z220" s="1"/>
      <c r="AA220" s="1"/>
      <c r="AB220" s="1"/>
      <c r="AC220" s="1"/>
      <c r="AD220" s="1"/>
      <c r="AE220" s="1"/>
      <c r="AF220" s="1"/>
      <c r="AG220" s="1"/>
      <c r="AH220" s="1"/>
      <c r="AI220" s="1"/>
      <c r="AJ220" s="1"/>
      <c r="AK220" s="1"/>
      <c r="AL220" s="1"/>
      <c r="AM220" s="1"/>
      <c r="AN220" s="1"/>
    </row>
    <row r="221" spans="1:40" ht="15.75" customHeight="1" x14ac:dyDescent="0.2">
      <c r="A221" s="1"/>
      <c r="B221" s="1"/>
      <c r="C221" s="1"/>
      <c r="D221" s="1"/>
      <c r="E221" s="1"/>
      <c r="F221" s="1"/>
      <c r="G221" s="1"/>
      <c r="H221" s="1"/>
      <c r="I221" s="1"/>
      <c r="J221" s="1"/>
      <c r="K221" s="1"/>
      <c r="L221" s="1"/>
      <c r="M221" s="1"/>
      <c r="N221" s="2"/>
      <c r="O221" s="2"/>
      <c r="P221" s="2"/>
      <c r="Q221" s="2"/>
      <c r="R221" s="2"/>
      <c r="S221" s="2"/>
      <c r="T221" s="1"/>
      <c r="U221" s="1"/>
      <c r="V221" s="1"/>
      <c r="W221" s="1"/>
      <c r="X221" s="1"/>
      <c r="Y221" s="1"/>
      <c r="Z221" s="1"/>
      <c r="AA221" s="1"/>
      <c r="AB221" s="1"/>
      <c r="AC221" s="1"/>
      <c r="AD221" s="1"/>
      <c r="AE221" s="1"/>
      <c r="AF221" s="1"/>
      <c r="AG221" s="1"/>
      <c r="AH221" s="1"/>
      <c r="AI221" s="1"/>
      <c r="AJ221" s="1"/>
      <c r="AK221" s="1"/>
      <c r="AL221" s="1"/>
      <c r="AM221" s="1"/>
      <c r="AN221" s="1"/>
    </row>
    <row r="222" spans="1:40" ht="15.75" customHeight="1" x14ac:dyDescent="0.2">
      <c r="A222" s="1"/>
      <c r="B222" s="1"/>
      <c r="C222" s="1"/>
      <c r="D222" s="1"/>
      <c r="E222" s="1"/>
      <c r="F222" s="1"/>
      <c r="G222" s="1"/>
      <c r="H222" s="1"/>
      <c r="I222" s="1"/>
      <c r="J222" s="1"/>
      <c r="K222" s="1"/>
      <c r="L222" s="1"/>
      <c r="M222" s="1"/>
      <c r="N222" s="2"/>
      <c r="O222" s="2"/>
      <c r="P222" s="2"/>
      <c r="Q222" s="2"/>
      <c r="R222" s="2"/>
      <c r="S222" s="2"/>
      <c r="T222" s="1"/>
      <c r="U222" s="1"/>
      <c r="V222" s="1"/>
      <c r="W222" s="1"/>
      <c r="X222" s="1"/>
      <c r="Y222" s="1"/>
      <c r="Z222" s="1"/>
      <c r="AA222" s="1"/>
      <c r="AB222" s="1"/>
      <c r="AC222" s="1"/>
      <c r="AD222" s="1"/>
      <c r="AE222" s="1"/>
      <c r="AF222" s="1"/>
      <c r="AG222" s="1"/>
      <c r="AH222" s="1"/>
      <c r="AI222" s="1"/>
      <c r="AJ222" s="1"/>
      <c r="AK222" s="1"/>
      <c r="AL222" s="1"/>
      <c r="AM222" s="1"/>
      <c r="AN222" s="1"/>
    </row>
    <row r="223" spans="1:40" ht="15.75" customHeight="1" x14ac:dyDescent="0.2">
      <c r="A223" s="1"/>
      <c r="B223" s="1"/>
      <c r="C223" s="1"/>
      <c r="D223" s="1"/>
      <c r="E223" s="1"/>
      <c r="F223" s="1"/>
      <c r="G223" s="1"/>
      <c r="H223" s="1"/>
      <c r="I223" s="1"/>
      <c r="J223" s="1"/>
      <c r="K223" s="1"/>
      <c r="L223" s="1"/>
      <c r="M223" s="1"/>
      <c r="N223" s="2"/>
      <c r="O223" s="2"/>
      <c r="P223" s="2"/>
      <c r="Q223" s="2"/>
      <c r="R223" s="2"/>
      <c r="S223" s="2"/>
      <c r="T223" s="1"/>
      <c r="U223" s="1"/>
      <c r="V223" s="1"/>
      <c r="W223" s="1"/>
      <c r="X223" s="1"/>
      <c r="Y223" s="1"/>
      <c r="Z223" s="1"/>
      <c r="AA223" s="1"/>
      <c r="AB223" s="1"/>
      <c r="AC223" s="1"/>
      <c r="AD223" s="1"/>
      <c r="AE223" s="1"/>
      <c r="AF223" s="1"/>
      <c r="AG223" s="1"/>
      <c r="AH223" s="1"/>
      <c r="AI223" s="1"/>
      <c r="AJ223" s="1"/>
      <c r="AK223" s="1"/>
      <c r="AL223" s="1"/>
      <c r="AM223" s="1"/>
      <c r="AN223" s="1"/>
    </row>
    <row r="224" spans="1:40" ht="15.75" customHeight="1" x14ac:dyDescent="0.2">
      <c r="A224" s="1"/>
      <c r="B224" s="1"/>
      <c r="C224" s="1"/>
      <c r="D224" s="1"/>
      <c r="E224" s="1"/>
      <c r="F224" s="1"/>
      <c r="G224" s="1"/>
      <c r="H224" s="1"/>
      <c r="I224" s="1"/>
      <c r="J224" s="1"/>
      <c r="K224" s="1"/>
      <c r="L224" s="1"/>
      <c r="M224" s="1"/>
      <c r="N224" s="2"/>
      <c r="O224" s="2"/>
      <c r="P224" s="2"/>
      <c r="Q224" s="2"/>
      <c r="R224" s="2"/>
      <c r="S224" s="2"/>
      <c r="T224" s="1"/>
      <c r="U224" s="1"/>
      <c r="V224" s="1"/>
      <c r="W224" s="1"/>
      <c r="X224" s="1"/>
      <c r="Y224" s="1"/>
      <c r="Z224" s="1"/>
      <c r="AA224" s="1"/>
      <c r="AB224" s="1"/>
      <c r="AC224" s="1"/>
      <c r="AD224" s="1"/>
      <c r="AE224" s="1"/>
      <c r="AF224" s="1"/>
      <c r="AG224" s="1"/>
      <c r="AH224" s="1"/>
      <c r="AI224" s="1"/>
      <c r="AJ224" s="1"/>
      <c r="AK224" s="1"/>
      <c r="AL224" s="1"/>
      <c r="AM224" s="1"/>
      <c r="AN224" s="1"/>
    </row>
    <row r="225" spans="1:40" ht="15.75" customHeight="1" x14ac:dyDescent="0.2">
      <c r="A225" s="1"/>
      <c r="B225" s="1"/>
      <c r="C225" s="1"/>
      <c r="D225" s="1"/>
      <c r="E225" s="1"/>
      <c r="F225" s="1"/>
      <c r="G225" s="1"/>
      <c r="H225" s="1"/>
      <c r="I225" s="1"/>
      <c r="J225" s="1"/>
      <c r="K225" s="1"/>
      <c r="L225" s="1"/>
      <c r="M225" s="1"/>
      <c r="N225" s="2"/>
      <c r="O225" s="2"/>
      <c r="P225" s="2"/>
      <c r="Q225" s="2"/>
      <c r="R225" s="2"/>
      <c r="S225" s="2"/>
      <c r="T225" s="1"/>
      <c r="U225" s="1"/>
      <c r="V225" s="1"/>
      <c r="W225" s="1"/>
      <c r="X225" s="1"/>
      <c r="Y225" s="1"/>
      <c r="Z225" s="1"/>
      <c r="AA225" s="1"/>
      <c r="AB225" s="1"/>
      <c r="AC225" s="1"/>
      <c r="AD225" s="1"/>
      <c r="AE225" s="1"/>
      <c r="AF225" s="1"/>
      <c r="AG225" s="1"/>
      <c r="AH225" s="1"/>
      <c r="AI225" s="1"/>
      <c r="AJ225" s="1"/>
      <c r="AK225" s="1"/>
      <c r="AL225" s="1"/>
      <c r="AM225" s="1"/>
      <c r="AN225" s="1"/>
    </row>
    <row r="226" spans="1:40" ht="15.75" customHeight="1" x14ac:dyDescent="0.2">
      <c r="A226" s="1"/>
      <c r="B226" s="1"/>
      <c r="C226" s="1"/>
      <c r="D226" s="1"/>
      <c r="E226" s="1"/>
      <c r="F226" s="1"/>
      <c r="G226" s="1"/>
      <c r="H226" s="1"/>
      <c r="I226" s="1"/>
      <c r="J226" s="1"/>
      <c r="K226" s="1"/>
      <c r="L226" s="1"/>
      <c r="M226" s="1"/>
      <c r="N226" s="2"/>
      <c r="O226" s="2"/>
      <c r="P226" s="2"/>
      <c r="Q226" s="2"/>
      <c r="R226" s="2"/>
      <c r="S226" s="2"/>
      <c r="T226" s="1"/>
      <c r="U226" s="1"/>
      <c r="V226" s="1"/>
      <c r="W226" s="1"/>
      <c r="X226" s="1"/>
      <c r="Y226" s="1"/>
      <c r="Z226" s="1"/>
      <c r="AA226" s="1"/>
      <c r="AB226" s="1"/>
      <c r="AC226" s="1"/>
      <c r="AD226" s="1"/>
      <c r="AE226" s="1"/>
      <c r="AF226" s="1"/>
      <c r="AG226" s="1"/>
      <c r="AH226" s="1"/>
      <c r="AI226" s="1"/>
      <c r="AJ226" s="1"/>
      <c r="AK226" s="1"/>
      <c r="AL226" s="1"/>
      <c r="AM226" s="1"/>
      <c r="AN226" s="1"/>
    </row>
    <row r="227" spans="1:40" ht="15.75" customHeight="1" x14ac:dyDescent="0.2">
      <c r="A227" s="1"/>
      <c r="B227" s="1"/>
      <c r="C227" s="1"/>
      <c r="D227" s="1"/>
      <c r="E227" s="1"/>
      <c r="F227" s="1"/>
      <c r="G227" s="1"/>
      <c r="H227" s="1"/>
      <c r="I227" s="1"/>
      <c r="J227" s="1"/>
      <c r="K227" s="1"/>
      <c r="L227" s="1"/>
      <c r="M227" s="1"/>
      <c r="N227" s="2"/>
      <c r="O227" s="2"/>
      <c r="P227" s="2"/>
      <c r="Q227" s="2"/>
      <c r="R227" s="2"/>
      <c r="S227" s="2"/>
      <c r="T227" s="1"/>
      <c r="U227" s="1"/>
      <c r="V227" s="1"/>
      <c r="W227" s="1"/>
      <c r="X227" s="1"/>
      <c r="Y227" s="1"/>
      <c r="Z227" s="1"/>
      <c r="AA227" s="1"/>
      <c r="AB227" s="1"/>
      <c r="AC227" s="1"/>
      <c r="AD227" s="1"/>
      <c r="AE227" s="1"/>
      <c r="AF227" s="1"/>
      <c r="AG227" s="1"/>
      <c r="AH227" s="1"/>
      <c r="AI227" s="1"/>
      <c r="AJ227" s="1"/>
      <c r="AK227" s="1"/>
      <c r="AL227" s="1"/>
      <c r="AM227" s="1"/>
      <c r="AN227" s="1"/>
    </row>
    <row r="228" spans="1:40" ht="15.75" customHeight="1" x14ac:dyDescent="0.2">
      <c r="A228" s="1"/>
      <c r="B228" s="1"/>
      <c r="C228" s="1"/>
      <c r="D228" s="1"/>
      <c r="E228" s="1"/>
      <c r="F228" s="1"/>
      <c r="G228" s="1"/>
      <c r="H228" s="1"/>
      <c r="I228" s="1"/>
      <c r="J228" s="1"/>
      <c r="K228" s="1"/>
      <c r="L228" s="1"/>
      <c r="M228" s="1"/>
      <c r="N228" s="2"/>
      <c r="O228" s="2"/>
      <c r="P228" s="2"/>
      <c r="Q228" s="2"/>
      <c r="R228" s="2"/>
      <c r="S228" s="2"/>
      <c r="T228" s="1"/>
      <c r="U228" s="1"/>
      <c r="V228" s="1"/>
      <c r="W228" s="1"/>
      <c r="X228" s="1"/>
      <c r="Y228" s="1"/>
      <c r="Z228" s="1"/>
      <c r="AA228" s="1"/>
      <c r="AB228" s="1"/>
      <c r="AC228" s="1"/>
      <c r="AD228" s="1"/>
      <c r="AE228" s="1"/>
      <c r="AF228" s="1"/>
      <c r="AG228" s="1"/>
      <c r="AH228" s="1"/>
      <c r="AI228" s="1"/>
      <c r="AJ228" s="1"/>
      <c r="AK228" s="1"/>
      <c r="AL228" s="1"/>
      <c r="AM228" s="1"/>
      <c r="AN228" s="1"/>
    </row>
    <row r="229" spans="1:40" ht="15.75" customHeight="1" x14ac:dyDescent="0.2">
      <c r="A229" s="1"/>
      <c r="B229" s="1"/>
      <c r="C229" s="1"/>
      <c r="D229" s="1"/>
      <c r="E229" s="1"/>
      <c r="F229" s="1"/>
      <c r="G229" s="1"/>
      <c r="H229" s="1"/>
      <c r="I229" s="1"/>
      <c r="J229" s="1"/>
      <c r="K229" s="1"/>
      <c r="L229" s="1"/>
      <c r="M229" s="1"/>
      <c r="N229" s="2"/>
      <c r="O229" s="2"/>
      <c r="P229" s="2"/>
      <c r="Q229" s="2"/>
      <c r="R229" s="2"/>
      <c r="S229" s="2"/>
      <c r="T229" s="1"/>
      <c r="U229" s="1"/>
      <c r="V229" s="1"/>
      <c r="W229" s="1"/>
      <c r="X229" s="1"/>
      <c r="Y229" s="1"/>
      <c r="Z229" s="1"/>
      <c r="AA229" s="1"/>
      <c r="AB229" s="1"/>
      <c r="AC229" s="1"/>
      <c r="AD229" s="1"/>
      <c r="AE229" s="1"/>
      <c r="AF229" s="1"/>
      <c r="AG229" s="1"/>
      <c r="AH229" s="1"/>
      <c r="AI229" s="1"/>
      <c r="AJ229" s="1"/>
      <c r="AK229" s="1"/>
      <c r="AL229" s="1"/>
      <c r="AM229" s="1"/>
      <c r="AN229" s="1"/>
    </row>
    <row r="230" spans="1:40" ht="15.75" customHeight="1" x14ac:dyDescent="0.2">
      <c r="A230" s="1"/>
      <c r="B230" s="1"/>
      <c r="C230" s="1"/>
      <c r="D230" s="1"/>
      <c r="E230" s="1"/>
      <c r="F230" s="1"/>
      <c r="G230" s="1"/>
      <c r="H230" s="1"/>
      <c r="I230" s="1"/>
      <c r="J230" s="1"/>
      <c r="K230" s="1"/>
      <c r="L230" s="1"/>
      <c r="M230" s="1"/>
      <c r="N230" s="2"/>
      <c r="O230" s="2"/>
      <c r="P230" s="2"/>
      <c r="Q230" s="2"/>
      <c r="R230" s="2"/>
      <c r="S230" s="2"/>
      <c r="T230" s="1"/>
      <c r="U230" s="1"/>
      <c r="V230" s="1"/>
      <c r="W230" s="1"/>
      <c r="X230" s="1"/>
      <c r="Y230" s="1"/>
      <c r="Z230" s="1"/>
      <c r="AA230" s="1"/>
      <c r="AB230" s="1"/>
      <c r="AC230" s="1"/>
      <c r="AD230" s="1"/>
      <c r="AE230" s="1"/>
      <c r="AF230" s="1"/>
      <c r="AG230" s="1"/>
      <c r="AH230" s="1"/>
      <c r="AI230" s="1"/>
      <c r="AJ230" s="1"/>
      <c r="AK230" s="1"/>
      <c r="AL230" s="1"/>
      <c r="AM230" s="1"/>
      <c r="AN230" s="1"/>
    </row>
    <row r="231" spans="1:40" ht="15.75" customHeight="1" x14ac:dyDescent="0.2">
      <c r="A231" s="1"/>
      <c r="B231" s="1"/>
      <c r="C231" s="1"/>
      <c r="D231" s="1"/>
      <c r="E231" s="1"/>
      <c r="F231" s="1"/>
      <c r="G231" s="1"/>
      <c r="H231" s="1"/>
      <c r="I231" s="1"/>
      <c r="J231" s="1"/>
      <c r="K231" s="1"/>
      <c r="L231" s="1"/>
      <c r="M231" s="1"/>
      <c r="N231" s="2"/>
      <c r="O231" s="2"/>
      <c r="P231" s="2"/>
      <c r="Q231" s="2"/>
      <c r="R231" s="2"/>
      <c r="S231" s="2"/>
      <c r="T231" s="1"/>
      <c r="U231" s="1"/>
      <c r="V231" s="1"/>
      <c r="W231" s="1"/>
      <c r="X231" s="1"/>
      <c r="Y231" s="1"/>
      <c r="Z231" s="1"/>
      <c r="AA231" s="1"/>
      <c r="AB231" s="1"/>
      <c r="AC231" s="1"/>
      <c r="AD231" s="1"/>
      <c r="AE231" s="1"/>
      <c r="AF231" s="1"/>
      <c r="AG231" s="1"/>
      <c r="AH231" s="1"/>
      <c r="AI231" s="1"/>
      <c r="AJ231" s="1"/>
      <c r="AK231" s="1"/>
      <c r="AL231" s="1"/>
      <c r="AM231" s="1"/>
      <c r="AN231" s="1"/>
    </row>
    <row r="232" spans="1:40" ht="15.75" customHeight="1" x14ac:dyDescent="0.2">
      <c r="A232" s="1"/>
      <c r="B232" s="1"/>
      <c r="C232" s="1"/>
      <c r="D232" s="1"/>
      <c r="E232" s="1"/>
      <c r="F232" s="1"/>
      <c r="G232" s="1"/>
      <c r="H232" s="1"/>
      <c r="I232" s="1"/>
      <c r="J232" s="1"/>
      <c r="K232" s="1"/>
      <c r="L232" s="1"/>
      <c r="M232" s="1"/>
      <c r="N232" s="2"/>
      <c r="O232" s="2"/>
      <c r="P232" s="2"/>
      <c r="Q232" s="2"/>
      <c r="R232" s="2"/>
      <c r="S232" s="2"/>
      <c r="T232" s="1"/>
      <c r="U232" s="1"/>
      <c r="V232" s="1"/>
      <c r="W232" s="1"/>
      <c r="X232" s="1"/>
      <c r="Y232" s="1"/>
      <c r="Z232" s="1"/>
      <c r="AA232" s="1"/>
      <c r="AB232" s="1"/>
      <c r="AC232" s="1"/>
      <c r="AD232" s="1"/>
      <c r="AE232" s="1"/>
      <c r="AF232" s="1"/>
      <c r="AG232" s="1"/>
      <c r="AH232" s="1"/>
      <c r="AI232" s="1"/>
      <c r="AJ232" s="1"/>
      <c r="AK232" s="1"/>
      <c r="AL232" s="1"/>
      <c r="AM232" s="1"/>
      <c r="AN232" s="1"/>
    </row>
    <row r="233" spans="1:40" ht="15.75" customHeight="1" x14ac:dyDescent="0.2">
      <c r="A233" s="1"/>
      <c r="B233" s="1"/>
      <c r="C233" s="1"/>
      <c r="D233" s="1"/>
      <c r="E233" s="1"/>
      <c r="F233" s="1"/>
      <c r="G233" s="1"/>
      <c r="H233" s="1"/>
      <c r="I233" s="1"/>
      <c r="J233" s="1"/>
      <c r="K233" s="1"/>
      <c r="L233" s="1"/>
      <c r="M233" s="1"/>
      <c r="N233" s="2"/>
      <c r="O233" s="2"/>
      <c r="P233" s="2"/>
      <c r="Q233" s="2"/>
      <c r="R233" s="2"/>
      <c r="S233" s="2"/>
      <c r="T233" s="1"/>
      <c r="U233" s="1"/>
      <c r="V233" s="1"/>
      <c r="W233" s="1"/>
      <c r="X233" s="1"/>
      <c r="Y233" s="1"/>
      <c r="Z233" s="1"/>
      <c r="AA233" s="1"/>
      <c r="AB233" s="1"/>
      <c r="AC233" s="1"/>
      <c r="AD233" s="1"/>
      <c r="AE233" s="1"/>
      <c r="AF233" s="1"/>
      <c r="AG233" s="1"/>
      <c r="AH233" s="1"/>
      <c r="AI233" s="1"/>
      <c r="AJ233" s="1"/>
      <c r="AK233" s="1"/>
      <c r="AL233" s="1"/>
      <c r="AM233" s="1"/>
      <c r="AN233" s="1"/>
    </row>
    <row r="234" spans="1:40" ht="15.75" customHeight="1" x14ac:dyDescent="0.2">
      <c r="A234" s="1"/>
      <c r="B234" s="1"/>
      <c r="C234" s="1"/>
      <c r="D234" s="1"/>
      <c r="E234" s="1"/>
      <c r="F234" s="1"/>
      <c r="G234" s="1"/>
      <c r="H234" s="1"/>
      <c r="I234" s="1"/>
      <c r="J234" s="1"/>
      <c r="K234" s="1"/>
      <c r="L234" s="1"/>
      <c r="M234" s="1"/>
      <c r="N234" s="2"/>
      <c r="O234" s="2"/>
      <c r="P234" s="2"/>
      <c r="Q234" s="2"/>
      <c r="R234" s="2"/>
      <c r="S234" s="2"/>
      <c r="T234" s="1"/>
      <c r="U234" s="1"/>
      <c r="V234" s="1"/>
      <c r="W234" s="1"/>
      <c r="X234" s="1"/>
      <c r="Y234" s="1"/>
      <c r="Z234" s="1"/>
      <c r="AA234" s="1"/>
      <c r="AB234" s="1"/>
      <c r="AC234" s="1"/>
      <c r="AD234" s="1"/>
      <c r="AE234" s="1"/>
      <c r="AF234" s="1"/>
      <c r="AG234" s="1"/>
      <c r="AH234" s="1"/>
      <c r="AI234" s="1"/>
      <c r="AJ234" s="1"/>
      <c r="AK234" s="1"/>
      <c r="AL234" s="1"/>
      <c r="AM234" s="1"/>
      <c r="AN234" s="1"/>
    </row>
    <row r="235" spans="1:40" ht="15.75" customHeight="1" x14ac:dyDescent="0.2">
      <c r="A235" s="1"/>
      <c r="B235" s="1"/>
      <c r="C235" s="1"/>
      <c r="D235" s="1"/>
      <c r="E235" s="1"/>
      <c r="F235" s="1"/>
      <c r="G235" s="1"/>
      <c r="H235" s="1"/>
      <c r="I235" s="1"/>
      <c r="J235" s="1"/>
      <c r="K235" s="1"/>
      <c r="L235" s="1"/>
      <c r="M235" s="1"/>
      <c r="N235" s="2"/>
      <c r="O235" s="2"/>
      <c r="P235" s="2"/>
      <c r="Q235" s="2"/>
      <c r="R235" s="2"/>
      <c r="S235" s="2"/>
      <c r="T235" s="1"/>
      <c r="U235" s="1"/>
      <c r="V235" s="1"/>
      <c r="W235" s="1"/>
      <c r="X235" s="1"/>
      <c r="Y235" s="1"/>
      <c r="Z235" s="1"/>
      <c r="AA235" s="1"/>
      <c r="AB235" s="1"/>
      <c r="AC235" s="1"/>
      <c r="AD235" s="1"/>
      <c r="AE235" s="1"/>
      <c r="AF235" s="1"/>
      <c r="AG235" s="1"/>
      <c r="AH235" s="1"/>
      <c r="AI235" s="1"/>
      <c r="AJ235" s="1"/>
      <c r="AK235" s="1"/>
      <c r="AL235" s="1"/>
      <c r="AM235" s="1"/>
      <c r="AN235" s="1"/>
    </row>
    <row r="236" spans="1:40" ht="15.75" customHeight="1" x14ac:dyDescent="0.2">
      <c r="A236" s="1"/>
      <c r="B236" s="1"/>
      <c r="C236" s="1"/>
      <c r="D236" s="1"/>
      <c r="E236" s="1"/>
      <c r="F236" s="1"/>
      <c r="G236" s="1"/>
      <c r="H236" s="1"/>
      <c r="I236" s="1"/>
      <c r="J236" s="1"/>
      <c r="K236" s="1"/>
      <c r="L236" s="1"/>
      <c r="M236" s="1"/>
      <c r="N236" s="2"/>
      <c r="O236" s="2"/>
      <c r="P236" s="2"/>
      <c r="Q236" s="2"/>
      <c r="R236" s="2"/>
      <c r="S236" s="2"/>
      <c r="T236" s="1"/>
      <c r="U236" s="1"/>
      <c r="V236" s="1"/>
      <c r="W236" s="1"/>
      <c r="X236" s="1"/>
      <c r="Y236" s="1"/>
      <c r="Z236" s="1"/>
      <c r="AA236" s="1"/>
      <c r="AB236" s="1"/>
      <c r="AC236" s="1"/>
      <c r="AD236" s="1"/>
      <c r="AE236" s="1"/>
      <c r="AF236" s="1"/>
      <c r="AG236" s="1"/>
      <c r="AH236" s="1"/>
      <c r="AI236" s="1"/>
      <c r="AJ236" s="1"/>
      <c r="AK236" s="1"/>
      <c r="AL236" s="1"/>
      <c r="AM236" s="1"/>
      <c r="AN236" s="1"/>
    </row>
    <row r="237" spans="1:40" ht="15.75" customHeight="1" x14ac:dyDescent="0.2">
      <c r="A237" s="1"/>
      <c r="B237" s="1"/>
      <c r="C237" s="1"/>
      <c r="D237" s="1"/>
      <c r="E237" s="1"/>
      <c r="F237" s="1"/>
      <c r="G237" s="1"/>
      <c r="H237" s="1"/>
      <c r="I237" s="1"/>
      <c r="J237" s="1"/>
      <c r="K237" s="1"/>
      <c r="L237" s="1"/>
      <c r="M237" s="1"/>
      <c r="N237" s="2"/>
      <c r="O237" s="2"/>
      <c r="P237" s="2"/>
      <c r="Q237" s="2"/>
      <c r="R237" s="2"/>
      <c r="S237" s="2"/>
      <c r="T237" s="1"/>
      <c r="U237" s="1"/>
      <c r="V237" s="1"/>
      <c r="W237" s="1"/>
      <c r="X237" s="1"/>
      <c r="Y237" s="1"/>
      <c r="Z237" s="1"/>
      <c r="AA237" s="1"/>
      <c r="AB237" s="1"/>
      <c r="AC237" s="1"/>
      <c r="AD237" s="1"/>
      <c r="AE237" s="1"/>
      <c r="AF237" s="1"/>
      <c r="AG237" s="1"/>
      <c r="AH237" s="1"/>
      <c r="AI237" s="1"/>
      <c r="AJ237" s="1"/>
      <c r="AK237" s="1"/>
      <c r="AL237" s="1"/>
      <c r="AM237" s="1"/>
      <c r="AN237" s="1"/>
    </row>
    <row r="238" spans="1:40" ht="15.75" customHeight="1" x14ac:dyDescent="0.2">
      <c r="A238" s="1"/>
      <c r="B238" s="1"/>
      <c r="C238" s="1"/>
      <c r="D238" s="1"/>
      <c r="E238" s="1"/>
      <c r="F238" s="1"/>
      <c r="G238" s="1"/>
      <c r="H238" s="1"/>
      <c r="I238" s="1"/>
      <c r="J238" s="1"/>
      <c r="K238" s="1"/>
      <c r="L238" s="1"/>
      <c r="M238" s="1"/>
      <c r="N238" s="2"/>
      <c r="O238" s="2"/>
      <c r="P238" s="2"/>
      <c r="Q238" s="2"/>
      <c r="R238" s="2"/>
      <c r="S238" s="2"/>
      <c r="T238" s="1"/>
      <c r="U238" s="1"/>
      <c r="V238" s="1"/>
      <c r="W238" s="1"/>
      <c r="X238" s="1"/>
      <c r="Y238" s="1"/>
      <c r="Z238" s="1"/>
      <c r="AA238" s="1"/>
      <c r="AB238" s="1"/>
      <c r="AC238" s="1"/>
      <c r="AD238" s="1"/>
      <c r="AE238" s="1"/>
      <c r="AF238" s="1"/>
      <c r="AG238" s="1"/>
      <c r="AH238" s="1"/>
      <c r="AI238" s="1"/>
      <c r="AJ238" s="1"/>
      <c r="AK238" s="1"/>
      <c r="AL238" s="1"/>
      <c r="AM238" s="1"/>
      <c r="AN238" s="1"/>
    </row>
    <row r="239" spans="1:40" ht="15.75" customHeight="1" x14ac:dyDescent="0.2">
      <c r="A239" s="1"/>
      <c r="B239" s="1"/>
      <c r="C239" s="1"/>
      <c r="D239" s="1"/>
      <c r="E239" s="1"/>
      <c r="F239" s="1"/>
      <c r="G239" s="1"/>
      <c r="H239" s="1"/>
      <c r="I239" s="1"/>
      <c r="J239" s="1"/>
      <c r="K239" s="1"/>
      <c r="L239" s="1"/>
      <c r="M239" s="1"/>
      <c r="N239" s="2"/>
      <c r="O239" s="2"/>
      <c r="P239" s="2"/>
      <c r="Q239" s="2"/>
      <c r="R239" s="2"/>
      <c r="S239" s="2"/>
      <c r="T239" s="1"/>
      <c r="U239" s="1"/>
      <c r="V239" s="1"/>
      <c r="W239" s="1"/>
      <c r="X239" s="1"/>
      <c r="Y239" s="1"/>
      <c r="Z239" s="1"/>
      <c r="AA239" s="1"/>
      <c r="AB239" s="1"/>
      <c r="AC239" s="1"/>
      <c r="AD239" s="1"/>
      <c r="AE239" s="1"/>
      <c r="AF239" s="1"/>
      <c r="AG239" s="1"/>
      <c r="AH239" s="1"/>
      <c r="AI239" s="1"/>
      <c r="AJ239" s="1"/>
      <c r="AK239" s="1"/>
      <c r="AL239" s="1"/>
      <c r="AM239" s="1"/>
      <c r="AN239" s="1"/>
    </row>
    <row r="240" spans="1:40" ht="15.75" customHeight="1" x14ac:dyDescent="0.2">
      <c r="A240" s="1"/>
      <c r="B240" s="1"/>
      <c r="C240" s="1"/>
      <c r="D240" s="1"/>
      <c r="E240" s="1"/>
      <c r="F240" s="1"/>
      <c r="G240" s="1"/>
      <c r="H240" s="1"/>
      <c r="I240" s="1"/>
      <c r="J240" s="1"/>
      <c r="K240" s="1"/>
      <c r="L240" s="1"/>
      <c r="M240" s="1"/>
      <c r="N240" s="2"/>
      <c r="O240" s="2"/>
      <c r="P240" s="2"/>
      <c r="Q240" s="2"/>
      <c r="R240" s="2"/>
      <c r="S240" s="2"/>
      <c r="T240" s="1"/>
      <c r="U240" s="1"/>
      <c r="V240" s="1"/>
      <c r="W240" s="1"/>
      <c r="X240" s="1"/>
      <c r="Y240" s="1"/>
      <c r="Z240" s="1"/>
      <c r="AA240" s="1"/>
      <c r="AB240" s="1"/>
      <c r="AC240" s="1"/>
      <c r="AD240" s="1"/>
      <c r="AE240" s="1"/>
      <c r="AF240" s="1"/>
      <c r="AG240" s="1"/>
      <c r="AH240" s="1"/>
      <c r="AI240" s="1"/>
      <c r="AJ240" s="1"/>
      <c r="AK240" s="1"/>
      <c r="AL240" s="1"/>
      <c r="AM240" s="1"/>
      <c r="AN240" s="1"/>
    </row>
    <row r="241" spans="1:40" ht="15.75" customHeight="1" x14ac:dyDescent="0.2">
      <c r="A241" s="1"/>
      <c r="B241" s="1"/>
      <c r="C241" s="1"/>
      <c r="D241" s="1"/>
      <c r="E241" s="1"/>
      <c r="F241" s="1"/>
      <c r="G241" s="1"/>
      <c r="H241" s="1"/>
      <c r="I241" s="1"/>
      <c r="J241" s="1"/>
      <c r="K241" s="1"/>
      <c r="L241" s="1"/>
      <c r="M241" s="1"/>
      <c r="N241" s="2"/>
      <c r="O241" s="2"/>
      <c r="P241" s="2"/>
      <c r="Q241" s="2"/>
      <c r="R241" s="2"/>
      <c r="S241" s="2"/>
      <c r="T241" s="1"/>
      <c r="U241" s="1"/>
      <c r="V241" s="1"/>
      <c r="W241" s="1"/>
      <c r="X241" s="1"/>
      <c r="Y241" s="1"/>
      <c r="Z241" s="1"/>
      <c r="AA241" s="1"/>
      <c r="AB241" s="1"/>
      <c r="AC241" s="1"/>
      <c r="AD241" s="1"/>
      <c r="AE241" s="1"/>
      <c r="AF241" s="1"/>
      <c r="AG241" s="1"/>
      <c r="AH241" s="1"/>
      <c r="AI241" s="1"/>
      <c r="AJ241" s="1"/>
      <c r="AK241" s="1"/>
      <c r="AL241" s="1"/>
      <c r="AM241" s="1"/>
      <c r="AN241" s="1"/>
    </row>
    <row r="242" spans="1:40" ht="15.75" customHeight="1" x14ac:dyDescent="0.2">
      <c r="A242" s="1"/>
      <c r="B242" s="1"/>
      <c r="C242" s="1"/>
      <c r="D242" s="1"/>
      <c r="E242" s="1"/>
      <c r="F242" s="1"/>
      <c r="G242" s="1"/>
      <c r="H242" s="1"/>
      <c r="I242" s="1"/>
      <c r="J242" s="1"/>
      <c r="K242" s="1"/>
      <c r="L242" s="1"/>
      <c r="M242" s="1"/>
      <c r="N242" s="2"/>
      <c r="O242" s="2"/>
      <c r="P242" s="2"/>
      <c r="Q242" s="2"/>
      <c r="R242" s="2"/>
      <c r="S242" s="2"/>
      <c r="T242" s="1"/>
      <c r="U242" s="1"/>
      <c r="V242" s="1"/>
      <c r="W242" s="1"/>
      <c r="X242" s="1"/>
      <c r="Y242" s="1"/>
      <c r="Z242" s="1"/>
      <c r="AA242" s="1"/>
      <c r="AB242" s="1"/>
      <c r="AC242" s="1"/>
      <c r="AD242" s="1"/>
      <c r="AE242" s="1"/>
      <c r="AF242" s="1"/>
      <c r="AG242" s="1"/>
      <c r="AH242" s="1"/>
      <c r="AI242" s="1"/>
      <c r="AJ242" s="1"/>
      <c r="AK242" s="1"/>
      <c r="AL242" s="1"/>
      <c r="AM242" s="1"/>
      <c r="AN242" s="1"/>
    </row>
    <row r="243" spans="1:40" ht="15.75" customHeight="1" x14ac:dyDescent="0.2">
      <c r="A243" s="1"/>
      <c r="B243" s="1"/>
      <c r="C243" s="1"/>
      <c r="D243" s="1"/>
      <c r="E243" s="1"/>
      <c r="F243" s="1"/>
      <c r="G243" s="1"/>
      <c r="H243" s="1"/>
      <c r="I243" s="1"/>
      <c r="J243" s="1"/>
      <c r="K243" s="1"/>
      <c r="L243" s="1"/>
      <c r="M243" s="1"/>
      <c r="N243" s="2"/>
      <c r="O243" s="2"/>
      <c r="P243" s="2"/>
      <c r="Q243" s="2"/>
      <c r="R243" s="2"/>
      <c r="S243" s="2"/>
      <c r="T243" s="1"/>
      <c r="U243" s="1"/>
      <c r="V243" s="1"/>
      <c r="W243" s="1"/>
      <c r="X243" s="1"/>
      <c r="Y243" s="1"/>
      <c r="Z243" s="1"/>
      <c r="AA243" s="1"/>
      <c r="AB243" s="1"/>
      <c r="AC243" s="1"/>
      <c r="AD243" s="1"/>
      <c r="AE243" s="1"/>
      <c r="AF243" s="1"/>
      <c r="AG243" s="1"/>
      <c r="AH243" s="1"/>
      <c r="AI243" s="1"/>
      <c r="AJ243" s="1"/>
      <c r="AK243" s="1"/>
      <c r="AL243" s="1"/>
      <c r="AM243" s="1"/>
      <c r="AN243" s="1"/>
    </row>
    <row r="244" spans="1:40" ht="15.75" customHeight="1" x14ac:dyDescent="0.2">
      <c r="A244" s="1"/>
      <c r="B244" s="1"/>
      <c r="C244" s="1"/>
      <c r="D244" s="1"/>
      <c r="E244" s="1"/>
      <c r="F244" s="1"/>
      <c r="G244" s="1"/>
      <c r="H244" s="1"/>
      <c r="I244" s="1"/>
      <c r="J244" s="1"/>
      <c r="K244" s="1"/>
      <c r="L244" s="1"/>
      <c r="M244" s="1"/>
      <c r="N244" s="2"/>
      <c r="O244" s="2"/>
      <c r="P244" s="2"/>
      <c r="Q244" s="2"/>
      <c r="R244" s="2"/>
      <c r="S244" s="2"/>
      <c r="T244" s="1"/>
      <c r="U244" s="1"/>
      <c r="V244" s="1"/>
      <c r="W244" s="1"/>
      <c r="X244" s="1"/>
      <c r="Y244" s="1"/>
      <c r="Z244" s="1"/>
      <c r="AA244" s="1"/>
      <c r="AB244" s="1"/>
      <c r="AC244" s="1"/>
      <c r="AD244" s="1"/>
      <c r="AE244" s="1"/>
      <c r="AF244" s="1"/>
      <c r="AG244" s="1"/>
      <c r="AH244" s="1"/>
      <c r="AI244" s="1"/>
      <c r="AJ244" s="1"/>
      <c r="AK244" s="1"/>
      <c r="AL244" s="1"/>
      <c r="AM244" s="1"/>
      <c r="AN244" s="1"/>
    </row>
    <row r="245" spans="1:40" ht="15.75" customHeight="1" x14ac:dyDescent="0.2">
      <c r="A245" s="1"/>
      <c r="B245" s="1"/>
      <c r="C245" s="1"/>
      <c r="D245" s="1"/>
      <c r="E245" s="1"/>
      <c r="F245" s="1"/>
      <c r="G245" s="1"/>
      <c r="H245" s="1"/>
      <c r="I245" s="1"/>
      <c r="J245" s="1"/>
      <c r="K245" s="1"/>
      <c r="L245" s="1"/>
      <c r="M245" s="1"/>
      <c r="N245" s="2"/>
      <c r="O245" s="2"/>
      <c r="P245" s="2"/>
      <c r="Q245" s="2"/>
      <c r="R245" s="2"/>
      <c r="S245" s="2"/>
      <c r="T245" s="1"/>
      <c r="U245" s="1"/>
      <c r="V245" s="1"/>
      <c r="W245" s="1"/>
      <c r="X245" s="1"/>
      <c r="Y245" s="1"/>
      <c r="Z245" s="1"/>
      <c r="AA245" s="1"/>
      <c r="AB245" s="1"/>
      <c r="AC245" s="1"/>
      <c r="AD245" s="1"/>
      <c r="AE245" s="1"/>
      <c r="AF245" s="1"/>
      <c r="AG245" s="1"/>
      <c r="AH245" s="1"/>
      <c r="AI245" s="1"/>
      <c r="AJ245" s="1"/>
      <c r="AK245" s="1"/>
      <c r="AL245" s="1"/>
      <c r="AM245" s="1"/>
      <c r="AN245" s="1"/>
    </row>
    <row r="246" spans="1:40" ht="15.75" customHeight="1" x14ac:dyDescent="0.2">
      <c r="A246" s="1"/>
      <c r="B246" s="1"/>
      <c r="C246" s="1"/>
      <c r="D246" s="1"/>
      <c r="E246" s="1"/>
      <c r="F246" s="1"/>
      <c r="G246" s="1"/>
      <c r="H246" s="1"/>
      <c r="I246" s="1"/>
      <c r="J246" s="1"/>
      <c r="K246" s="1"/>
      <c r="L246" s="1"/>
      <c r="M246" s="1"/>
      <c r="N246" s="2"/>
      <c r="O246" s="2"/>
      <c r="P246" s="2"/>
      <c r="Q246" s="2"/>
      <c r="R246" s="2"/>
      <c r="S246" s="2"/>
      <c r="T246" s="1"/>
      <c r="U246" s="1"/>
      <c r="V246" s="1"/>
      <c r="W246" s="1"/>
      <c r="X246" s="1"/>
      <c r="Y246" s="1"/>
      <c r="Z246" s="1"/>
      <c r="AA246" s="1"/>
      <c r="AB246" s="1"/>
      <c r="AC246" s="1"/>
      <c r="AD246" s="1"/>
      <c r="AE246" s="1"/>
      <c r="AF246" s="1"/>
      <c r="AG246" s="1"/>
      <c r="AH246" s="1"/>
      <c r="AI246" s="1"/>
      <c r="AJ246" s="1"/>
      <c r="AK246" s="1"/>
      <c r="AL246" s="1"/>
      <c r="AM246" s="1"/>
      <c r="AN246" s="1"/>
    </row>
    <row r="247" spans="1:40" ht="15.75" customHeight="1" x14ac:dyDescent="0.2">
      <c r="A247" s="1"/>
      <c r="B247" s="1"/>
      <c r="C247" s="1"/>
      <c r="D247" s="1"/>
      <c r="E247" s="1"/>
      <c r="F247" s="1"/>
      <c r="G247" s="1"/>
      <c r="H247" s="1"/>
      <c r="I247" s="1"/>
      <c r="J247" s="1"/>
      <c r="K247" s="1"/>
      <c r="L247" s="1"/>
      <c r="M247" s="1"/>
      <c r="N247" s="2"/>
      <c r="O247" s="2"/>
      <c r="P247" s="2"/>
      <c r="Q247" s="2"/>
      <c r="R247" s="2"/>
      <c r="S247" s="2"/>
      <c r="T247" s="1"/>
      <c r="U247" s="1"/>
      <c r="V247" s="1"/>
      <c r="W247" s="1"/>
      <c r="X247" s="1"/>
      <c r="Y247" s="1"/>
      <c r="Z247" s="1"/>
      <c r="AA247" s="1"/>
      <c r="AB247" s="1"/>
      <c r="AC247" s="1"/>
      <c r="AD247" s="1"/>
      <c r="AE247" s="1"/>
      <c r="AF247" s="1"/>
      <c r="AG247" s="1"/>
      <c r="AH247" s="1"/>
      <c r="AI247" s="1"/>
      <c r="AJ247" s="1"/>
      <c r="AK247" s="1"/>
      <c r="AL247" s="1"/>
      <c r="AM247" s="1"/>
      <c r="AN247" s="1"/>
    </row>
    <row r="248" spans="1:40" ht="15.75" customHeight="1" x14ac:dyDescent="0.2">
      <c r="A248" s="1"/>
      <c r="B248" s="1"/>
      <c r="C248" s="1"/>
      <c r="D248" s="1"/>
      <c r="E248" s="1"/>
      <c r="F248" s="1"/>
      <c r="G248" s="1"/>
      <c r="H248" s="1"/>
      <c r="I248" s="1"/>
      <c r="J248" s="1"/>
      <c r="K248" s="1"/>
      <c r="L248" s="1"/>
      <c r="M248" s="1"/>
      <c r="N248" s="2"/>
      <c r="O248" s="2"/>
      <c r="P248" s="2"/>
      <c r="Q248" s="2"/>
      <c r="R248" s="2"/>
      <c r="S248" s="2"/>
      <c r="T248" s="1"/>
      <c r="U248" s="1"/>
      <c r="V248" s="1"/>
      <c r="W248" s="1"/>
      <c r="X248" s="1"/>
      <c r="Y248" s="1"/>
      <c r="Z248" s="1"/>
      <c r="AA248" s="1"/>
      <c r="AB248" s="1"/>
      <c r="AC248" s="1"/>
      <c r="AD248" s="1"/>
      <c r="AE248" s="1"/>
      <c r="AF248" s="1"/>
      <c r="AG248" s="1"/>
      <c r="AH248" s="1"/>
      <c r="AI248" s="1"/>
      <c r="AJ248" s="1"/>
      <c r="AK248" s="1"/>
      <c r="AL248" s="1"/>
      <c r="AM248" s="1"/>
      <c r="AN248" s="1"/>
    </row>
    <row r="249" spans="1:40" ht="15.75" customHeight="1" x14ac:dyDescent="0.2">
      <c r="A249" s="1"/>
      <c r="B249" s="1"/>
      <c r="C249" s="1"/>
      <c r="D249" s="1"/>
      <c r="E249" s="1"/>
      <c r="F249" s="1"/>
      <c r="G249" s="1"/>
      <c r="H249" s="1"/>
      <c r="I249" s="1"/>
      <c r="J249" s="1"/>
      <c r="K249" s="1"/>
      <c r="L249" s="1"/>
      <c r="M249" s="1"/>
      <c r="N249" s="2"/>
      <c r="O249" s="2"/>
      <c r="P249" s="2"/>
      <c r="Q249" s="2"/>
      <c r="R249" s="2"/>
      <c r="S249" s="2"/>
      <c r="T249" s="1"/>
      <c r="U249" s="1"/>
      <c r="V249" s="1"/>
      <c r="W249" s="1"/>
      <c r="X249" s="1"/>
      <c r="Y249" s="1"/>
      <c r="Z249" s="1"/>
      <c r="AA249" s="1"/>
      <c r="AB249" s="1"/>
      <c r="AC249" s="1"/>
      <c r="AD249" s="1"/>
      <c r="AE249" s="1"/>
      <c r="AF249" s="1"/>
      <c r="AG249" s="1"/>
      <c r="AH249" s="1"/>
      <c r="AI249" s="1"/>
      <c r="AJ249" s="1"/>
      <c r="AK249" s="1"/>
      <c r="AL249" s="1"/>
      <c r="AM249" s="1"/>
      <c r="AN249" s="1"/>
    </row>
    <row r="250" spans="1:40" ht="15.75" customHeight="1" x14ac:dyDescent="0.2">
      <c r="A250" s="1"/>
      <c r="B250" s="1"/>
      <c r="C250" s="1"/>
      <c r="D250" s="1"/>
      <c r="E250" s="1"/>
      <c r="F250" s="1"/>
      <c r="G250" s="1"/>
      <c r="H250" s="1"/>
      <c r="I250" s="1"/>
      <c r="J250" s="1"/>
      <c r="K250" s="1"/>
      <c r="L250" s="1"/>
      <c r="M250" s="1"/>
      <c r="N250" s="2"/>
      <c r="O250" s="2"/>
      <c r="P250" s="2"/>
      <c r="Q250" s="2"/>
      <c r="R250" s="2"/>
      <c r="S250" s="2"/>
      <c r="T250" s="1"/>
      <c r="U250" s="1"/>
      <c r="V250" s="1"/>
      <c r="W250" s="1"/>
      <c r="X250" s="1"/>
      <c r="Y250" s="1"/>
      <c r="Z250" s="1"/>
      <c r="AA250" s="1"/>
      <c r="AB250" s="1"/>
      <c r="AC250" s="1"/>
      <c r="AD250" s="1"/>
      <c r="AE250" s="1"/>
      <c r="AF250" s="1"/>
      <c r="AG250" s="1"/>
      <c r="AH250" s="1"/>
      <c r="AI250" s="1"/>
      <c r="AJ250" s="1"/>
      <c r="AK250" s="1"/>
      <c r="AL250" s="1"/>
      <c r="AM250" s="1"/>
      <c r="AN250" s="1"/>
    </row>
    <row r="251" spans="1:40" ht="15.75" customHeight="1" x14ac:dyDescent="0.2">
      <c r="A251" s="1"/>
      <c r="B251" s="1"/>
      <c r="C251" s="1"/>
      <c r="D251" s="1"/>
      <c r="E251" s="1"/>
      <c r="F251" s="1"/>
      <c r="G251" s="1"/>
      <c r="H251" s="1"/>
      <c r="I251" s="1"/>
      <c r="J251" s="1"/>
      <c r="K251" s="1"/>
      <c r="L251" s="1"/>
      <c r="M251" s="1"/>
      <c r="N251" s="2"/>
      <c r="O251" s="2"/>
      <c r="P251" s="2"/>
      <c r="Q251" s="2"/>
      <c r="R251" s="2"/>
      <c r="S251" s="2"/>
      <c r="T251" s="1"/>
      <c r="U251" s="1"/>
      <c r="V251" s="1"/>
      <c r="W251" s="1"/>
      <c r="X251" s="1"/>
      <c r="Y251" s="1"/>
      <c r="Z251" s="1"/>
      <c r="AA251" s="1"/>
      <c r="AB251" s="1"/>
      <c r="AC251" s="1"/>
      <c r="AD251" s="1"/>
      <c r="AE251" s="1"/>
      <c r="AF251" s="1"/>
      <c r="AG251" s="1"/>
      <c r="AH251" s="1"/>
      <c r="AI251" s="1"/>
      <c r="AJ251" s="1"/>
      <c r="AK251" s="1"/>
      <c r="AL251" s="1"/>
      <c r="AM251" s="1"/>
      <c r="AN251" s="1"/>
    </row>
    <row r="252" spans="1:40" ht="15.75" customHeight="1" x14ac:dyDescent="0.2">
      <c r="A252" s="1"/>
      <c r="B252" s="1"/>
      <c r="C252" s="1"/>
      <c r="D252" s="1"/>
      <c r="E252" s="1"/>
      <c r="F252" s="1"/>
      <c r="G252" s="1"/>
      <c r="H252" s="1"/>
      <c r="I252" s="1"/>
      <c r="J252" s="1"/>
      <c r="K252" s="1"/>
      <c r="L252" s="1"/>
      <c r="M252" s="1"/>
      <c r="N252" s="2"/>
      <c r="O252" s="2"/>
      <c r="P252" s="2"/>
      <c r="Q252" s="2"/>
      <c r="R252" s="2"/>
      <c r="S252" s="2"/>
      <c r="T252" s="1"/>
      <c r="U252" s="1"/>
      <c r="V252" s="1"/>
      <c r="W252" s="1"/>
      <c r="X252" s="1"/>
      <c r="Y252" s="1"/>
      <c r="Z252" s="1"/>
      <c r="AA252" s="1"/>
      <c r="AB252" s="1"/>
      <c r="AC252" s="1"/>
      <c r="AD252" s="1"/>
      <c r="AE252" s="1"/>
      <c r="AF252" s="1"/>
      <c r="AG252" s="1"/>
      <c r="AH252" s="1"/>
      <c r="AI252" s="1"/>
      <c r="AJ252" s="1"/>
      <c r="AK252" s="1"/>
      <c r="AL252" s="1"/>
      <c r="AM252" s="1"/>
      <c r="AN252" s="1"/>
    </row>
    <row r="253" spans="1:40" ht="15.75" customHeight="1" x14ac:dyDescent="0.2">
      <c r="A253" s="1"/>
      <c r="B253" s="1"/>
      <c r="C253" s="1"/>
      <c r="D253" s="1"/>
      <c r="E253" s="1"/>
      <c r="F253" s="1"/>
      <c r="G253" s="1"/>
      <c r="H253" s="1"/>
      <c r="I253" s="1"/>
      <c r="J253" s="1"/>
      <c r="K253" s="1"/>
      <c r="L253" s="1"/>
      <c r="M253" s="1"/>
      <c r="N253" s="2"/>
      <c r="O253" s="2"/>
      <c r="P253" s="2"/>
      <c r="Q253" s="2"/>
      <c r="R253" s="2"/>
      <c r="S253" s="2"/>
      <c r="T253" s="1"/>
      <c r="U253" s="1"/>
      <c r="V253" s="1"/>
      <c r="W253" s="1"/>
      <c r="X253" s="1"/>
      <c r="Y253" s="1"/>
      <c r="Z253" s="1"/>
      <c r="AA253" s="1"/>
      <c r="AB253" s="1"/>
      <c r="AC253" s="1"/>
      <c r="AD253" s="1"/>
      <c r="AE253" s="1"/>
      <c r="AF253" s="1"/>
      <c r="AG253" s="1"/>
      <c r="AH253" s="1"/>
      <c r="AI253" s="1"/>
      <c r="AJ253" s="1"/>
      <c r="AK253" s="1"/>
      <c r="AL253" s="1"/>
      <c r="AM253" s="1"/>
      <c r="AN253" s="1"/>
    </row>
    <row r="254" spans="1:40" ht="15.75" customHeight="1" x14ac:dyDescent="0.2">
      <c r="A254" s="1"/>
      <c r="B254" s="1"/>
      <c r="C254" s="1"/>
      <c r="D254" s="1"/>
      <c r="E254" s="1"/>
      <c r="F254" s="1"/>
      <c r="G254" s="1"/>
      <c r="H254" s="1"/>
      <c r="I254" s="1"/>
      <c r="J254" s="1"/>
      <c r="K254" s="1"/>
      <c r="L254" s="1"/>
      <c r="M254" s="1"/>
      <c r="N254" s="2"/>
      <c r="O254" s="2"/>
      <c r="P254" s="2"/>
      <c r="Q254" s="2"/>
      <c r="R254" s="2"/>
      <c r="S254" s="2"/>
      <c r="T254" s="1"/>
      <c r="U254" s="1"/>
      <c r="V254" s="1"/>
      <c r="W254" s="1"/>
      <c r="X254" s="1"/>
      <c r="Y254" s="1"/>
      <c r="Z254" s="1"/>
      <c r="AA254" s="1"/>
      <c r="AB254" s="1"/>
      <c r="AC254" s="1"/>
      <c r="AD254" s="1"/>
      <c r="AE254" s="1"/>
      <c r="AF254" s="1"/>
      <c r="AG254" s="1"/>
      <c r="AH254" s="1"/>
      <c r="AI254" s="1"/>
      <c r="AJ254" s="1"/>
      <c r="AK254" s="1"/>
      <c r="AL254" s="1"/>
      <c r="AM254" s="1"/>
      <c r="AN254" s="1"/>
    </row>
    <row r="255" spans="1:40" ht="15.75" customHeight="1" x14ac:dyDescent="0.2">
      <c r="A255" s="1"/>
      <c r="B255" s="1"/>
      <c r="C255" s="1"/>
      <c r="D255" s="1"/>
      <c r="E255" s="1"/>
      <c r="F255" s="1"/>
      <c r="G255" s="1"/>
      <c r="H255" s="1"/>
      <c r="I255" s="1"/>
      <c r="J255" s="1"/>
      <c r="K255" s="1"/>
      <c r="L255" s="1"/>
      <c r="M255" s="1"/>
      <c r="N255" s="2"/>
      <c r="O255" s="2"/>
      <c r="P255" s="2"/>
      <c r="Q255" s="2"/>
      <c r="R255" s="2"/>
      <c r="S255" s="2"/>
      <c r="T255" s="1"/>
      <c r="U255" s="1"/>
      <c r="V255" s="1"/>
      <c r="W255" s="1"/>
      <c r="X255" s="1"/>
      <c r="Y255" s="1"/>
      <c r="Z255" s="1"/>
      <c r="AA255" s="1"/>
      <c r="AB255" s="1"/>
      <c r="AC255" s="1"/>
      <c r="AD255" s="1"/>
      <c r="AE255" s="1"/>
      <c r="AF255" s="1"/>
      <c r="AG255" s="1"/>
      <c r="AH255" s="1"/>
      <c r="AI255" s="1"/>
      <c r="AJ255" s="1"/>
      <c r="AK255" s="1"/>
      <c r="AL255" s="1"/>
      <c r="AM255" s="1"/>
      <c r="AN255" s="1"/>
    </row>
    <row r="256" spans="1:40" ht="15.75" customHeight="1" x14ac:dyDescent="0.2">
      <c r="A256" s="1"/>
      <c r="B256" s="1"/>
      <c r="C256" s="1"/>
      <c r="D256" s="1"/>
      <c r="E256" s="1"/>
      <c r="F256" s="1"/>
      <c r="G256" s="1"/>
      <c r="H256" s="1"/>
      <c r="I256" s="1"/>
      <c r="J256" s="1"/>
      <c r="K256" s="1"/>
      <c r="L256" s="1"/>
      <c r="M256" s="1"/>
      <c r="N256" s="2"/>
      <c r="O256" s="2"/>
      <c r="P256" s="2"/>
      <c r="Q256" s="2"/>
      <c r="R256" s="2"/>
      <c r="S256" s="2"/>
      <c r="T256" s="1"/>
      <c r="U256" s="1"/>
      <c r="V256" s="1"/>
      <c r="W256" s="1"/>
      <c r="X256" s="1"/>
      <c r="Y256" s="1"/>
      <c r="Z256" s="1"/>
      <c r="AA256" s="1"/>
      <c r="AB256" s="1"/>
      <c r="AC256" s="1"/>
      <c r="AD256" s="1"/>
      <c r="AE256" s="1"/>
      <c r="AF256" s="1"/>
      <c r="AG256" s="1"/>
      <c r="AH256" s="1"/>
      <c r="AI256" s="1"/>
      <c r="AJ256" s="1"/>
      <c r="AK256" s="1"/>
      <c r="AL256" s="1"/>
      <c r="AM256" s="1"/>
      <c r="AN256" s="1"/>
    </row>
    <row r="257" spans="1:40" ht="15.75" customHeight="1" x14ac:dyDescent="0.2">
      <c r="A257" s="1"/>
      <c r="B257" s="1"/>
      <c r="C257" s="1"/>
      <c r="D257" s="1"/>
      <c r="E257" s="1"/>
      <c r="F257" s="1"/>
      <c r="G257" s="1"/>
      <c r="H257" s="1"/>
      <c r="I257" s="1"/>
      <c r="J257" s="1"/>
      <c r="K257" s="1"/>
      <c r="L257" s="1"/>
      <c r="M257" s="1"/>
      <c r="N257" s="2"/>
      <c r="O257" s="2"/>
      <c r="P257" s="2"/>
      <c r="Q257" s="2"/>
      <c r="R257" s="2"/>
      <c r="S257" s="2"/>
      <c r="T257" s="1"/>
      <c r="U257" s="1"/>
      <c r="V257" s="1"/>
      <c r="W257" s="1"/>
      <c r="X257" s="1"/>
      <c r="Y257" s="1"/>
      <c r="Z257" s="1"/>
      <c r="AA257" s="1"/>
      <c r="AB257" s="1"/>
      <c r="AC257" s="1"/>
      <c r="AD257" s="1"/>
      <c r="AE257" s="1"/>
      <c r="AF257" s="1"/>
      <c r="AG257" s="1"/>
      <c r="AH257" s="1"/>
      <c r="AI257" s="1"/>
      <c r="AJ257" s="1"/>
      <c r="AK257" s="1"/>
      <c r="AL257" s="1"/>
      <c r="AM257" s="1"/>
      <c r="AN257" s="1"/>
    </row>
    <row r="258" spans="1:40" ht="15.75" customHeight="1" x14ac:dyDescent="0.2">
      <c r="A258" s="1"/>
      <c r="B258" s="1"/>
      <c r="C258" s="1"/>
      <c r="D258" s="1"/>
      <c r="E258" s="1"/>
      <c r="F258" s="1"/>
      <c r="G258" s="1"/>
      <c r="H258" s="1"/>
      <c r="I258" s="1"/>
      <c r="J258" s="1"/>
      <c r="K258" s="1"/>
      <c r="L258" s="1"/>
      <c r="M258" s="1"/>
      <c r="N258" s="2"/>
      <c r="O258" s="2"/>
      <c r="P258" s="2"/>
      <c r="Q258" s="2"/>
      <c r="R258" s="2"/>
      <c r="S258" s="2"/>
      <c r="T258" s="1"/>
      <c r="U258" s="1"/>
      <c r="V258" s="1"/>
      <c r="W258" s="1"/>
      <c r="X258" s="1"/>
      <c r="Y258" s="1"/>
      <c r="Z258" s="1"/>
      <c r="AA258" s="1"/>
      <c r="AB258" s="1"/>
      <c r="AC258" s="1"/>
      <c r="AD258" s="1"/>
      <c r="AE258" s="1"/>
      <c r="AF258" s="1"/>
      <c r="AG258" s="1"/>
      <c r="AH258" s="1"/>
      <c r="AI258" s="1"/>
      <c r="AJ258" s="1"/>
      <c r="AK258" s="1"/>
      <c r="AL258" s="1"/>
      <c r="AM258" s="1"/>
      <c r="AN258" s="1"/>
    </row>
    <row r="259" spans="1:40" ht="15.75" customHeight="1" x14ac:dyDescent="0.2">
      <c r="A259" s="1"/>
      <c r="B259" s="1"/>
      <c r="C259" s="1"/>
      <c r="D259" s="1"/>
      <c r="E259" s="1"/>
      <c r="F259" s="1"/>
      <c r="G259" s="1"/>
      <c r="H259" s="1"/>
      <c r="I259" s="1"/>
      <c r="J259" s="1"/>
      <c r="K259" s="1"/>
      <c r="L259" s="1"/>
      <c r="M259" s="1"/>
      <c r="N259" s="2"/>
      <c r="O259" s="2"/>
      <c r="P259" s="2"/>
      <c r="Q259" s="2"/>
      <c r="R259" s="2"/>
      <c r="S259" s="2"/>
      <c r="T259" s="1"/>
      <c r="U259" s="1"/>
      <c r="V259" s="1"/>
      <c r="W259" s="1"/>
      <c r="X259" s="1"/>
      <c r="Y259" s="1"/>
      <c r="Z259" s="1"/>
      <c r="AA259" s="1"/>
      <c r="AB259" s="1"/>
      <c r="AC259" s="1"/>
      <c r="AD259" s="1"/>
      <c r="AE259" s="1"/>
      <c r="AF259" s="1"/>
      <c r="AG259" s="1"/>
      <c r="AH259" s="1"/>
      <c r="AI259" s="1"/>
      <c r="AJ259" s="1"/>
      <c r="AK259" s="1"/>
      <c r="AL259" s="1"/>
      <c r="AM259" s="1"/>
      <c r="AN259" s="1"/>
    </row>
    <row r="260" spans="1:40" ht="15.75" customHeight="1" x14ac:dyDescent="0.2">
      <c r="A260" s="1"/>
      <c r="B260" s="1"/>
      <c r="C260" s="1"/>
      <c r="D260" s="1"/>
      <c r="E260" s="1"/>
      <c r="F260" s="1"/>
      <c r="G260" s="1"/>
      <c r="H260" s="1"/>
      <c r="I260" s="1"/>
      <c r="J260" s="1"/>
      <c r="K260" s="1"/>
      <c r="L260" s="1"/>
      <c r="M260" s="1"/>
      <c r="N260" s="2"/>
      <c r="O260" s="2"/>
      <c r="P260" s="2"/>
      <c r="Q260" s="2"/>
      <c r="R260" s="2"/>
      <c r="S260" s="2"/>
      <c r="T260" s="1"/>
      <c r="U260" s="1"/>
      <c r="V260" s="1"/>
      <c r="W260" s="1"/>
      <c r="X260" s="1"/>
      <c r="Y260" s="1"/>
      <c r="Z260" s="1"/>
      <c r="AA260" s="1"/>
      <c r="AB260" s="1"/>
      <c r="AC260" s="1"/>
      <c r="AD260" s="1"/>
      <c r="AE260" s="1"/>
      <c r="AF260" s="1"/>
      <c r="AG260" s="1"/>
      <c r="AH260" s="1"/>
      <c r="AI260" s="1"/>
      <c r="AJ260" s="1"/>
      <c r="AK260" s="1"/>
      <c r="AL260" s="1"/>
      <c r="AM260" s="1"/>
      <c r="AN260" s="1"/>
    </row>
    <row r="261" spans="1:40" ht="15.75" customHeight="1" x14ac:dyDescent="0.2">
      <c r="A261" s="1"/>
      <c r="B261" s="1"/>
      <c r="C261" s="1"/>
      <c r="D261" s="1"/>
      <c r="E261" s="1"/>
      <c r="F261" s="1"/>
      <c r="G261" s="1"/>
      <c r="H261" s="1"/>
      <c r="I261" s="1"/>
      <c r="J261" s="1"/>
      <c r="K261" s="1"/>
      <c r="L261" s="1"/>
      <c r="M261" s="1"/>
      <c r="N261" s="2"/>
      <c r="O261" s="2"/>
      <c r="P261" s="2"/>
      <c r="Q261" s="2"/>
      <c r="R261" s="2"/>
      <c r="S261" s="2"/>
      <c r="T261" s="1"/>
      <c r="U261" s="1"/>
      <c r="V261" s="1"/>
      <c r="W261" s="1"/>
      <c r="X261" s="1"/>
      <c r="Y261" s="1"/>
      <c r="Z261" s="1"/>
      <c r="AA261" s="1"/>
      <c r="AB261" s="1"/>
      <c r="AC261" s="1"/>
      <c r="AD261" s="1"/>
      <c r="AE261" s="1"/>
      <c r="AF261" s="1"/>
      <c r="AG261" s="1"/>
      <c r="AH261" s="1"/>
      <c r="AI261" s="1"/>
      <c r="AJ261" s="1"/>
      <c r="AK261" s="1"/>
      <c r="AL261" s="1"/>
      <c r="AM261" s="1"/>
      <c r="AN261" s="1"/>
    </row>
    <row r="262" spans="1:40" ht="15.75" customHeight="1" x14ac:dyDescent="0.2">
      <c r="A262" s="1"/>
      <c r="B262" s="1"/>
      <c r="C262" s="1"/>
      <c r="D262" s="1"/>
      <c r="E262" s="1"/>
      <c r="F262" s="1"/>
      <c r="G262" s="1"/>
      <c r="H262" s="1"/>
      <c r="I262" s="1"/>
      <c r="J262" s="1"/>
      <c r="K262" s="1"/>
      <c r="L262" s="1"/>
      <c r="M262" s="1"/>
      <c r="N262" s="2"/>
      <c r="O262" s="2"/>
      <c r="P262" s="2"/>
      <c r="Q262" s="2"/>
      <c r="R262" s="2"/>
      <c r="S262" s="2"/>
      <c r="T262" s="1"/>
      <c r="U262" s="1"/>
      <c r="V262" s="1"/>
      <c r="W262" s="1"/>
      <c r="X262" s="1"/>
      <c r="Y262" s="1"/>
      <c r="Z262" s="1"/>
      <c r="AA262" s="1"/>
      <c r="AB262" s="1"/>
      <c r="AC262" s="1"/>
      <c r="AD262" s="1"/>
      <c r="AE262" s="1"/>
      <c r="AF262" s="1"/>
      <c r="AG262" s="1"/>
      <c r="AH262" s="1"/>
      <c r="AI262" s="1"/>
      <c r="AJ262" s="1"/>
      <c r="AK262" s="1"/>
      <c r="AL262" s="1"/>
      <c r="AM262" s="1"/>
      <c r="AN262" s="1"/>
    </row>
    <row r="263" spans="1:40" ht="15.75" customHeight="1" x14ac:dyDescent="0.2">
      <c r="A263" s="1"/>
      <c r="B263" s="1"/>
      <c r="C263" s="1"/>
      <c r="D263" s="1"/>
      <c r="E263" s="1"/>
      <c r="F263" s="1"/>
      <c r="G263" s="1"/>
      <c r="H263" s="1"/>
      <c r="I263" s="1"/>
      <c r="J263" s="1"/>
      <c r="K263" s="1"/>
      <c r="L263" s="1"/>
      <c r="M263" s="1"/>
      <c r="N263" s="2"/>
      <c r="O263" s="2"/>
      <c r="P263" s="2"/>
      <c r="Q263" s="2"/>
      <c r="R263" s="2"/>
      <c r="S263" s="2"/>
      <c r="T263" s="1"/>
      <c r="U263" s="1"/>
      <c r="V263" s="1"/>
      <c r="W263" s="1"/>
      <c r="X263" s="1"/>
      <c r="Y263" s="1"/>
      <c r="Z263" s="1"/>
      <c r="AA263" s="1"/>
      <c r="AB263" s="1"/>
      <c r="AC263" s="1"/>
      <c r="AD263" s="1"/>
      <c r="AE263" s="1"/>
      <c r="AF263" s="1"/>
      <c r="AG263" s="1"/>
      <c r="AH263" s="1"/>
      <c r="AI263" s="1"/>
      <c r="AJ263" s="1"/>
      <c r="AK263" s="1"/>
      <c r="AL263" s="1"/>
      <c r="AM263" s="1"/>
      <c r="AN263" s="1"/>
    </row>
    <row r="264" spans="1:40" ht="15.75" customHeight="1" x14ac:dyDescent="0.2">
      <c r="A264" s="1"/>
      <c r="B264" s="1"/>
      <c r="C264" s="1"/>
      <c r="D264" s="1"/>
      <c r="E264" s="1"/>
      <c r="F264" s="1"/>
      <c r="G264" s="1"/>
      <c r="H264" s="1"/>
      <c r="I264" s="1"/>
      <c r="J264" s="1"/>
      <c r="K264" s="1"/>
      <c r="L264" s="1"/>
      <c r="M264" s="1"/>
      <c r="N264" s="2"/>
      <c r="O264" s="2"/>
      <c r="P264" s="2"/>
      <c r="Q264" s="2"/>
      <c r="R264" s="2"/>
      <c r="S264" s="2"/>
      <c r="T264" s="1"/>
      <c r="U264" s="1"/>
      <c r="V264" s="1"/>
      <c r="W264" s="1"/>
      <c r="X264" s="1"/>
      <c r="Y264" s="1"/>
      <c r="Z264" s="1"/>
      <c r="AA264" s="1"/>
      <c r="AB264" s="1"/>
      <c r="AC264" s="1"/>
      <c r="AD264" s="1"/>
      <c r="AE264" s="1"/>
      <c r="AF264" s="1"/>
      <c r="AG264" s="1"/>
      <c r="AH264" s="1"/>
      <c r="AI264" s="1"/>
      <c r="AJ264" s="1"/>
      <c r="AK264" s="1"/>
      <c r="AL264" s="1"/>
      <c r="AM264" s="1"/>
      <c r="AN264" s="1"/>
    </row>
    <row r="265" spans="1:40" ht="15.75" customHeight="1" x14ac:dyDescent="0.2">
      <c r="A265" s="1"/>
      <c r="B265" s="1"/>
      <c r="C265" s="1"/>
      <c r="D265" s="1"/>
      <c r="E265" s="1"/>
      <c r="F265" s="1"/>
      <c r="G265" s="1"/>
      <c r="H265" s="1"/>
      <c r="I265" s="1"/>
      <c r="J265" s="1"/>
      <c r="K265" s="1"/>
      <c r="L265" s="1"/>
      <c r="M265" s="1"/>
      <c r="N265" s="2"/>
      <c r="O265" s="2"/>
      <c r="P265" s="2"/>
      <c r="Q265" s="2"/>
      <c r="R265" s="2"/>
      <c r="S265" s="2"/>
      <c r="T265" s="1"/>
      <c r="U265" s="1"/>
      <c r="V265" s="1"/>
      <c r="W265" s="1"/>
      <c r="X265" s="1"/>
      <c r="Y265" s="1"/>
      <c r="Z265" s="1"/>
      <c r="AA265" s="1"/>
      <c r="AB265" s="1"/>
      <c r="AC265" s="1"/>
      <c r="AD265" s="1"/>
      <c r="AE265" s="1"/>
      <c r="AF265" s="1"/>
      <c r="AG265" s="1"/>
      <c r="AH265" s="1"/>
      <c r="AI265" s="1"/>
      <c r="AJ265" s="1"/>
      <c r="AK265" s="1"/>
      <c r="AL265" s="1"/>
      <c r="AM265" s="1"/>
      <c r="AN265" s="1"/>
    </row>
    <row r="266" spans="1:40" ht="15.75" customHeight="1" x14ac:dyDescent="0.2">
      <c r="A266" s="1"/>
      <c r="B266" s="1"/>
      <c r="C266" s="1"/>
      <c r="D266" s="1"/>
      <c r="E266" s="1"/>
      <c r="F266" s="1"/>
      <c r="G266" s="1"/>
      <c r="H266" s="1"/>
      <c r="I266" s="1"/>
      <c r="J266" s="1"/>
      <c r="K266" s="1"/>
      <c r="L266" s="1"/>
      <c r="M266" s="1"/>
      <c r="N266" s="2"/>
      <c r="O266" s="2"/>
      <c r="P266" s="2"/>
      <c r="Q266" s="2"/>
      <c r="R266" s="2"/>
      <c r="S266" s="2"/>
      <c r="T266" s="1"/>
      <c r="U266" s="1"/>
      <c r="V266" s="1"/>
      <c r="W266" s="1"/>
      <c r="X266" s="1"/>
      <c r="Y266" s="1"/>
      <c r="Z266" s="1"/>
      <c r="AA266" s="1"/>
      <c r="AB266" s="1"/>
      <c r="AC266" s="1"/>
      <c r="AD266" s="1"/>
      <c r="AE266" s="1"/>
      <c r="AF266" s="1"/>
      <c r="AG266" s="1"/>
      <c r="AH266" s="1"/>
      <c r="AI266" s="1"/>
      <c r="AJ266" s="1"/>
      <c r="AK266" s="1"/>
      <c r="AL266" s="1"/>
      <c r="AM266" s="1"/>
      <c r="AN266" s="1"/>
    </row>
    <row r="267" spans="1:40" ht="15.75" customHeight="1" x14ac:dyDescent="0.2">
      <c r="A267" s="1"/>
      <c r="B267" s="1"/>
      <c r="C267" s="1"/>
      <c r="D267" s="1"/>
      <c r="E267" s="1"/>
      <c r="F267" s="1"/>
      <c r="G267" s="1"/>
      <c r="H267" s="1"/>
      <c r="I267" s="1"/>
      <c r="J267" s="1"/>
      <c r="K267" s="1"/>
      <c r="L267" s="1"/>
      <c r="M267" s="1"/>
      <c r="N267" s="2"/>
      <c r="O267" s="2"/>
      <c r="P267" s="2"/>
      <c r="Q267" s="2"/>
      <c r="R267" s="2"/>
      <c r="S267" s="2"/>
      <c r="T267" s="1"/>
      <c r="U267" s="1"/>
      <c r="V267" s="1"/>
      <c r="W267" s="1"/>
      <c r="X267" s="1"/>
      <c r="Y267" s="1"/>
      <c r="Z267" s="1"/>
      <c r="AA267" s="1"/>
      <c r="AB267" s="1"/>
      <c r="AC267" s="1"/>
      <c r="AD267" s="1"/>
      <c r="AE267" s="1"/>
      <c r="AF267" s="1"/>
      <c r="AG267" s="1"/>
      <c r="AH267" s="1"/>
      <c r="AI267" s="1"/>
      <c r="AJ267" s="1"/>
      <c r="AK267" s="1"/>
      <c r="AL267" s="1"/>
      <c r="AM267" s="1"/>
      <c r="AN267" s="1"/>
    </row>
    <row r="268" spans="1:40" ht="15.75" customHeight="1" x14ac:dyDescent="0.2">
      <c r="A268" s="1"/>
      <c r="B268" s="1"/>
      <c r="C268" s="1"/>
      <c r="D268" s="1"/>
      <c r="E268" s="1"/>
      <c r="F268" s="1"/>
      <c r="G268" s="1"/>
      <c r="H268" s="1"/>
      <c r="I268" s="1"/>
      <c r="J268" s="1"/>
      <c r="K268" s="1"/>
      <c r="L268" s="1"/>
      <c r="M268" s="1"/>
      <c r="N268" s="2"/>
      <c r="O268" s="2"/>
      <c r="P268" s="2"/>
      <c r="Q268" s="2"/>
      <c r="R268" s="2"/>
      <c r="S268" s="2"/>
      <c r="T268" s="1"/>
      <c r="U268" s="1"/>
      <c r="V268" s="1"/>
      <c r="W268" s="1"/>
      <c r="X268" s="1"/>
      <c r="Y268" s="1"/>
      <c r="Z268" s="1"/>
      <c r="AA268" s="1"/>
      <c r="AB268" s="1"/>
      <c r="AC268" s="1"/>
      <c r="AD268" s="1"/>
      <c r="AE268" s="1"/>
      <c r="AF268" s="1"/>
      <c r="AG268" s="1"/>
      <c r="AH268" s="1"/>
      <c r="AI268" s="1"/>
      <c r="AJ268" s="1"/>
      <c r="AK268" s="1"/>
      <c r="AL268" s="1"/>
      <c r="AM268" s="1"/>
      <c r="AN268" s="1"/>
    </row>
    <row r="269" spans="1:40" ht="15.75" customHeight="1" x14ac:dyDescent="0.2">
      <c r="A269" s="1"/>
      <c r="B269" s="1"/>
      <c r="C269" s="1"/>
      <c r="D269" s="1"/>
      <c r="E269" s="1"/>
      <c r="F269" s="1"/>
      <c r="G269" s="1"/>
      <c r="H269" s="1"/>
      <c r="I269" s="1"/>
      <c r="J269" s="1"/>
      <c r="K269" s="1"/>
      <c r="L269" s="1"/>
      <c r="M269" s="1"/>
      <c r="N269" s="2"/>
      <c r="O269" s="2"/>
      <c r="P269" s="2"/>
      <c r="Q269" s="2"/>
      <c r="R269" s="2"/>
      <c r="S269" s="2"/>
      <c r="T269" s="1"/>
      <c r="U269" s="1"/>
      <c r="V269" s="1"/>
      <c r="W269" s="1"/>
      <c r="X269" s="1"/>
      <c r="Y269" s="1"/>
      <c r="Z269" s="1"/>
      <c r="AA269" s="1"/>
      <c r="AB269" s="1"/>
      <c r="AC269" s="1"/>
      <c r="AD269" s="1"/>
      <c r="AE269" s="1"/>
      <c r="AF269" s="1"/>
      <c r="AG269" s="1"/>
      <c r="AH269" s="1"/>
      <c r="AI269" s="1"/>
      <c r="AJ269" s="1"/>
      <c r="AK269" s="1"/>
      <c r="AL269" s="1"/>
      <c r="AM269" s="1"/>
      <c r="AN269" s="1"/>
    </row>
    <row r="270" spans="1:40" ht="15.75" customHeight="1" x14ac:dyDescent="0.2">
      <c r="A270" s="1"/>
      <c r="B270" s="1"/>
      <c r="C270" s="1"/>
      <c r="D270" s="1"/>
      <c r="E270" s="1"/>
      <c r="F270" s="1"/>
      <c r="G270" s="1"/>
      <c r="H270" s="1"/>
      <c r="I270" s="1"/>
      <c r="J270" s="1"/>
      <c r="K270" s="1"/>
      <c r="L270" s="1"/>
      <c r="M270" s="1"/>
      <c r="N270" s="2"/>
      <c r="O270" s="2"/>
      <c r="P270" s="2"/>
      <c r="Q270" s="2"/>
      <c r="R270" s="2"/>
      <c r="S270" s="2"/>
      <c r="T270" s="1"/>
      <c r="U270" s="1"/>
      <c r="V270" s="1"/>
      <c r="W270" s="1"/>
      <c r="X270" s="1"/>
      <c r="Y270" s="1"/>
      <c r="Z270" s="1"/>
      <c r="AA270" s="1"/>
      <c r="AB270" s="1"/>
      <c r="AC270" s="1"/>
      <c r="AD270" s="1"/>
      <c r="AE270" s="1"/>
      <c r="AF270" s="1"/>
      <c r="AG270" s="1"/>
      <c r="AH270" s="1"/>
      <c r="AI270" s="1"/>
      <c r="AJ270" s="1"/>
      <c r="AK270" s="1"/>
      <c r="AL270" s="1"/>
      <c r="AM270" s="1"/>
      <c r="AN270" s="1"/>
    </row>
    <row r="271" spans="1:40" ht="15.75" customHeight="1" x14ac:dyDescent="0.2">
      <c r="A271" s="1"/>
      <c r="B271" s="1"/>
      <c r="C271" s="1"/>
      <c r="D271" s="1"/>
      <c r="E271" s="1"/>
      <c r="F271" s="1"/>
      <c r="G271" s="1"/>
      <c r="H271" s="1"/>
      <c r="I271" s="1"/>
      <c r="J271" s="1"/>
      <c r="K271" s="1"/>
      <c r="L271" s="1"/>
      <c r="M271" s="1"/>
      <c r="N271" s="2"/>
      <c r="O271" s="2"/>
      <c r="P271" s="2"/>
      <c r="Q271" s="2"/>
      <c r="R271" s="2"/>
      <c r="S271" s="2"/>
      <c r="T271" s="1"/>
      <c r="U271" s="1"/>
      <c r="V271" s="1"/>
      <c r="W271" s="1"/>
      <c r="X271" s="1"/>
      <c r="Y271" s="1"/>
      <c r="Z271" s="1"/>
      <c r="AA271" s="1"/>
      <c r="AB271" s="1"/>
      <c r="AC271" s="1"/>
      <c r="AD271" s="1"/>
      <c r="AE271" s="1"/>
      <c r="AF271" s="1"/>
      <c r="AG271" s="1"/>
      <c r="AH271" s="1"/>
      <c r="AI271" s="1"/>
      <c r="AJ271" s="1"/>
      <c r="AK271" s="1"/>
      <c r="AL271" s="1"/>
      <c r="AM271" s="1"/>
      <c r="AN271" s="1"/>
    </row>
    <row r="272" spans="1:40" ht="15.75" customHeight="1" x14ac:dyDescent="0.2">
      <c r="A272" s="1"/>
      <c r="B272" s="1"/>
      <c r="C272" s="1"/>
      <c r="D272" s="1"/>
      <c r="E272" s="1"/>
      <c r="F272" s="1"/>
      <c r="G272" s="1"/>
      <c r="H272" s="1"/>
      <c r="I272" s="1"/>
      <c r="J272" s="1"/>
      <c r="K272" s="1"/>
      <c r="L272" s="1"/>
      <c r="M272" s="1"/>
      <c r="N272" s="2"/>
      <c r="O272" s="2"/>
      <c r="P272" s="2"/>
      <c r="Q272" s="2"/>
      <c r="R272" s="2"/>
      <c r="S272" s="2"/>
      <c r="T272" s="1"/>
      <c r="U272" s="1"/>
      <c r="V272" s="1"/>
      <c r="W272" s="1"/>
      <c r="X272" s="1"/>
      <c r="Y272" s="1"/>
      <c r="Z272" s="1"/>
      <c r="AA272" s="1"/>
      <c r="AB272" s="1"/>
      <c r="AC272" s="1"/>
      <c r="AD272" s="1"/>
      <c r="AE272" s="1"/>
      <c r="AF272" s="1"/>
      <c r="AG272" s="1"/>
      <c r="AH272" s="1"/>
      <c r="AI272" s="1"/>
      <c r="AJ272" s="1"/>
      <c r="AK272" s="1"/>
      <c r="AL272" s="1"/>
      <c r="AM272" s="1"/>
      <c r="AN272" s="1"/>
    </row>
    <row r="273" spans="1:40" ht="15.75" customHeight="1" x14ac:dyDescent="0.2">
      <c r="A273" s="1"/>
      <c r="B273" s="1"/>
      <c r="C273" s="1"/>
      <c r="D273" s="1"/>
      <c r="E273" s="1"/>
      <c r="F273" s="1"/>
      <c r="G273" s="1"/>
      <c r="H273" s="1"/>
      <c r="I273" s="1"/>
      <c r="J273" s="1"/>
      <c r="K273" s="1"/>
      <c r="L273" s="1"/>
      <c r="M273" s="1"/>
      <c r="N273" s="2"/>
      <c r="O273" s="2"/>
      <c r="P273" s="2"/>
      <c r="Q273" s="2"/>
      <c r="R273" s="2"/>
      <c r="S273" s="2"/>
      <c r="T273" s="1"/>
      <c r="U273" s="1"/>
      <c r="V273" s="1"/>
      <c r="W273" s="1"/>
      <c r="X273" s="1"/>
      <c r="Y273" s="1"/>
      <c r="Z273" s="1"/>
      <c r="AA273" s="1"/>
      <c r="AB273" s="1"/>
      <c r="AC273" s="1"/>
      <c r="AD273" s="1"/>
      <c r="AE273" s="1"/>
      <c r="AF273" s="1"/>
      <c r="AG273" s="1"/>
      <c r="AH273" s="1"/>
      <c r="AI273" s="1"/>
      <c r="AJ273" s="1"/>
      <c r="AK273" s="1"/>
      <c r="AL273" s="1"/>
      <c r="AM273" s="1"/>
      <c r="AN273" s="1"/>
    </row>
    <row r="274" spans="1:40" ht="15.75" customHeight="1" x14ac:dyDescent="0.2">
      <c r="A274" s="1"/>
      <c r="B274" s="1"/>
      <c r="C274" s="1"/>
      <c r="D274" s="1"/>
      <c r="E274" s="1"/>
      <c r="F274" s="1"/>
      <c r="G274" s="1"/>
      <c r="H274" s="1"/>
      <c r="I274" s="1"/>
      <c r="J274" s="1"/>
      <c r="K274" s="1"/>
      <c r="L274" s="1"/>
      <c r="M274" s="1"/>
      <c r="N274" s="2"/>
      <c r="O274" s="2"/>
      <c r="P274" s="2"/>
      <c r="Q274" s="2"/>
      <c r="R274" s="2"/>
      <c r="S274" s="2"/>
      <c r="T274" s="1"/>
      <c r="U274" s="1"/>
      <c r="V274" s="1"/>
      <c r="W274" s="1"/>
      <c r="X274" s="1"/>
      <c r="Y274" s="1"/>
      <c r="Z274" s="1"/>
      <c r="AA274" s="1"/>
      <c r="AB274" s="1"/>
      <c r="AC274" s="1"/>
      <c r="AD274" s="1"/>
      <c r="AE274" s="1"/>
      <c r="AF274" s="1"/>
      <c r="AG274" s="1"/>
      <c r="AH274" s="1"/>
      <c r="AI274" s="1"/>
      <c r="AJ274" s="1"/>
      <c r="AK274" s="1"/>
      <c r="AL274" s="1"/>
      <c r="AM274" s="1"/>
      <c r="AN274" s="1"/>
    </row>
    <row r="275" spans="1:40" ht="15.75" customHeight="1" x14ac:dyDescent="0.2">
      <c r="A275" s="1"/>
      <c r="B275" s="1"/>
      <c r="C275" s="1"/>
      <c r="D275" s="1"/>
      <c r="E275" s="1"/>
      <c r="F275" s="1"/>
      <c r="G275" s="1"/>
      <c r="H275" s="1"/>
      <c r="I275" s="1"/>
      <c r="J275" s="1"/>
      <c r="K275" s="1"/>
      <c r="L275" s="1"/>
      <c r="M275" s="1"/>
      <c r="N275" s="2"/>
      <c r="O275" s="2"/>
      <c r="P275" s="2"/>
      <c r="Q275" s="2"/>
      <c r="R275" s="2"/>
      <c r="S275" s="2"/>
      <c r="T275" s="1"/>
      <c r="U275" s="1"/>
      <c r="V275" s="1"/>
      <c r="W275" s="1"/>
      <c r="X275" s="1"/>
      <c r="Y275" s="1"/>
      <c r="Z275" s="1"/>
      <c r="AA275" s="1"/>
      <c r="AB275" s="1"/>
      <c r="AC275" s="1"/>
      <c r="AD275" s="1"/>
      <c r="AE275" s="1"/>
      <c r="AF275" s="1"/>
      <c r="AG275" s="1"/>
      <c r="AH275" s="1"/>
      <c r="AI275" s="1"/>
      <c r="AJ275" s="1"/>
      <c r="AK275" s="1"/>
      <c r="AL275" s="1"/>
      <c r="AM275" s="1"/>
      <c r="AN275" s="1"/>
    </row>
    <row r="276" spans="1:40" ht="15.75" customHeight="1" x14ac:dyDescent="0.2">
      <c r="A276" s="1"/>
      <c r="B276" s="1"/>
      <c r="C276" s="1"/>
      <c r="D276" s="1"/>
      <c r="E276" s="1"/>
      <c r="F276" s="1"/>
      <c r="G276" s="1"/>
      <c r="H276" s="1"/>
      <c r="I276" s="1"/>
      <c r="J276" s="1"/>
      <c r="K276" s="1"/>
      <c r="L276" s="1"/>
      <c r="M276" s="1"/>
      <c r="N276" s="2"/>
      <c r="O276" s="2"/>
      <c r="P276" s="2"/>
      <c r="Q276" s="2"/>
      <c r="R276" s="2"/>
      <c r="S276" s="2"/>
      <c r="T276" s="1"/>
      <c r="U276" s="1"/>
      <c r="V276" s="1"/>
      <c r="W276" s="1"/>
      <c r="X276" s="1"/>
      <c r="Y276" s="1"/>
      <c r="Z276" s="1"/>
      <c r="AA276" s="1"/>
      <c r="AB276" s="1"/>
      <c r="AC276" s="1"/>
      <c r="AD276" s="1"/>
      <c r="AE276" s="1"/>
      <c r="AF276" s="1"/>
      <c r="AG276" s="1"/>
      <c r="AH276" s="1"/>
      <c r="AI276" s="1"/>
      <c r="AJ276" s="1"/>
      <c r="AK276" s="1"/>
      <c r="AL276" s="1"/>
      <c r="AM276" s="1"/>
      <c r="AN276" s="1"/>
    </row>
    <row r="277" spans="1:40" ht="15.75" customHeight="1" x14ac:dyDescent="0.2">
      <c r="A277" s="1"/>
      <c r="B277" s="1"/>
      <c r="C277" s="1"/>
      <c r="D277" s="1"/>
      <c r="E277" s="1"/>
      <c r="F277" s="1"/>
      <c r="G277" s="1"/>
      <c r="H277" s="1"/>
      <c r="I277" s="1"/>
      <c r="J277" s="1"/>
      <c r="K277" s="1"/>
      <c r="L277" s="1"/>
      <c r="M277" s="1"/>
      <c r="N277" s="2"/>
      <c r="O277" s="2"/>
      <c r="P277" s="2"/>
      <c r="Q277" s="2"/>
      <c r="R277" s="2"/>
      <c r="S277" s="2"/>
      <c r="T277" s="1"/>
      <c r="U277" s="1"/>
      <c r="V277" s="1"/>
      <c r="W277" s="1"/>
      <c r="X277" s="1"/>
      <c r="Y277" s="1"/>
      <c r="Z277" s="1"/>
      <c r="AA277" s="1"/>
      <c r="AB277" s="1"/>
      <c r="AC277" s="1"/>
      <c r="AD277" s="1"/>
      <c r="AE277" s="1"/>
      <c r="AF277" s="1"/>
      <c r="AG277" s="1"/>
      <c r="AH277" s="1"/>
      <c r="AI277" s="1"/>
      <c r="AJ277" s="1"/>
      <c r="AK277" s="1"/>
      <c r="AL277" s="1"/>
      <c r="AM277" s="1"/>
      <c r="AN277" s="1"/>
    </row>
    <row r="278" spans="1:40" ht="15.75" customHeight="1" x14ac:dyDescent="0.2">
      <c r="A278" s="1"/>
      <c r="B278" s="1"/>
      <c r="C278" s="1"/>
      <c r="D278" s="1"/>
      <c r="E278" s="1"/>
      <c r="F278" s="1"/>
      <c r="G278" s="1"/>
      <c r="H278" s="1"/>
      <c r="I278" s="1"/>
      <c r="J278" s="1"/>
      <c r="K278" s="1"/>
      <c r="L278" s="1"/>
      <c r="M278" s="1"/>
      <c r="N278" s="2"/>
      <c r="O278" s="2"/>
      <c r="P278" s="2"/>
      <c r="Q278" s="2"/>
      <c r="R278" s="2"/>
      <c r="S278" s="2"/>
      <c r="T278" s="1"/>
      <c r="U278" s="1"/>
      <c r="V278" s="1"/>
      <c r="W278" s="1"/>
      <c r="X278" s="1"/>
      <c r="Y278" s="1"/>
      <c r="Z278" s="1"/>
      <c r="AA278" s="1"/>
      <c r="AB278" s="1"/>
      <c r="AC278" s="1"/>
      <c r="AD278" s="1"/>
      <c r="AE278" s="1"/>
      <c r="AF278" s="1"/>
      <c r="AG278" s="1"/>
      <c r="AH278" s="1"/>
      <c r="AI278" s="1"/>
      <c r="AJ278" s="1"/>
      <c r="AK278" s="1"/>
      <c r="AL278" s="1"/>
      <c r="AM278" s="1"/>
      <c r="AN278" s="1"/>
    </row>
    <row r="279" spans="1:40" ht="15.75" customHeight="1" x14ac:dyDescent="0.2">
      <c r="A279" s="1"/>
      <c r="B279" s="1"/>
      <c r="C279" s="1"/>
      <c r="D279" s="1"/>
      <c r="E279" s="1"/>
      <c r="F279" s="1"/>
      <c r="G279" s="1"/>
      <c r="H279" s="1"/>
      <c r="I279" s="1"/>
      <c r="J279" s="1"/>
      <c r="K279" s="1"/>
      <c r="L279" s="1"/>
      <c r="M279" s="1"/>
      <c r="N279" s="2"/>
      <c r="O279" s="2"/>
      <c r="P279" s="2"/>
      <c r="Q279" s="2"/>
      <c r="R279" s="2"/>
      <c r="S279" s="2"/>
      <c r="T279" s="1"/>
      <c r="U279" s="1"/>
      <c r="V279" s="1"/>
      <c r="W279" s="1"/>
      <c r="X279" s="1"/>
      <c r="Y279" s="1"/>
      <c r="Z279" s="1"/>
      <c r="AA279" s="1"/>
      <c r="AB279" s="1"/>
      <c r="AC279" s="1"/>
      <c r="AD279" s="1"/>
      <c r="AE279" s="1"/>
      <c r="AF279" s="1"/>
      <c r="AG279" s="1"/>
      <c r="AH279" s="1"/>
      <c r="AI279" s="1"/>
      <c r="AJ279" s="1"/>
      <c r="AK279" s="1"/>
      <c r="AL279" s="1"/>
      <c r="AM279" s="1"/>
      <c r="AN279" s="1"/>
    </row>
    <row r="280" spans="1:40" ht="15.75" customHeight="1" x14ac:dyDescent="0.2">
      <c r="A280" s="1"/>
      <c r="B280" s="1"/>
      <c r="C280" s="1"/>
      <c r="D280" s="1"/>
      <c r="E280" s="1"/>
      <c r="F280" s="1"/>
      <c r="G280" s="1"/>
      <c r="H280" s="1"/>
      <c r="I280" s="1"/>
      <c r="J280" s="1"/>
      <c r="K280" s="1"/>
      <c r="L280" s="1"/>
      <c r="M280" s="1"/>
      <c r="N280" s="2"/>
      <c r="O280" s="2"/>
      <c r="P280" s="2"/>
      <c r="Q280" s="2"/>
      <c r="R280" s="2"/>
      <c r="S280" s="2"/>
      <c r="T280" s="1"/>
      <c r="U280" s="1"/>
      <c r="V280" s="1"/>
      <c r="W280" s="1"/>
      <c r="X280" s="1"/>
      <c r="Y280" s="1"/>
      <c r="Z280" s="1"/>
      <c r="AA280" s="1"/>
      <c r="AB280" s="1"/>
      <c r="AC280" s="1"/>
      <c r="AD280" s="1"/>
      <c r="AE280" s="1"/>
      <c r="AF280" s="1"/>
      <c r="AG280" s="1"/>
      <c r="AH280" s="1"/>
      <c r="AI280" s="1"/>
      <c r="AJ280" s="1"/>
      <c r="AK280" s="1"/>
      <c r="AL280" s="1"/>
      <c r="AM280" s="1"/>
      <c r="AN280" s="1"/>
    </row>
    <row r="281" spans="1:40" ht="15.75" customHeight="1" x14ac:dyDescent="0.2">
      <c r="A281" s="1"/>
      <c r="B281" s="1"/>
      <c r="C281" s="1"/>
      <c r="D281" s="1"/>
      <c r="E281" s="1"/>
      <c r="F281" s="1"/>
      <c r="G281" s="1"/>
      <c r="H281" s="1"/>
      <c r="I281" s="1"/>
      <c r="J281" s="1"/>
      <c r="K281" s="1"/>
      <c r="L281" s="1"/>
      <c r="M281" s="1"/>
      <c r="N281" s="2"/>
      <c r="O281" s="2"/>
      <c r="P281" s="2"/>
      <c r="Q281" s="2"/>
      <c r="R281" s="2"/>
      <c r="S281" s="2"/>
      <c r="T281" s="1"/>
      <c r="U281" s="1"/>
      <c r="V281" s="1"/>
      <c r="W281" s="1"/>
      <c r="X281" s="1"/>
      <c r="Y281" s="1"/>
      <c r="Z281" s="1"/>
      <c r="AA281" s="1"/>
      <c r="AB281" s="1"/>
      <c r="AC281" s="1"/>
      <c r="AD281" s="1"/>
      <c r="AE281" s="1"/>
      <c r="AF281" s="1"/>
      <c r="AG281" s="1"/>
      <c r="AH281" s="1"/>
      <c r="AI281" s="1"/>
      <c r="AJ281" s="1"/>
      <c r="AK281" s="1"/>
      <c r="AL281" s="1"/>
      <c r="AM281" s="1"/>
      <c r="AN281" s="1"/>
    </row>
    <row r="282" spans="1:40" ht="15.75" customHeight="1" x14ac:dyDescent="0.2">
      <c r="A282" s="1"/>
      <c r="B282" s="1"/>
      <c r="C282" s="1"/>
      <c r="D282" s="1"/>
      <c r="E282" s="1"/>
      <c r="F282" s="1"/>
      <c r="G282" s="1"/>
      <c r="H282" s="1"/>
      <c r="I282" s="1"/>
      <c r="J282" s="1"/>
      <c r="K282" s="1"/>
      <c r="L282" s="1"/>
      <c r="M282" s="1"/>
      <c r="N282" s="2"/>
      <c r="O282" s="2"/>
      <c r="P282" s="2"/>
      <c r="Q282" s="2"/>
      <c r="R282" s="2"/>
      <c r="S282" s="2"/>
      <c r="T282" s="1"/>
      <c r="U282" s="1"/>
      <c r="V282" s="1"/>
      <c r="W282" s="1"/>
      <c r="X282" s="1"/>
      <c r="Y282" s="1"/>
      <c r="Z282" s="1"/>
      <c r="AA282" s="1"/>
      <c r="AB282" s="1"/>
      <c r="AC282" s="1"/>
      <c r="AD282" s="1"/>
      <c r="AE282" s="1"/>
      <c r="AF282" s="1"/>
      <c r="AG282" s="1"/>
      <c r="AH282" s="1"/>
      <c r="AI282" s="1"/>
      <c r="AJ282" s="1"/>
      <c r="AK282" s="1"/>
      <c r="AL282" s="1"/>
      <c r="AM282" s="1"/>
      <c r="AN282" s="1"/>
    </row>
    <row r="283" spans="1:40" ht="15.75" customHeight="1" x14ac:dyDescent="0.2">
      <c r="A283" s="1"/>
      <c r="B283" s="1"/>
      <c r="C283" s="1"/>
      <c r="D283" s="1"/>
      <c r="E283" s="1"/>
      <c r="F283" s="1"/>
      <c r="G283" s="1"/>
      <c r="H283" s="1"/>
      <c r="I283" s="1"/>
      <c r="J283" s="1"/>
      <c r="K283" s="1"/>
      <c r="L283" s="1"/>
      <c r="M283" s="1"/>
      <c r="N283" s="2"/>
      <c r="O283" s="2"/>
      <c r="P283" s="2"/>
      <c r="Q283" s="2"/>
      <c r="R283" s="2"/>
      <c r="S283" s="2"/>
      <c r="T283" s="1"/>
      <c r="U283" s="1"/>
      <c r="V283" s="1"/>
      <c r="W283" s="1"/>
      <c r="X283" s="1"/>
      <c r="Y283" s="1"/>
      <c r="Z283" s="1"/>
      <c r="AA283" s="1"/>
      <c r="AB283" s="1"/>
      <c r="AC283" s="1"/>
      <c r="AD283" s="1"/>
      <c r="AE283" s="1"/>
      <c r="AF283" s="1"/>
      <c r="AG283" s="1"/>
      <c r="AH283" s="1"/>
      <c r="AI283" s="1"/>
      <c r="AJ283" s="1"/>
      <c r="AK283" s="1"/>
      <c r="AL283" s="1"/>
      <c r="AM283" s="1"/>
      <c r="AN283" s="1"/>
    </row>
    <row r="284" spans="1:40" ht="15.75" customHeight="1" x14ac:dyDescent="0.2">
      <c r="A284" s="1"/>
      <c r="B284" s="1"/>
      <c r="C284" s="1"/>
      <c r="D284" s="1"/>
      <c r="E284" s="1"/>
      <c r="F284" s="1"/>
      <c r="G284" s="1"/>
      <c r="H284" s="1"/>
      <c r="I284" s="1"/>
      <c r="J284" s="1"/>
      <c r="K284" s="1"/>
      <c r="L284" s="1"/>
      <c r="M284" s="1"/>
      <c r="N284" s="2"/>
      <c r="O284" s="2"/>
      <c r="P284" s="2"/>
      <c r="Q284" s="2"/>
      <c r="R284" s="2"/>
      <c r="S284" s="2"/>
      <c r="T284" s="1"/>
      <c r="U284" s="1"/>
      <c r="V284" s="1"/>
      <c r="W284" s="1"/>
      <c r="X284" s="1"/>
      <c r="Y284" s="1"/>
      <c r="Z284" s="1"/>
      <c r="AA284" s="1"/>
      <c r="AB284" s="1"/>
      <c r="AC284" s="1"/>
      <c r="AD284" s="1"/>
      <c r="AE284" s="1"/>
      <c r="AF284" s="1"/>
      <c r="AG284" s="1"/>
      <c r="AH284" s="1"/>
      <c r="AI284" s="1"/>
      <c r="AJ284" s="1"/>
      <c r="AK284" s="1"/>
      <c r="AL284" s="1"/>
      <c r="AM284" s="1"/>
      <c r="AN284" s="1"/>
    </row>
    <row r="285" spans="1:40" ht="15.75" customHeight="1" x14ac:dyDescent="0.2">
      <c r="A285" s="1"/>
      <c r="B285" s="1"/>
      <c r="C285" s="1"/>
      <c r="D285" s="1"/>
      <c r="E285" s="1"/>
      <c r="F285" s="1"/>
      <c r="G285" s="1"/>
      <c r="H285" s="1"/>
      <c r="I285" s="1"/>
      <c r="J285" s="1"/>
      <c r="K285" s="1"/>
      <c r="L285" s="1"/>
      <c r="M285" s="1"/>
      <c r="N285" s="2"/>
      <c r="O285" s="2"/>
      <c r="P285" s="2"/>
      <c r="Q285" s="2"/>
      <c r="R285" s="2"/>
      <c r="S285" s="2"/>
      <c r="T285" s="1"/>
      <c r="U285" s="1"/>
      <c r="V285" s="1"/>
      <c r="W285" s="1"/>
      <c r="X285" s="1"/>
      <c r="Y285" s="1"/>
      <c r="Z285" s="1"/>
      <c r="AA285" s="1"/>
      <c r="AB285" s="1"/>
      <c r="AC285" s="1"/>
      <c r="AD285" s="1"/>
      <c r="AE285" s="1"/>
      <c r="AF285" s="1"/>
      <c r="AG285" s="1"/>
      <c r="AH285" s="1"/>
      <c r="AI285" s="1"/>
      <c r="AJ285" s="1"/>
      <c r="AK285" s="1"/>
      <c r="AL285" s="1"/>
      <c r="AM285" s="1"/>
      <c r="AN285" s="1"/>
    </row>
    <row r="286" spans="1:40" ht="15.75" customHeight="1" x14ac:dyDescent="0.2">
      <c r="A286" s="1"/>
      <c r="B286" s="1"/>
      <c r="C286" s="1"/>
      <c r="D286" s="1"/>
      <c r="E286" s="1"/>
      <c r="F286" s="1"/>
      <c r="G286" s="1"/>
      <c r="H286" s="1"/>
      <c r="I286" s="1"/>
      <c r="J286" s="1"/>
      <c r="K286" s="1"/>
      <c r="L286" s="1"/>
      <c r="M286" s="1"/>
      <c r="N286" s="2"/>
      <c r="O286" s="2"/>
      <c r="P286" s="2"/>
      <c r="Q286" s="2"/>
      <c r="R286" s="2"/>
      <c r="S286" s="2"/>
      <c r="T286" s="1"/>
      <c r="U286" s="1"/>
      <c r="V286" s="1"/>
      <c r="W286" s="1"/>
      <c r="X286" s="1"/>
      <c r="Y286" s="1"/>
      <c r="Z286" s="1"/>
      <c r="AA286" s="1"/>
      <c r="AB286" s="1"/>
      <c r="AC286" s="1"/>
      <c r="AD286" s="1"/>
      <c r="AE286" s="1"/>
      <c r="AF286" s="1"/>
      <c r="AG286" s="1"/>
      <c r="AH286" s="1"/>
      <c r="AI286" s="1"/>
      <c r="AJ286" s="1"/>
      <c r="AK286" s="1"/>
      <c r="AL286" s="1"/>
      <c r="AM286" s="1"/>
      <c r="AN286" s="1"/>
    </row>
    <row r="287" spans="1:40" ht="15.75" customHeight="1" x14ac:dyDescent="0.2">
      <c r="A287" s="1"/>
      <c r="B287" s="1"/>
      <c r="C287" s="1"/>
      <c r="D287" s="1"/>
      <c r="E287" s="1"/>
      <c r="F287" s="1"/>
      <c r="G287" s="1"/>
      <c r="H287" s="1"/>
      <c r="I287" s="1"/>
      <c r="J287" s="1"/>
      <c r="K287" s="1"/>
      <c r="L287" s="1"/>
      <c r="M287" s="1"/>
      <c r="N287" s="2"/>
      <c r="O287" s="2"/>
      <c r="P287" s="2"/>
      <c r="Q287" s="2"/>
      <c r="R287" s="2"/>
      <c r="S287" s="2"/>
      <c r="T287" s="1"/>
      <c r="U287" s="1"/>
      <c r="V287" s="1"/>
      <c r="W287" s="1"/>
      <c r="X287" s="1"/>
      <c r="Y287" s="1"/>
      <c r="Z287" s="1"/>
      <c r="AA287" s="1"/>
      <c r="AB287" s="1"/>
      <c r="AC287" s="1"/>
      <c r="AD287" s="1"/>
      <c r="AE287" s="1"/>
      <c r="AF287" s="1"/>
      <c r="AG287" s="1"/>
      <c r="AH287" s="1"/>
      <c r="AI287" s="1"/>
      <c r="AJ287" s="1"/>
      <c r="AK287" s="1"/>
      <c r="AL287" s="1"/>
      <c r="AM287" s="1"/>
      <c r="AN287" s="1"/>
    </row>
    <row r="288" spans="1:40" ht="15.75" customHeight="1" x14ac:dyDescent="0.2">
      <c r="A288" s="1"/>
      <c r="B288" s="1"/>
      <c r="C288" s="1"/>
      <c r="D288" s="1"/>
      <c r="E288" s="1"/>
      <c r="F288" s="1"/>
      <c r="G288" s="1"/>
      <c r="H288" s="1"/>
      <c r="I288" s="1"/>
      <c r="J288" s="1"/>
      <c r="K288" s="1"/>
      <c r="L288" s="1"/>
      <c r="M288" s="1"/>
      <c r="N288" s="2"/>
      <c r="O288" s="2"/>
      <c r="P288" s="2"/>
      <c r="Q288" s="2"/>
      <c r="R288" s="2"/>
      <c r="S288" s="2"/>
      <c r="T288" s="1"/>
      <c r="U288" s="1"/>
      <c r="V288" s="1"/>
      <c r="W288" s="1"/>
      <c r="X288" s="1"/>
      <c r="Y288" s="1"/>
      <c r="Z288" s="1"/>
      <c r="AA288" s="1"/>
      <c r="AB288" s="1"/>
      <c r="AC288" s="1"/>
      <c r="AD288" s="1"/>
      <c r="AE288" s="1"/>
      <c r="AF288" s="1"/>
      <c r="AG288" s="1"/>
      <c r="AH288" s="1"/>
      <c r="AI288" s="1"/>
      <c r="AJ288" s="1"/>
      <c r="AK288" s="1"/>
      <c r="AL288" s="1"/>
      <c r="AM288" s="1"/>
      <c r="AN288" s="1"/>
    </row>
    <row r="289" spans="1:40" ht="15.75" customHeight="1" x14ac:dyDescent="0.2">
      <c r="A289" s="1"/>
      <c r="B289" s="1"/>
      <c r="C289" s="1"/>
      <c r="D289" s="1"/>
      <c r="E289" s="1"/>
      <c r="F289" s="1"/>
      <c r="G289" s="1"/>
      <c r="H289" s="1"/>
      <c r="I289" s="1"/>
      <c r="J289" s="1"/>
      <c r="K289" s="1"/>
      <c r="L289" s="1"/>
      <c r="M289" s="1"/>
      <c r="N289" s="2"/>
      <c r="O289" s="2"/>
      <c r="P289" s="2"/>
      <c r="Q289" s="2"/>
      <c r="R289" s="2"/>
      <c r="S289" s="2"/>
      <c r="T289" s="1"/>
      <c r="U289" s="1"/>
      <c r="V289" s="1"/>
      <c r="W289" s="1"/>
      <c r="X289" s="1"/>
      <c r="Y289" s="1"/>
      <c r="Z289" s="1"/>
      <c r="AA289" s="1"/>
      <c r="AB289" s="1"/>
      <c r="AC289" s="1"/>
      <c r="AD289" s="1"/>
      <c r="AE289" s="1"/>
      <c r="AF289" s="1"/>
      <c r="AG289" s="1"/>
      <c r="AH289" s="1"/>
      <c r="AI289" s="1"/>
      <c r="AJ289" s="1"/>
      <c r="AK289" s="1"/>
      <c r="AL289" s="1"/>
      <c r="AM289" s="1"/>
      <c r="AN289" s="1"/>
    </row>
    <row r="290" spans="1:40" ht="15.75" customHeight="1" x14ac:dyDescent="0.2">
      <c r="A290" s="1"/>
      <c r="B290" s="1"/>
      <c r="C290" s="1"/>
      <c r="D290" s="1"/>
      <c r="E290" s="1"/>
      <c r="F290" s="1"/>
      <c r="G290" s="1"/>
      <c r="H290" s="1"/>
      <c r="I290" s="1"/>
      <c r="J290" s="1"/>
      <c r="K290" s="1"/>
      <c r="L290" s="1"/>
      <c r="M290" s="1"/>
      <c r="N290" s="2"/>
      <c r="O290" s="2"/>
      <c r="P290" s="2"/>
      <c r="Q290" s="2"/>
      <c r="R290" s="2"/>
      <c r="S290" s="2"/>
      <c r="T290" s="1"/>
      <c r="U290" s="1"/>
      <c r="V290" s="1"/>
      <c r="W290" s="1"/>
      <c r="X290" s="1"/>
      <c r="Y290" s="1"/>
      <c r="Z290" s="1"/>
      <c r="AA290" s="1"/>
      <c r="AB290" s="1"/>
      <c r="AC290" s="1"/>
      <c r="AD290" s="1"/>
      <c r="AE290" s="1"/>
      <c r="AF290" s="1"/>
      <c r="AG290" s="1"/>
      <c r="AH290" s="1"/>
      <c r="AI290" s="1"/>
      <c r="AJ290" s="1"/>
      <c r="AK290" s="1"/>
      <c r="AL290" s="1"/>
      <c r="AM290" s="1"/>
      <c r="AN290" s="1"/>
    </row>
    <row r="291" spans="1:40" ht="15.75" customHeight="1" x14ac:dyDescent="0.2">
      <c r="A291" s="1"/>
      <c r="B291" s="1"/>
      <c r="C291" s="1"/>
      <c r="D291" s="1"/>
      <c r="E291" s="1"/>
      <c r="F291" s="1"/>
      <c r="G291" s="1"/>
      <c r="H291" s="1"/>
      <c r="I291" s="1"/>
      <c r="J291" s="1"/>
      <c r="K291" s="1"/>
      <c r="L291" s="1"/>
      <c r="M291" s="1"/>
      <c r="N291" s="2"/>
      <c r="O291" s="2"/>
      <c r="P291" s="2"/>
      <c r="Q291" s="2"/>
      <c r="R291" s="2"/>
      <c r="S291" s="2"/>
      <c r="T291" s="1"/>
      <c r="U291" s="1"/>
      <c r="V291" s="1"/>
      <c r="W291" s="1"/>
      <c r="X291" s="1"/>
      <c r="Y291" s="1"/>
      <c r="Z291" s="1"/>
      <c r="AA291" s="1"/>
      <c r="AB291" s="1"/>
      <c r="AC291" s="1"/>
      <c r="AD291" s="1"/>
      <c r="AE291" s="1"/>
      <c r="AF291" s="1"/>
      <c r="AG291" s="1"/>
      <c r="AH291" s="1"/>
      <c r="AI291" s="1"/>
      <c r="AJ291" s="1"/>
      <c r="AK291" s="1"/>
      <c r="AL291" s="1"/>
      <c r="AM291" s="1"/>
      <c r="AN291" s="1"/>
    </row>
    <row r="292" spans="1:40" ht="15.75" customHeight="1" x14ac:dyDescent="0.2">
      <c r="A292" s="1"/>
      <c r="B292" s="1"/>
      <c r="C292" s="1"/>
      <c r="D292" s="1"/>
      <c r="E292" s="1"/>
      <c r="F292" s="1"/>
      <c r="G292" s="1"/>
      <c r="H292" s="1"/>
      <c r="I292" s="1"/>
      <c r="J292" s="1"/>
      <c r="K292" s="1"/>
      <c r="L292" s="1"/>
      <c r="M292" s="1"/>
      <c r="N292" s="2"/>
      <c r="O292" s="2"/>
      <c r="P292" s="2"/>
      <c r="Q292" s="2"/>
      <c r="R292" s="2"/>
      <c r="S292" s="2"/>
      <c r="T292" s="1"/>
      <c r="U292" s="1"/>
      <c r="V292" s="1"/>
      <c r="W292" s="1"/>
      <c r="X292" s="1"/>
      <c r="Y292" s="1"/>
      <c r="Z292" s="1"/>
      <c r="AA292" s="1"/>
      <c r="AB292" s="1"/>
      <c r="AC292" s="1"/>
      <c r="AD292" s="1"/>
      <c r="AE292" s="1"/>
      <c r="AF292" s="1"/>
      <c r="AG292" s="1"/>
      <c r="AH292" s="1"/>
      <c r="AI292" s="1"/>
      <c r="AJ292" s="1"/>
      <c r="AK292" s="1"/>
      <c r="AL292" s="1"/>
      <c r="AM292" s="1"/>
      <c r="AN292" s="1"/>
    </row>
    <row r="293" spans="1:40" ht="15.75" customHeight="1" x14ac:dyDescent="0.2">
      <c r="A293" s="1"/>
      <c r="B293" s="1"/>
      <c r="C293" s="1"/>
      <c r="D293" s="1"/>
      <c r="E293" s="1"/>
      <c r="F293" s="1"/>
      <c r="G293" s="1"/>
      <c r="H293" s="1"/>
      <c r="I293" s="1"/>
      <c r="J293" s="1"/>
      <c r="K293" s="1"/>
      <c r="L293" s="1"/>
      <c r="M293" s="1"/>
      <c r="N293" s="2"/>
      <c r="O293" s="2"/>
      <c r="P293" s="2"/>
      <c r="Q293" s="2"/>
      <c r="R293" s="2"/>
      <c r="S293" s="2"/>
      <c r="T293" s="1"/>
      <c r="U293" s="1"/>
      <c r="V293" s="1"/>
      <c r="W293" s="1"/>
      <c r="X293" s="1"/>
      <c r="Y293" s="1"/>
      <c r="Z293" s="1"/>
      <c r="AA293" s="1"/>
      <c r="AB293" s="1"/>
      <c r="AC293" s="1"/>
      <c r="AD293" s="1"/>
      <c r="AE293" s="1"/>
      <c r="AF293" s="1"/>
      <c r="AG293" s="1"/>
      <c r="AH293" s="1"/>
      <c r="AI293" s="1"/>
      <c r="AJ293" s="1"/>
      <c r="AK293" s="1"/>
      <c r="AL293" s="1"/>
      <c r="AM293" s="1"/>
      <c r="AN293" s="1"/>
    </row>
    <row r="294" spans="1:40" ht="15.75" customHeight="1" x14ac:dyDescent="0.2">
      <c r="A294" s="1"/>
      <c r="B294" s="1"/>
      <c r="C294" s="1"/>
      <c r="D294" s="1"/>
      <c r="E294" s="1"/>
      <c r="F294" s="1"/>
      <c r="G294" s="1"/>
      <c r="H294" s="1"/>
      <c r="I294" s="1"/>
      <c r="J294" s="1"/>
      <c r="K294" s="1"/>
      <c r="L294" s="1"/>
      <c r="M294" s="1"/>
      <c r="N294" s="2"/>
      <c r="O294" s="2"/>
      <c r="P294" s="2"/>
      <c r="Q294" s="2"/>
      <c r="R294" s="2"/>
      <c r="S294" s="2"/>
      <c r="T294" s="1"/>
      <c r="U294" s="1"/>
      <c r="V294" s="1"/>
      <c r="W294" s="1"/>
      <c r="X294" s="1"/>
      <c r="Y294" s="1"/>
      <c r="Z294" s="1"/>
      <c r="AA294" s="1"/>
      <c r="AB294" s="1"/>
      <c r="AC294" s="1"/>
      <c r="AD294" s="1"/>
      <c r="AE294" s="1"/>
      <c r="AF294" s="1"/>
      <c r="AG294" s="1"/>
      <c r="AH294" s="1"/>
      <c r="AI294" s="1"/>
      <c r="AJ294" s="1"/>
      <c r="AK294" s="1"/>
      <c r="AL294" s="1"/>
      <c r="AM294" s="1"/>
      <c r="AN294" s="1"/>
    </row>
    <row r="295" spans="1:40" ht="15.75" customHeight="1" x14ac:dyDescent="0.2">
      <c r="A295" s="1"/>
      <c r="B295" s="1"/>
      <c r="C295" s="1"/>
      <c r="D295" s="1"/>
      <c r="E295" s="1"/>
      <c r="F295" s="1"/>
      <c r="G295" s="1"/>
      <c r="H295" s="1"/>
      <c r="I295" s="1"/>
      <c r="J295" s="1"/>
      <c r="K295" s="1"/>
      <c r="L295" s="1"/>
      <c r="M295" s="1"/>
      <c r="N295" s="2"/>
      <c r="O295" s="2"/>
      <c r="P295" s="2"/>
      <c r="Q295" s="2"/>
      <c r="R295" s="2"/>
      <c r="S295" s="2"/>
      <c r="T295" s="1"/>
      <c r="U295" s="1"/>
      <c r="V295" s="1"/>
      <c r="W295" s="1"/>
      <c r="X295" s="1"/>
      <c r="Y295" s="1"/>
      <c r="Z295" s="1"/>
      <c r="AA295" s="1"/>
      <c r="AB295" s="1"/>
      <c r="AC295" s="1"/>
      <c r="AD295" s="1"/>
      <c r="AE295" s="1"/>
      <c r="AF295" s="1"/>
      <c r="AG295" s="1"/>
      <c r="AH295" s="1"/>
      <c r="AI295" s="1"/>
      <c r="AJ295" s="1"/>
      <c r="AK295" s="1"/>
      <c r="AL295" s="1"/>
      <c r="AM295" s="1"/>
      <c r="AN295" s="1"/>
    </row>
    <row r="296" spans="1:40" ht="15.75" customHeight="1" x14ac:dyDescent="0.2">
      <c r="A296" s="1"/>
      <c r="B296" s="1"/>
      <c r="C296" s="1"/>
      <c r="D296" s="1"/>
      <c r="E296" s="1"/>
      <c r="F296" s="1"/>
      <c r="G296" s="1"/>
      <c r="H296" s="1"/>
      <c r="I296" s="1"/>
      <c r="J296" s="1"/>
      <c r="K296" s="1"/>
      <c r="L296" s="1"/>
      <c r="M296" s="1"/>
      <c r="N296" s="2"/>
      <c r="O296" s="2"/>
      <c r="P296" s="2"/>
      <c r="Q296" s="2"/>
      <c r="R296" s="2"/>
      <c r="S296" s="2"/>
      <c r="T296" s="1"/>
      <c r="U296" s="1"/>
      <c r="V296" s="1"/>
      <c r="W296" s="1"/>
      <c r="X296" s="1"/>
      <c r="Y296" s="1"/>
      <c r="Z296" s="1"/>
      <c r="AA296" s="1"/>
      <c r="AB296" s="1"/>
      <c r="AC296" s="1"/>
      <c r="AD296" s="1"/>
      <c r="AE296" s="1"/>
      <c r="AF296" s="1"/>
      <c r="AG296" s="1"/>
      <c r="AH296" s="1"/>
      <c r="AI296" s="1"/>
      <c r="AJ296" s="1"/>
      <c r="AK296" s="1"/>
      <c r="AL296" s="1"/>
      <c r="AM296" s="1"/>
      <c r="AN296" s="1"/>
    </row>
    <row r="297" spans="1:40" ht="15.75" customHeight="1" x14ac:dyDescent="0.2">
      <c r="A297" s="1"/>
      <c r="B297" s="1"/>
      <c r="C297" s="1"/>
      <c r="D297" s="1"/>
      <c r="E297" s="1"/>
      <c r="F297" s="1"/>
      <c r="G297" s="1"/>
      <c r="H297" s="1"/>
      <c r="I297" s="1"/>
      <c r="J297" s="1"/>
      <c r="K297" s="1"/>
      <c r="L297" s="1"/>
      <c r="M297" s="1"/>
      <c r="N297" s="2"/>
      <c r="O297" s="2"/>
      <c r="P297" s="2"/>
      <c r="Q297" s="2"/>
      <c r="R297" s="2"/>
      <c r="S297" s="2"/>
      <c r="T297" s="1"/>
      <c r="U297" s="1"/>
      <c r="V297" s="1"/>
      <c r="W297" s="1"/>
      <c r="X297" s="1"/>
      <c r="Y297" s="1"/>
      <c r="Z297" s="1"/>
      <c r="AA297" s="1"/>
      <c r="AB297" s="1"/>
      <c r="AC297" s="1"/>
      <c r="AD297" s="1"/>
      <c r="AE297" s="1"/>
      <c r="AF297" s="1"/>
      <c r="AG297" s="1"/>
      <c r="AH297" s="1"/>
      <c r="AI297" s="1"/>
      <c r="AJ297" s="1"/>
      <c r="AK297" s="1"/>
      <c r="AL297" s="1"/>
      <c r="AM297" s="1"/>
      <c r="AN297" s="1"/>
    </row>
    <row r="298" spans="1:40" ht="15.75" customHeight="1" x14ac:dyDescent="0.2">
      <c r="A298" s="1"/>
      <c r="B298" s="1"/>
      <c r="C298" s="1"/>
      <c r="D298" s="1"/>
      <c r="E298" s="1"/>
      <c r="F298" s="1"/>
      <c r="G298" s="1"/>
      <c r="H298" s="1"/>
      <c r="I298" s="1"/>
      <c r="J298" s="1"/>
      <c r="K298" s="1"/>
      <c r="L298" s="1"/>
      <c r="M298" s="1"/>
      <c r="N298" s="2"/>
      <c r="O298" s="2"/>
      <c r="P298" s="2"/>
      <c r="Q298" s="2"/>
      <c r="R298" s="2"/>
      <c r="S298" s="2"/>
      <c r="T298" s="1"/>
      <c r="U298" s="1"/>
      <c r="V298" s="1"/>
      <c r="W298" s="1"/>
      <c r="X298" s="1"/>
      <c r="Y298" s="1"/>
      <c r="Z298" s="1"/>
      <c r="AA298" s="1"/>
      <c r="AB298" s="1"/>
      <c r="AC298" s="1"/>
      <c r="AD298" s="1"/>
      <c r="AE298" s="1"/>
      <c r="AF298" s="1"/>
      <c r="AG298" s="1"/>
      <c r="AH298" s="1"/>
      <c r="AI298" s="1"/>
      <c r="AJ298" s="1"/>
      <c r="AK298" s="1"/>
      <c r="AL298" s="1"/>
      <c r="AM298" s="1"/>
      <c r="AN298" s="1"/>
    </row>
    <row r="299" spans="1:40" ht="15.75" customHeight="1" x14ac:dyDescent="0.2">
      <c r="A299" s="1"/>
      <c r="B299" s="1"/>
      <c r="C299" s="1"/>
      <c r="D299" s="1"/>
      <c r="E299" s="1"/>
      <c r="F299" s="1"/>
      <c r="G299" s="1"/>
      <c r="H299" s="1"/>
      <c r="I299" s="1"/>
      <c r="J299" s="1"/>
      <c r="K299" s="1"/>
      <c r="L299" s="1"/>
      <c r="M299" s="1"/>
      <c r="N299" s="2"/>
      <c r="O299" s="2"/>
      <c r="P299" s="2"/>
      <c r="Q299" s="2"/>
      <c r="R299" s="2"/>
      <c r="S299" s="2"/>
      <c r="T299" s="1"/>
      <c r="U299" s="1"/>
      <c r="V299" s="1"/>
      <c r="W299" s="1"/>
      <c r="X299" s="1"/>
      <c r="Y299" s="1"/>
      <c r="Z299" s="1"/>
      <c r="AA299" s="1"/>
      <c r="AB299" s="1"/>
      <c r="AC299" s="1"/>
      <c r="AD299" s="1"/>
      <c r="AE299" s="1"/>
      <c r="AF299" s="1"/>
      <c r="AG299" s="1"/>
      <c r="AH299" s="1"/>
      <c r="AI299" s="1"/>
      <c r="AJ299" s="1"/>
      <c r="AK299" s="1"/>
      <c r="AL299" s="1"/>
      <c r="AM299" s="1"/>
      <c r="AN299" s="1"/>
    </row>
    <row r="300" spans="1:40" ht="15.75" customHeight="1" x14ac:dyDescent="0.2">
      <c r="A300" s="1"/>
      <c r="B300" s="1"/>
      <c r="C300" s="1"/>
      <c r="D300" s="1"/>
      <c r="E300" s="1"/>
      <c r="F300" s="1"/>
      <c r="G300" s="1"/>
      <c r="H300" s="1"/>
      <c r="I300" s="1"/>
      <c r="J300" s="1"/>
      <c r="K300" s="1"/>
      <c r="L300" s="1"/>
      <c r="M300" s="1"/>
      <c r="N300" s="2"/>
      <c r="O300" s="2"/>
      <c r="P300" s="2"/>
      <c r="Q300" s="2"/>
      <c r="R300" s="2"/>
      <c r="S300" s="2"/>
      <c r="T300" s="1"/>
      <c r="U300" s="1"/>
      <c r="V300" s="1"/>
      <c r="W300" s="1"/>
      <c r="X300" s="1"/>
      <c r="Y300" s="1"/>
      <c r="Z300" s="1"/>
      <c r="AA300" s="1"/>
      <c r="AB300" s="1"/>
      <c r="AC300" s="1"/>
      <c r="AD300" s="1"/>
      <c r="AE300" s="1"/>
      <c r="AF300" s="1"/>
      <c r="AG300" s="1"/>
      <c r="AH300" s="1"/>
      <c r="AI300" s="1"/>
      <c r="AJ300" s="1"/>
      <c r="AK300" s="1"/>
      <c r="AL300" s="1"/>
      <c r="AM300" s="1"/>
      <c r="AN300" s="1"/>
    </row>
    <row r="301" spans="1:40" ht="15.75" customHeight="1" x14ac:dyDescent="0.2">
      <c r="A301" s="1"/>
      <c r="B301" s="1"/>
      <c r="C301" s="1"/>
      <c r="D301" s="1"/>
      <c r="E301" s="1"/>
      <c r="F301" s="1"/>
      <c r="G301" s="1"/>
      <c r="H301" s="1"/>
      <c r="I301" s="1"/>
      <c r="J301" s="1"/>
      <c r="K301" s="1"/>
      <c r="L301" s="1"/>
      <c r="M301" s="1"/>
      <c r="N301" s="2"/>
      <c r="O301" s="2"/>
      <c r="P301" s="2"/>
      <c r="Q301" s="2"/>
      <c r="R301" s="2"/>
      <c r="S301" s="2"/>
      <c r="T301" s="1"/>
      <c r="U301" s="1"/>
      <c r="V301" s="1"/>
      <c r="W301" s="1"/>
      <c r="X301" s="1"/>
      <c r="Y301" s="1"/>
      <c r="Z301" s="1"/>
      <c r="AA301" s="1"/>
      <c r="AB301" s="1"/>
      <c r="AC301" s="1"/>
      <c r="AD301" s="1"/>
      <c r="AE301" s="1"/>
      <c r="AF301" s="1"/>
      <c r="AG301" s="1"/>
      <c r="AH301" s="1"/>
      <c r="AI301" s="1"/>
      <c r="AJ301" s="1"/>
      <c r="AK301" s="1"/>
      <c r="AL301" s="1"/>
      <c r="AM301" s="1"/>
      <c r="AN301" s="1"/>
    </row>
    <row r="302" spans="1:40" ht="15.75" customHeight="1" x14ac:dyDescent="0.2">
      <c r="A302" s="1"/>
      <c r="B302" s="1"/>
      <c r="C302" s="1"/>
      <c r="D302" s="1"/>
      <c r="E302" s="1"/>
      <c r="F302" s="1"/>
      <c r="G302" s="1"/>
      <c r="H302" s="1"/>
      <c r="I302" s="1"/>
      <c r="J302" s="1"/>
      <c r="K302" s="1"/>
      <c r="L302" s="1"/>
      <c r="M302" s="1"/>
      <c r="N302" s="2"/>
      <c r="O302" s="2"/>
      <c r="P302" s="2"/>
      <c r="Q302" s="2"/>
      <c r="R302" s="2"/>
      <c r="S302" s="2"/>
      <c r="T302" s="1"/>
      <c r="U302" s="1"/>
      <c r="V302" s="1"/>
      <c r="W302" s="1"/>
      <c r="X302" s="1"/>
      <c r="Y302" s="1"/>
      <c r="Z302" s="1"/>
      <c r="AA302" s="1"/>
      <c r="AB302" s="1"/>
      <c r="AC302" s="1"/>
      <c r="AD302" s="1"/>
      <c r="AE302" s="1"/>
      <c r="AF302" s="1"/>
      <c r="AG302" s="1"/>
      <c r="AH302" s="1"/>
      <c r="AI302" s="1"/>
      <c r="AJ302" s="1"/>
      <c r="AK302" s="1"/>
      <c r="AL302" s="1"/>
      <c r="AM302" s="1"/>
      <c r="AN302" s="1"/>
    </row>
    <row r="303" spans="1:40" ht="15.75" customHeight="1" x14ac:dyDescent="0.2">
      <c r="A303" s="1"/>
      <c r="B303" s="1"/>
      <c r="C303" s="1"/>
      <c r="D303" s="1"/>
      <c r="E303" s="1"/>
      <c r="F303" s="1"/>
      <c r="G303" s="1"/>
      <c r="H303" s="1"/>
      <c r="I303" s="1"/>
      <c r="J303" s="1"/>
      <c r="K303" s="1"/>
      <c r="L303" s="1"/>
      <c r="M303" s="1"/>
      <c r="N303" s="2"/>
      <c r="O303" s="2"/>
      <c r="P303" s="2"/>
      <c r="Q303" s="2"/>
      <c r="R303" s="2"/>
      <c r="S303" s="2"/>
      <c r="T303" s="1"/>
      <c r="U303" s="1"/>
      <c r="V303" s="1"/>
      <c r="W303" s="1"/>
      <c r="X303" s="1"/>
      <c r="Y303" s="1"/>
      <c r="Z303" s="1"/>
      <c r="AA303" s="1"/>
      <c r="AB303" s="1"/>
      <c r="AC303" s="1"/>
      <c r="AD303" s="1"/>
      <c r="AE303" s="1"/>
      <c r="AF303" s="1"/>
      <c r="AG303" s="1"/>
      <c r="AH303" s="1"/>
      <c r="AI303" s="1"/>
      <c r="AJ303" s="1"/>
      <c r="AK303" s="1"/>
      <c r="AL303" s="1"/>
      <c r="AM303" s="1"/>
      <c r="AN303" s="1"/>
    </row>
    <row r="304" spans="1:40" ht="15.75" customHeight="1" x14ac:dyDescent="0.2">
      <c r="A304" s="1"/>
      <c r="B304" s="1"/>
      <c r="C304" s="1"/>
      <c r="D304" s="1"/>
      <c r="E304" s="1"/>
      <c r="F304" s="1"/>
      <c r="G304" s="1"/>
      <c r="H304" s="1"/>
      <c r="I304" s="1"/>
      <c r="J304" s="1"/>
      <c r="K304" s="1"/>
      <c r="L304" s="1"/>
      <c r="M304" s="1"/>
      <c r="N304" s="2"/>
      <c r="O304" s="2"/>
      <c r="P304" s="2"/>
      <c r="Q304" s="2"/>
      <c r="R304" s="2"/>
      <c r="S304" s="2"/>
      <c r="T304" s="1"/>
      <c r="U304" s="1"/>
      <c r="V304" s="1"/>
      <c r="W304" s="1"/>
      <c r="X304" s="1"/>
      <c r="Y304" s="1"/>
      <c r="Z304" s="1"/>
      <c r="AA304" s="1"/>
      <c r="AB304" s="1"/>
      <c r="AC304" s="1"/>
      <c r="AD304" s="1"/>
      <c r="AE304" s="1"/>
      <c r="AF304" s="1"/>
      <c r="AG304" s="1"/>
      <c r="AH304" s="1"/>
      <c r="AI304" s="1"/>
      <c r="AJ304" s="1"/>
      <c r="AK304" s="1"/>
      <c r="AL304" s="1"/>
      <c r="AM304" s="1"/>
      <c r="AN304" s="1"/>
    </row>
    <row r="305" spans="1:40" ht="15.75" customHeight="1" x14ac:dyDescent="0.2">
      <c r="A305" s="1"/>
      <c r="B305" s="1"/>
      <c r="C305" s="1"/>
      <c r="D305" s="1"/>
      <c r="E305" s="1"/>
      <c r="F305" s="1"/>
      <c r="G305" s="1"/>
      <c r="H305" s="1"/>
      <c r="I305" s="1"/>
      <c r="J305" s="1"/>
      <c r="K305" s="1"/>
      <c r="L305" s="1"/>
      <c r="M305" s="1"/>
      <c r="N305" s="2"/>
      <c r="O305" s="2"/>
      <c r="P305" s="2"/>
      <c r="Q305" s="2"/>
      <c r="R305" s="2"/>
      <c r="S305" s="2"/>
      <c r="T305" s="1"/>
      <c r="U305" s="1"/>
      <c r="V305" s="1"/>
      <c r="W305" s="1"/>
      <c r="X305" s="1"/>
      <c r="Y305" s="1"/>
      <c r="Z305" s="1"/>
      <c r="AA305" s="1"/>
      <c r="AB305" s="1"/>
      <c r="AC305" s="1"/>
      <c r="AD305" s="1"/>
      <c r="AE305" s="1"/>
      <c r="AF305" s="1"/>
      <c r="AG305" s="1"/>
      <c r="AH305" s="1"/>
      <c r="AI305" s="1"/>
      <c r="AJ305" s="1"/>
      <c r="AK305" s="1"/>
      <c r="AL305" s="1"/>
      <c r="AM305" s="1"/>
      <c r="AN305" s="1"/>
    </row>
    <row r="306" spans="1:40" ht="15.75" customHeight="1" x14ac:dyDescent="0.2">
      <c r="A306" s="1"/>
      <c r="B306" s="1"/>
      <c r="C306" s="1"/>
      <c r="D306" s="1"/>
      <c r="E306" s="1"/>
      <c r="F306" s="1"/>
      <c r="G306" s="1"/>
      <c r="H306" s="1"/>
      <c r="I306" s="1"/>
      <c r="J306" s="1"/>
      <c r="K306" s="1"/>
      <c r="L306" s="1"/>
      <c r="M306" s="1"/>
      <c r="N306" s="2"/>
      <c r="O306" s="2"/>
      <c r="P306" s="2"/>
      <c r="Q306" s="2"/>
      <c r="R306" s="2"/>
      <c r="S306" s="2"/>
      <c r="T306" s="1"/>
      <c r="U306" s="1"/>
      <c r="V306" s="1"/>
      <c r="W306" s="1"/>
      <c r="X306" s="1"/>
      <c r="Y306" s="1"/>
      <c r="Z306" s="1"/>
      <c r="AA306" s="1"/>
      <c r="AB306" s="1"/>
      <c r="AC306" s="1"/>
      <c r="AD306" s="1"/>
      <c r="AE306" s="1"/>
      <c r="AF306" s="1"/>
      <c r="AG306" s="1"/>
      <c r="AH306" s="1"/>
      <c r="AI306" s="1"/>
      <c r="AJ306" s="1"/>
      <c r="AK306" s="1"/>
      <c r="AL306" s="1"/>
      <c r="AM306" s="1"/>
      <c r="AN306" s="1"/>
    </row>
    <row r="307" spans="1:40" ht="15.75" customHeight="1" x14ac:dyDescent="0.2">
      <c r="A307" s="383"/>
      <c r="B307" s="383"/>
      <c r="C307" s="383"/>
      <c r="D307" s="383"/>
      <c r="E307" s="383"/>
      <c r="F307" s="383"/>
      <c r="G307" s="383"/>
      <c r="H307" s="383"/>
      <c r="I307" s="383"/>
      <c r="J307" s="383"/>
      <c r="K307" s="383"/>
      <c r="L307" s="383"/>
      <c r="M307" s="383"/>
      <c r="N307" s="383"/>
      <c r="O307" s="383"/>
      <c r="P307" s="383"/>
      <c r="Q307" s="383"/>
      <c r="R307" s="383"/>
      <c r="S307" s="383"/>
      <c r="T307" s="383"/>
      <c r="U307" s="383"/>
      <c r="V307" s="383"/>
      <c r="W307" s="383"/>
      <c r="X307" s="383"/>
      <c r="Y307" s="383"/>
      <c r="Z307" s="383"/>
      <c r="AA307" s="383"/>
      <c r="AB307" s="383"/>
      <c r="AC307" s="383"/>
      <c r="AD307" s="383"/>
      <c r="AE307" s="383"/>
      <c r="AF307" s="383"/>
      <c r="AG307" s="383"/>
      <c r="AH307" s="383"/>
      <c r="AI307" s="383"/>
      <c r="AJ307" s="383"/>
      <c r="AK307" s="383"/>
      <c r="AL307" s="383"/>
      <c r="AM307" s="383"/>
      <c r="AN307" s="383"/>
    </row>
    <row r="308" spans="1:40" ht="15.75" customHeight="1" x14ac:dyDescent="0.2">
      <c r="A308" s="383"/>
      <c r="B308" s="383"/>
      <c r="C308" s="383"/>
      <c r="D308" s="383"/>
      <c r="E308" s="383"/>
      <c r="F308" s="383"/>
      <c r="G308" s="383"/>
      <c r="H308" s="383"/>
      <c r="I308" s="383"/>
      <c r="J308" s="383"/>
      <c r="K308" s="383"/>
      <c r="L308" s="383"/>
      <c r="M308" s="383"/>
      <c r="N308" s="383"/>
      <c r="O308" s="383"/>
      <c r="P308" s="383"/>
      <c r="Q308" s="383"/>
      <c r="R308" s="383"/>
      <c r="S308" s="383"/>
      <c r="T308" s="383"/>
      <c r="U308" s="383"/>
      <c r="V308" s="383"/>
      <c r="W308" s="383"/>
      <c r="X308" s="383"/>
      <c r="Y308" s="383"/>
      <c r="Z308" s="383"/>
      <c r="AA308" s="383"/>
      <c r="AB308" s="383"/>
      <c r="AC308" s="383"/>
      <c r="AD308" s="383"/>
      <c r="AE308" s="383"/>
      <c r="AF308" s="383"/>
      <c r="AG308" s="383"/>
      <c r="AH308" s="383"/>
      <c r="AI308" s="383"/>
      <c r="AJ308" s="383"/>
      <c r="AK308" s="383"/>
      <c r="AL308" s="383"/>
      <c r="AM308" s="383"/>
      <c r="AN308" s="383"/>
    </row>
    <row r="309" spans="1:40" ht="15.75" customHeight="1" x14ac:dyDescent="0.2">
      <c r="A309" s="383"/>
      <c r="B309" s="383"/>
      <c r="C309" s="383"/>
      <c r="D309" s="383"/>
      <c r="E309" s="383"/>
      <c r="F309" s="383"/>
      <c r="G309" s="383"/>
      <c r="H309" s="383"/>
      <c r="I309" s="383"/>
      <c r="J309" s="383"/>
      <c r="K309" s="383"/>
      <c r="L309" s="383"/>
      <c r="M309" s="383"/>
      <c r="N309" s="383"/>
      <c r="O309" s="383"/>
      <c r="P309" s="383"/>
      <c r="Q309" s="383"/>
      <c r="R309" s="383"/>
      <c r="S309" s="383"/>
      <c r="T309" s="383"/>
      <c r="U309" s="383"/>
      <c r="V309" s="383"/>
      <c r="W309" s="383"/>
      <c r="X309" s="383"/>
      <c r="Y309" s="383"/>
      <c r="Z309" s="383"/>
      <c r="AA309" s="383"/>
      <c r="AB309" s="383"/>
      <c r="AC309" s="383"/>
      <c r="AD309" s="383"/>
      <c r="AE309" s="383"/>
      <c r="AF309" s="383"/>
      <c r="AG309" s="383"/>
      <c r="AH309" s="383"/>
      <c r="AI309" s="383"/>
      <c r="AJ309" s="383"/>
      <c r="AK309" s="383"/>
      <c r="AL309" s="383"/>
      <c r="AM309" s="383"/>
      <c r="AN309" s="383"/>
    </row>
    <row r="310" spans="1:40" ht="15.75" customHeight="1" x14ac:dyDescent="0.2">
      <c r="A310" s="383"/>
      <c r="B310" s="383"/>
      <c r="C310" s="383"/>
      <c r="D310" s="383"/>
      <c r="E310" s="383"/>
      <c r="F310" s="383"/>
      <c r="G310" s="383"/>
      <c r="H310" s="383"/>
      <c r="I310" s="383"/>
      <c r="J310" s="383"/>
      <c r="K310" s="383"/>
      <c r="L310" s="383"/>
      <c r="M310" s="383"/>
      <c r="N310" s="383"/>
      <c r="O310" s="383"/>
      <c r="P310" s="383"/>
      <c r="Q310" s="383"/>
      <c r="R310" s="383"/>
      <c r="S310" s="383"/>
      <c r="T310" s="383"/>
      <c r="U310" s="383"/>
      <c r="V310" s="383"/>
      <c r="W310" s="383"/>
      <c r="X310" s="383"/>
      <c r="Y310" s="383"/>
      <c r="Z310" s="383"/>
      <c r="AA310" s="383"/>
      <c r="AB310" s="383"/>
      <c r="AC310" s="383"/>
      <c r="AD310" s="383"/>
      <c r="AE310" s="383"/>
      <c r="AF310" s="383"/>
      <c r="AG310" s="383"/>
      <c r="AH310" s="383"/>
      <c r="AI310" s="383"/>
      <c r="AJ310" s="383"/>
      <c r="AK310" s="383"/>
      <c r="AL310" s="383"/>
      <c r="AM310" s="383"/>
      <c r="AN310" s="383"/>
    </row>
    <row r="311" spans="1:40" ht="15.75" customHeight="1" x14ac:dyDescent="0.2">
      <c r="A311" s="383"/>
      <c r="B311" s="383"/>
      <c r="C311" s="383"/>
      <c r="D311" s="383"/>
      <c r="E311" s="383"/>
      <c r="F311" s="383"/>
      <c r="G311" s="383"/>
      <c r="H311" s="383"/>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383"/>
    </row>
    <row r="312" spans="1:40" ht="15.75" customHeight="1" x14ac:dyDescent="0.2">
      <c r="A312" s="383"/>
      <c r="B312" s="383"/>
      <c r="C312" s="383"/>
      <c r="D312" s="383"/>
      <c r="E312" s="383"/>
      <c r="F312" s="383"/>
      <c r="G312" s="383"/>
      <c r="H312" s="383"/>
      <c r="I312" s="383"/>
      <c r="J312" s="383"/>
      <c r="K312" s="383"/>
      <c r="L312" s="383"/>
      <c r="M312" s="383"/>
      <c r="N312" s="383"/>
      <c r="O312" s="383"/>
      <c r="P312" s="383"/>
      <c r="Q312" s="383"/>
      <c r="R312" s="383"/>
      <c r="S312" s="383"/>
      <c r="T312" s="383"/>
      <c r="U312" s="383"/>
      <c r="V312" s="383"/>
      <c r="W312" s="383"/>
      <c r="X312" s="383"/>
      <c r="Y312" s="383"/>
      <c r="Z312" s="383"/>
      <c r="AA312" s="383"/>
      <c r="AB312" s="383"/>
      <c r="AC312" s="383"/>
      <c r="AD312" s="383"/>
      <c r="AE312" s="383"/>
      <c r="AF312" s="383"/>
      <c r="AG312" s="383"/>
      <c r="AH312" s="383"/>
      <c r="AI312" s="383"/>
      <c r="AJ312" s="383"/>
      <c r="AK312" s="383"/>
      <c r="AL312" s="383"/>
      <c r="AM312" s="383"/>
      <c r="AN312" s="383"/>
    </row>
    <row r="313" spans="1:40" ht="15.75" customHeight="1" x14ac:dyDescent="0.2">
      <c r="A313" s="383"/>
      <c r="B313" s="383"/>
      <c r="C313" s="383"/>
      <c r="D313" s="383"/>
      <c r="E313" s="383"/>
      <c r="F313" s="383"/>
      <c r="G313" s="383"/>
      <c r="H313" s="383"/>
      <c r="I313" s="383"/>
      <c r="J313" s="383"/>
      <c r="K313" s="383"/>
      <c r="L313" s="383"/>
      <c r="M313" s="383"/>
      <c r="N313" s="383"/>
      <c r="O313" s="383"/>
      <c r="P313" s="383"/>
      <c r="Q313" s="383"/>
      <c r="R313" s="383"/>
      <c r="S313" s="383"/>
      <c r="T313" s="383"/>
      <c r="U313" s="383"/>
      <c r="V313" s="383"/>
      <c r="W313" s="383"/>
      <c r="X313" s="383"/>
      <c r="Y313" s="383"/>
      <c r="Z313" s="383"/>
      <c r="AA313" s="383"/>
      <c r="AB313" s="383"/>
      <c r="AC313" s="383"/>
      <c r="AD313" s="383"/>
      <c r="AE313" s="383"/>
      <c r="AF313" s="383"/>
      <c r="AG313" s="383"/>
      <c r="AH313" s="383"/>
      <c r="AI313" s="383"/>
      <c r="AJ313" s="383"/>
      <c r="AK313" s="383"/>
      <c r="AL313" s="383"/>
      <c r="AM313" s="383"/>
      <c r="AN313" s="383"/>
    </row>
    <row r="314" spans="1:40" ht="15.75" customHeight="1" x14ac:dyDescent="0.2">
      <c r="A314" s="383"/>
      <c r="B314" s="383"/>
      <c r="C314" s="383"/>
      <c r="D314" s="383"/>
      <c r="E314" s="383"/>
      <c r="F314" s="383"/>
      <c r="G314" s="383"/>
      <c r="H314" s="383"/>
      <c r="I314" s="383"/>
      <c r="J314" s="383"/>
      <c r="K314" s="383"/>
      <c r="L314" s="383"/>
      <c r="M314" s="383"/>
      <c r="N314" s="383"/>
      <c r="O314" s="383"/>
      <c r="P314" s="383"/>
      <c r="Q314" s="383"/>
      <c r="R314" s="383"/>
      <c r="S314" s="383"/>
      <c r="T314" s="383"/>
      <c r="U314" s="383"/>
      <c r="V314" s="383"/>
      <c r="W314" s="383"/>
      <c r="X314" s="383"/>
      <c r="Y314" s="383"/>
      <c r="Z314" s="383"/>
      <c r="AA314" s="383"/>
      <c r="AB314" s="383"/>
      <c r="AC314" s="383"/>
      <c r="AD314" s="383"/>
      <c r="AE314" s="383"/>
      <c r="AF314" s="383"/>
      <c r="AG314" s="383"/>
      <c r="AH314" s="383"/>
      <c r="AI314" s="383"/>
      <c r="AJ314" s="383"/>
      <c r="AK314" s="383"/>
      <c r="AL314" s="383"/>
      <c r="AM314" s="383"/>
      <c r="AN314" s="383"/>
    </row>
    <row r="315" spans="1:40" ht="15.75" customHeight="1" x14ac:dyDescent="0.2">
      <c r="A315" s="383"/>
      <c r="B315" s="383"/>
      <c r="C315" s="383"/>
      <c r="D315" s="383"/>
      <c r="E315" s="383"/>
      <c r="F315" s="383"/>
      <c r="G315" s="383"/>
      <c r="H315" s="383"/>
      <c r="I315" s="383"/>
      <c r="J315" s="383"/>
      <c r="K315" s="383"/>
      <c r="L315" s="383"/>
      <c r="M315" s="383"/>
      <c r="N315" s="383"/>
      <c r="O315" s="383"/>
      <c r="P315" s="383"/>
      <c r="Q315" s="383"/>
      <c r="R315" s="383"/>
      <c r="S315" s="383"/>
      <c r="T315" s="383"/>
      <c r="U315" s="383"/>
      <c r="V315" s="383"/>
      <c r="W315" s="383"/>
      <c r="X315" s="383"/>
      <c r="Y315" s="383"/>
      <c r="Z315" s="383"/>
      <c r="AA315" s="383"/>
      <c r="AB315" s="383"/>
      <c r="AC315" s="383"/>
      <c r="AD315" s="383"/>
      <c r="AE315" s="383"/>
      <c r="AF315" s="383"/>
      <c r="AG315" s="383"/>
      <c r="AH315" s="383"/>
      <c r="AI315" s="383"/>
      <c r="AJ315" s="383"/>
      <c r="AK315" s="383"/>
      <c r="AL315" s="383"/>
      <c r="AM315" s="383"/>
      <c r="AN315" s="383"/>
    </row>
    <row r="316" spans="1:40" ht="15.75" customHeight="1" x14ac:dyDescent="0.2">
      <c r="A316" s="383"/>
      <c r="B316" s="383"/>
      <c r="C316" s="383"/>
      <c r="D316" s="383"/>
      <c r="E316" s="383"/>
      <c r="F316" s="383"/>
      <c r="G316" s="383"/>
      <c r="H316" s="383"/>
      <c r="I316" s="383"/>
      <c r="J316" s="383"/>
      <c r="K316" s="383"/>
      <c r="L316" s="383"/>
      <c r="M316" s="383"/>
      <c r="N316" s="383"/>
      <c r="O316" s="383"/>
      <c r="P316" s="383"/>
      <c r="Q316" s="383"/>
      <c r="R316" s="383"/>
      <c r="S316" s="383"/>
      <c r="T316" s="383"/>
      <c r="U316" s="383"/>
      <c r="V316" s="383"/>
      <c r="W316" s="383"/>
      <c r="X316" s="383"/>
      <c r="Y316" s="383"/>
      <c r="Z316" s="383"/>
      <c r="AA316" s="383"/>
      <c r="AB316" s="383"/>
      <c r="AC316" s="383"/>
      <c r="AD316" s="383"/>
      <c r="AE316" s="383"/>
      <c r="AF316" s="383"/>
      <c r="AG316" s="383"/>
      <c r="AH316" s="383"/>
      <c r="AI316" s="383"/>
      <c r="AJ316" s="383"/>
      <c r="AK316" s="383"/>
      <c r="AL316" s="383"/>
      <c r="AM316" s="383"/>
      <c r="AN316" s="383"/>
    </row>
    <row r="317" spans="1:40" ht="15.75" customHeight="1" x14ac:dyDescent="0.2">
      <c r="A317" s="383"/>
      <c r="B317" s="383"/>
      <c r="C317" s="383"/>
      <c r="D317" s="383"/>
      <c r="E317" s="383"/>
      <c r="F317" s="383"/>
      <c r="G317" s="383"/>
      <c r="H317" s="383"/>
      <c r="I317" s="383"/>
      <c r="J317" s="383"/>
      <c r="K317" s="383"/>
      <c r="L317" s="383"/>
      <c r="M317" s="383"/>
      <c r="N317" s="383"/>
      <c r="O317" s="383"/>
      <c r="P317" s="383"/>
      <c r="Q317" s="383"/>
      <c r="R317" s="383"/>
      <c r="S317" s="383"/>
      <c r="T317" s="383"/>
      <c r="U317" s="383"/>
      <c r="V317" s="383"/>
      <c r="W317" s="383"/>
      <c r="X317" s="383"/>
      <c r="Y317" s="383"/>
      <c r="Z317" s="383"/>
      <c r="AA317" s="383"/>
      <c r="AB317" s="383"/>
      <c r="AC317" s="383"/>
      <c r="AD317" s="383"/>
      <c r="AE317" s="383"/>
      <c r="AF317" s="383"/>
      <c r="AG317" s="383"/>
      <c r="AH317" s="383"/>
      <c r="AI317" s="383"/>
      <c r="AJ317" s="383"/>
      <c r="AK317" s="383"/>
      <c r="AL317" s="383"/>
      <c r="AM317" s="383"/>
      <c r="AN317" s="383"/>
    </row>
    <row r="318" spans="1:40" ht="15.75" customHeight="1" x14ac:dyDescent="0.2">
      <c r="A318" s="383"/>
      <c r="B318" s="383"/>
      <c r="C318" s="383"/>
      <c r="D318" s="383"/>
      <c r="E318" s="383"/>
      <c r="F318" s="383"/>
      <c r="G318" s="383"/>
      <c r="H318" s="383"/>
      <c r="I318" s="383"/>
      <c r="J318" s="383"/>
      <c r="K318" s="383"/>
      <c r="L318" s="383"/>
      <c r="M318" s="383"/>
      <c r="N318" s="383"/>
      <c r="O318" s="383"/>
      <c r="P318" s="383"/>
      <c r="Q318" s="383"/>
      <c r="R318" s="383"/>
      <c r="S318" s="383"/>
      <c r="T318" s="383"/>
      <c r="U318" s="383"/>
      <c r="V318" s="383"/>
      <c r="W318" s="383"/>
      <c r="X318" s="383"/>
      <c r="Y318" s="383"/>
      <c r="Z318" s="383"/>
      <c r="AA318" s="383"/>
      <c r="AB318" s="383"/>
      <c r="AC318" s="383"/>
      <c r="AD318" s="383"/>
      <c r="AE318" s="383"/>
      <c r="AF318" s="383"/>
      <c r="AG318" s="383"/>
      <c r="AH318" s="383"/>
      <c r="AI318" s="383"/>
      <c r="AJ318" s="383"/>
      <c r="AK318" s="383"/>
      <c r="AL318" s="383"/>
      <c r="AM318" s="383"/>
      <c r="AN318" s="383"/>
    </row>
    <row r="319" spans="1:40" ht="15.75" customHeight="1" x14ac:dyDescent="0.2">
      <c r="A319" s="383"/>
      <c r="B319" s="383"/>
      <c r="C319" s="383"/>
      <c r="D319" s="383"/>
      <c r="E319" s="383"/>
      <c r="F319" s="383"/>
      <c r="G319" s="383"/>
      <c r="H319" s="383"/>
      <c r="I319" s="383"/>
      <c r="J319" s="383"/>
      <c r="K319" s="383"/>
      <c r="L319" s="383"/>
      <c r="M319" s="383"/>
      <c r="N319" s="383"/>
      <c r="O319" s="383"/>
      <c r="P319" s="383"/>
      <c r="Q319" s="383"/>
      <c r="R319" s="383"/>
      <c r="S319" s="383"/>
      <c r="T319" s="383"/>
      <c r="U319" s="383"/>
      <c r="V319" s="383"/>
      <c r="W319" s="383"/>
      <c r="X319" s="383"/>
      <c r="Y319" s="383"/>
      <c r="Z319" s="383"/>
      <c r="AA319" s="383"/>
      <c r="AB319" s="383"/>
      <c r="AC319" s="383"/>
      <c r="AD319" s="383"/>
      <c r="AE319" s="383"/>
      <c r="AF319" s="383"/>
      <c r="AG319" s="383"/>
      <c r="AH319" s="383"/>
      <c r="AI319" s="383"/>
      <c r="AJ319" s="383"/>
      <c r="AK319" s="383"/>
      <c r="AL319" s="383"/>
      <c r="AM319" s="383"/>
      <c r="AN319" s="383"/>
    </row>
    <row r="320" spans="1:40" ht="15.75" customHeight="1" x14ac:dyDescent="0.2">
      <c r="A320" s="383"/>
      <c r="B320" s="383"/>
      <c r="C320" s="383"/>
      <c r="D320" s="383"/>
      <c r="E320" s="383"/>
      <c r="F320" s="383"/>
      <c r="G320" s="383"/>
      <c r="H320" s="383"/>
      <c r="I320" s="383"/>
      <c r="J320" s="383"/>
      <c r="K320" s="383"/>
      <c r="L320" s="383"/>
      <c r="M320" s="383"/>
      <c r="N320" s="383"/>
      <c r="O320" s="383"/>
      <c r="P320" s="383"/>
      <c r="Q320" s="383"/>
      <c r="R320" s="383"/>
      <c r="S320" s="383"/>
      <c r="T320" s="383"/>
      <c r="U320" s="383"/>
      <c r="V320" s="383"/>
      <c r="W320" s="383"/>
      <c r="X320" s="383"/>
      <c r="Y320" s="383"/>
      <c r="Z320" s="383"/>
      <c r="AA320" s="383"/>
      <c r="AB320" s="383"/>
      <c r="AC320" s="383"/>
      <c r="AD320" s="383"/>
      <c r="AE320" s="383"/>
      <c r="AF320" s="383"/>
      <c r="AG320" s="383"/>
      <c r="AH320" s="383"/>
      <c r="AI320" s="383"/>
      <c r="AJ320" s="383"/>
      <c r="AK320" s="383"/>
      <c r="AL320" s="383"/>
      <c r="AM320" s="383"/>
      <c r="AN320" s="383"/>
    </row>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HuUEReq92D9Xq1+dyLkQfVJA+5S2dg/dt8Jm0WOjXEoOIhRWCKLRSdSbT8Iw6PAEu8IeGxaz5kTSbMCUZbAZKQ==" saltValue="1q08pUc5uE4Oj2hpnaxyeg==" spinCount="100000" sheet="1" objects="1" scenarios="1"/>
  <mergeCells count="67">
    <mergeCell ref="J98:J99"/>
    <mergeCell ref="K98:L98"/>
    <mergeCell ref="M98:M99"/>
    <mergeCell ref="E92:E93"/>
    <mergeCell ref="F92:G92"/>
    <mergeCell ref="H92:H93"/>
    <mergeCell ref="I92:I93"/>
    <mergeCell ref="J92:J93"/>
    <mergeCell ref="K92:L92"/>
    <mergeCell ref="M92:M93"/>
    <mergeCell ref="E98:E99"/>
    <mergeCell ref="F9:G9"/>
    <mergeCell ref="H9:H10"/>
    <mergeCell ref="F98:G98"/>
    <mergeCell ref="H98:H99"/>
    <mergeCell ref="I98:I99"/>
    <mergeCell ref="I9:I10"/>
    <mergeCell ref="A9:A10"/>
    <mergeCell ref="B9:B10"/>
    <mergeCell ref="C9:C10"/>
    <mergeCell ref="D9:D10"/>
    <mergeCell ref="E9:E10"/>
    <mergeCell ref="AF9:AF10"/>
    <mergeCell ref="AG9:AG10"/>
    <mergeCell ref="AH9:AH10"/>
    <mergeCell ref="AI9:AI10"/>
    <mergeCell ref="X9:X10"/>
    <mergeCell ref="Y9:Y10"/>
    <mergeCell ref="Z9:Z10"/>
    <mergeCell ref="AA9:AA10"/>
    <mergeCell ref="AB9:AB10"/>
    <mergeCell ref="AC9:AC10"/>
    <mergeCell ref="AD9:AD10"/>
    <mergeCell ref="T9:T10"/>
    <mergeCell ref="U9:U10"/>
    <mergeCell ref="V9:V10"/>
    <mergeCell ref="W9:W10"/>
    <mergeCell ref="AE9:AE10"/>
    <mergeCell ref="J9:J10"/>
    <mergeCell ref="K9:L9"/>
    <mergeCell ref="M9:M10"/>
    <mergeCell ref="N9:N10"/>
    <mergeCell ref="A1:AI1"/>
    <mergeCell ref="A2:AI2"/>
    <mergeCell ref="B4:G4"/>
    <mergeCell ref="B6:C6"/>
    <mergeCell ref="A8:M8"/>
    <mergeCell ref="N8:X8"/>
    <mergeCell ref="Y8:AI8"/>
    <mergeCell ref="O9:O10"/>
    <mergeCell ref="P9:P10"/>
    <mergeCell ref="Q9:Q10"/>
    <mergeCell ref="R9:R10"/>
    <mergeCell ref="S9:S10"/>
    <mergeCell ref="A100:A106"/>
    <mergeCell ref="A11:A45"/>
    <mergeCell ref="A46:A51"/>
    <mergeCell ref="A52:A85"/>
    <mergeCell ref="A92:A93"/>
    <mergeCell ref="B92:B93"/>
    <mergeCell ref="C92:C93"/>
    <mergeCell ref="D92:D93"/>
    <mergeCell ref="A94:A96"/>
    <mergeCell ref="A98:A99"/>
    <mergeCell ref="B98:B99"/>
    <mergeCell ref="C98:C99"/>
    <mergeCell ref="D98:D99"/>
  </mergeCells>
  <conditionalFormatting sqref="AN6:AN7">
    <cfRule type="cellIs" dxfId="164" priority="1" stopIfTrue="1" operator="equal">
      <formula>$AN$6</formula>
    </cfRule>
  </conditionalFormatting>
  <conditionalFormatting sqref="S81">
    <cfRule type="cellIs" dxfId="163" priority="2" stopIfTrue="1" operator="equal">
      <formula>$AN$7</formula>
    </cfRule>
  </conditionalFormatting>
  <conditionalFormatting sqref="S81">
    <cfRule type="cellIs" dxfId="162" priority="3" stopIfTrue="1" operator="equal">
      <formula>$AN$6</formula>
    </cfRule>
  </conditionalFormatting>
  <conditionalFormatting sqref="N11:N81">
    <cfRule type="cellIs" dxfId="161" priority="4" stopIfTrue="1" operator="equal">
      <formula>"x"</formula>
    </cfRule>
  </conditionalFormatting>
  <conditionalFormatting sqref="O11:O44 O47:O81">
    <cfRule type="cellIs" dxfId="160" priority="5" operator="equal">
      <formula>"x"</formula>
    </cfRule>
  </conditionalFormatting>
  <conditionalFormatting sqref="P11:P81">
    <cfRule type="cellIs" dxfId="159" priority="6" operator="equal">
      <formula>"x"</formula>
    </cfRule>
  </conditionalFormatting>
  <conditionalFormatting sqref="Q11:Q81">
    <cfRule type="cellIs" dxfId="158" priority="7" stopIfTrue="1" operator="equal">
      <formula>"x"</formula>
    </cfRule>
  </conditionalFormatting>
  <conditionalFormatting sqref="R11:R81">
    <cfRule type="cellIs" dxfId="157" priority="8" operator="equal">
      <formula>"x"</formula>
    </cfRule>
  </conditionalFormatting>
  <conditionalFormatting sqref="S11">
    <cfRule type="cellIs" dxfId="156" priority="9" stopIfTrue="1" operator="equal">
      <formula>$AN$7</formula>
    </cfRule>
  </conditionalFormatting>
  <conditionalFormatting sqref="S11">
    <cfRule type="cellIs" dxfId="155" priority="10" stopIfTrue="1" operator="equal">
      <formula>$AN$6</formula>
    </cfRule>
  </conditionalFormatting>
  <conditionalFormatting sqref="S12">
    <cfRule type="cellIs" dxfId="154" priority="11" stopIfTrue="1" operator="equal">
      <formula>$AN$7</formula>
    </cfRule>
  </conditionalFormatting>
  <conditionalFormatting sqref="S12">
    <cfRule type="cellIs" dxfId="153" priority="12" stopIfTrue="1" operator="equal">
      <formula>$AN$6</formula>
    </cfRule>
  </conditionalFormatting>
  <conditionalFormatting sqref="S13">
    <cfRule type="cellIs" dxfId="152" priority="13" stopIfTrue="1" operator="equal">
      <formula>$AN$7</formula>
    </cfRule>
  </conditionalFormatting>
  <conditionalFormatting sqref="S13">
    <cfRule type="cellIs" dxfId="151" priority="14" stopIfTrue="1" operator="equal">
      <formula>$AN$6</formula>
    </cfRule>
  </conditionalFormatting>
  <conditionalFormatting sqref="S14">
    <cfRule type="cellIs" dxfId="150" priority="15" stopIfTrue="1" operator="equal">
      <formula>$AN$7</formula>
    </cfRule>
  </conditionalFormatting>
  <conditionalFormatting sqref="S14">
    <cfRule type="cellIs" dxfId="149" priority="16" stopIfTrue="1" operator="equal">
      <formula>$AN$6</formula>
    </cfRule>
  </conditionalFormatting>
  <conditionalFormatting sqref="S15">
    <cfRule type="cellIs" dxfId="148" priority="17" stopIfTrue="1" operator="equal">
      <formula>$AN$7</formula>
    </cfRule>
  </conditionalFormatting>
  <conditionalFormatting sqref="S15">
    <cfRule type="cellIs" dxfId="147" priority="18" stopIfTrue="1" operator="equal">
      <formula>$AN$6</formula>
    </cfRule>
  </conditionalFormatting>
  <conditionalFormatting sqref="S16">
    <cfRule type="cellIs" dxfId="146" priority="19" stopIfTrue="1" operator="equal">
      <formula>$AN$7</formula>
    </cfRule>
  </conditionalFormatting>
  <conditionalFormatting sqref="S16">
    <cfRule type="cellIs" dxfId="145" priority="20" stopIfTrue="1" operator="equal">
      <formula>$AN$6</formula>
    </cfRule>
  </conditionalFormatting>
  <conditionalFormatting sqref="S17">
    <cfRule type="cellIs" dxfId="144" priority="21" stopIfTrue="1" operator="equal">
      <formula>$AN$7</formula>
    </cfRule>
  </conditionalFormatting>
  <conditionalFormatting sqref="S17">
    <cfRule type="cellIs" dxfId="143" priority="22" stopIfTrue="1" operator="equal">
      <formula>$AN$6</formula>
    </cfRule>
  </conditionalFormatting>
  <conditionalFormatting sqref="S18">
    <cfRule type="cellIs" dxfId="142" priority="23" stopIfTrue="1" operator="equal">
      <formula>$AN$7</formula>
    </cfRule>
  </conditionalFormatting>
  <conditionalFormatting sqref="S18">
    <cfRule type="cellIs" dxfId="141" priority="24" stopIfTrue="1" operator="equal">
      <formula>$AN$6</formula>
    </cfRule>
  </conditionalFormatting>
  <conditionalFormatting sqref="S19">
    <cfRule type="cellIs" dxfId="140" priority="25" stopIfTrue="1" operator="equal">
      <formula>$AN$7</formula>
    </cfRule>
  </conditionalFormatting>
  <conditionalFormatting sqref="S19">
    <cfRule type="cellIs" dxfId="139" priority="26" stopIfTrue="1" operator="equal">
      <formula>$AN$6</formula>
    </cfRule>
  </conditionalFormatting>
  <conditionalFormatting sqref="S20">
    <cfRule type="cellIs" dxfId="138" priority="27" stopIfTrue="1" operator="equal">
      <formula>$AN$7</formula>
    </cfRule>
  </conditionalFormatting>
  <conditionalFormatting sqref="S20">
    <cfRule type="cellIs" dxfId="137" priority="28" stopIfTrue="1" operator="equal">
      <formula>$AN$6</formula>
    </cfRule>
  </conditionalFormatting>
  <conditionalFormatting sqref="S21">
    <cfRule type="cellIs" dxfId="136" priority="29" stopIfTrue="1" operator="equal">
      <formula>$AN$7</formula>
    </cfRule>
  </conditionalFormatting>
  <conditionalFormatting sqref="S21">
    <cfRule type="cellIs" dxfId="135" priority="30" stopIfTrue="1" operator="equal">
      <formula>$AN$6</formula>
    </cfRule>
  </conditionalFormatting>
  <conditionalFormatting sqref="S22">
    <cfRule type="cellIs" dxfId="134" priority="31" stopIfTrue="1" operator="equal">
      <formula>$AN$7</formula>
    </cfRule>
  </conditionalFormatting>
  <conditionalFormatting sqref="S22">
    <cfRule type="cellIs" dxfId="133" priority="32" stopIfTrue="1" operator="equal">
      <formula>$AN$6</formula>
    </cfRule>
  </conditionalFormatting>
  <conditionalFormatting sqref="S23">
    <cfRule type="cellIs" dxfId="132" priority="33" stopIfTrue="1" operator="equal">
      <formula>$AN$7</formula>
    </cfRule>
  </conditionalFormatting>
  <conditionalFormatting sqref="S23">
    <cfRule type="cellIs" dxfId="131" priority="34" stopIfTrue="1" operator="equal">
      <formula>$AN$6</formula>
    </cfRule>
  </conditionalFormatting>
  <conditionalFormatting sqref="S24">
    <cfRule type="cellIs" dxfId="130" priority="35" stopIfTrue="1" operator="equal">
      <formula>$AN$7</formula>
    </cfRule>
  </conditionalFormatting>
  <conditionalFormatting sqref="S24">
    <cfRule type="cellIs" dxfId="129" priority="36" stopIfTrue="1" operator="equal">
      <formula>$AN$6</formula>
    </cfRule>
  </conditionalFormatting>
  <conditionalFormatting sqref="S25">
    <cfRule type="cellIs" dxfId="128" priority="37" stopIfTrue="1" operator="equal">
      <formula>$AN$7</formula>
    </cfRule>
  </conditionalFormatting>
  <conditionalFormatting sqref="S25">
    <cfRule type="cellIs" dxfId="127" priority="38" stopIfTrue="1" operator="equal">
      <formula>$AN$6</formula>
    </cfRule>
  </conditionalFormatting>
  <conditionalFormatting sqref="S26">
    <cfRule type="cellIs" dxfId="126" priority="39" stopIfTrue="1" operator="equal">
      <formula>$AN$7</formula>
    </cfRule>
  </conditionalFormatting>
  <conditionalFormatting sqref="S26">
    <cfRule type="cellIs" dxfId="125" priority="40" stopIfTrue="1" operator="equal">
      <formula>$AN$6</formula>
    </cfRule>
  </conditionalFormatting>
  <conditionalFormatting sqref="S27">
    <cfRule type="cellIs" dxfId="124" priority="41" stopIfTrue="1" operator="equal">
      <formula>$AN$7</formula>
    </cfRule>
  </conditionalFormatting>
  <conditionalFormatting sqref="S27">
    <cfRule type="cellIs" dxfId="123" priority="42" stopIfTrue="1" operator="equal">
      <formula>$AN$6</formula>
    </cfRule>
  </conditionalFormatting>
  <conditionalFormatting sqref="S28">
    <cfRule type="cellIs" dxfId="122" priority="43" stopIfTrue="1" operator="equal">
      <formula>$AN$7</formula>
    </cfRule>
  </conditionalFormatting>
  <conditionalFormatting sqref="S28">
    <cfRule type="cellIs" dxfId="121" priority="44" stopIfTrue="1" operator="equal">
      <formula>$AN$6</formula>
    </cfRule>
  </conditionalFormatting>
  <conditionalFormatting sqref="S29">
    <cfRule type="cellIs" dxfId="120" priority="45" stopIfTrue="1" operator="equal">
      <formula>$AN$7</formula>
    </cfRule>
  </conditionalFormatting>
  <conditionalFormatting sqref="S29">
    <cfRule type="cellIs" dxfId="119" priority="46" stopIfTrue="1" operator="equal">
      <formula>$AN$6</formula>
    </cfRule>
  </conditionalFormatting>
  <conditionalFormatting sqref="S30">
    <cfRule type="cellIs" dxfId="118" priority="47" stopIfTrue="1" operator="equal">
      <formula>$AN$7</formula>
    </cfRule>
  </conditionalFormatting>
  <conditionalFormatting sqref="S30">
    <cfRule type="cellIs" dxfId="117" priority="48" stopIfTrue="1" operator="equal">
      <formula>$AN$6</formula>
    </cfRule>
  </conditionalFormatting>
  <conditionalFormatting sqref="S31">
    <cfRule type="cellIs" dxfId="116" priority="49" stopIfTrue="1" operator="equal">
      <formula>$AN$7</formula>
    </cfRule>
  </conditionalFormatting>
  <conditionalFormatting sqref="S31">
    <cfRule type="cellIs" dxfId="115" priority="50" stopIfTrue="1" operator="equal">
      <formula>$AN$6</formula>
    </cfRule>
  </conditionalFormatting>
  <conditionalFormatting sqref="S32">
    <cfRule type="cellIs" dxfId="114" priority="51" stopIfTrue="1" operator="equal">
      <formula>$AN$7</formula>
    </cfRule>
  </conditionalFormatting>
  <conditionalFormatting sqref="S32">
    <cfRule type="cellIs" dxfId="113" priority="52" stopIfTrue="1" operator="equal">
      <formula>$AN$6</formula>
    </cfRule>
  </conditionalFormatting>
  <conditionalFormatting sqref="S33">
    <cfRule type="cellIs" dxfId="112" priority="53" stopIfTrue="1" operator="equal">
      <formula>$AN$7</formula>
    </cfRule>
  </conditionalFormatting>
  <conditionalFormatting sqref="S33">
    <cfRule type="cellIs" dxfId="111" priority="54" stopIfTrue="1" operator="equal">
      <formula>$AN$6</formula>
    </cfRule>
  </conditionalFormatting>
  <conditionalFormatting sqref="S34">
    <cfRule type="cellIs" dxfId="110" priority="55" stopIfTrue="1" operator="equal">
      <formula>$AN$7</formula>
    </cfRule>
  </conditionalFormatting>
  <conditionalFormatting sqref="S34">
    <cfRule type="cellIs" dxfId="109" priority="56" stopIfTrue="1" operator="equal">
      <formula>$AN$6</formula>
    </cfRule>
  </conditionalFormatting>
  <conditionalFormatting sqref="S35">
    <cfRule type="cellIs" dxfId="108" priority="57" stopIfTrue="1" operator="equal">
      <formula>$AN$7</formula>
    </cfRule>
  </conditionalFormatting>
  <conditionalFormatting sqref="S35">
    <cfRule type="cellIs" dxfId="107" priority="58" stopIfTrue="1" operator="equal">
      <formula>$AN$6</formula>
    </cfRule>
  </conditionalFormatting>
  <conditionalFormatting sqref="S36">
    <cfRule type="cellIs" dxfId="106" priority="59" stopIfTrue="1" operator="equal">
      <formula>$AN$7</formula>
    </cfRule>
  </conditionalFormatting>
  <conditionalFormatting sqref="S36">
    <cfRule type="cellIs" dxfId="105" priority="60" stopIfTrue="1" operator="equal">
      <formula>$AN$6</formula>
    </cfRule>
  </conditionalFormatting>
  <conditionalFormatting sqref="S37">
    <cfRule type="cellIs" dxfId="104" priority="61" stopIfTrue="1" operator="equal">
      <formula>$AN$7</formula>
    </cfRule>
  </conditionalFormatting>
  <conditionalFormatting sqref="S37">
    <cfRule type="cellIs" dxfId="103" priority="62" stopIfTrue="1" operator="equal">
      <formula>$AN$6</formula>
    </cfRule>
  </conditionalFormatting>
  <conditionalFormatting sqref="S38">
    <cfRule type="cellIs" dxfId="102" priority="63" stopIfTrue="1" operator="equal">
      <formula>$AN$7</formula>
    </cfRule>
  </conditionalFormatting>
  <conditionalFormatting sqref="S38">
    <cfRule type="cellIs" dxfId="101" priority="64" stopIfTrue="1" operator="equal">
      <formula>$AN$6</formula>
    </cfRule>
  </conditionalFormatting>
  <conditionalFormatting sqref="S39">
    <cfRule type="cellIs" dxfId="100" priority="65" stopIfTrue="1" operator="equal">
      <formula>$AN$7</formula>
    </cfRule>
  </conditionalFormatting>
  <conditionalFormatting sqref="S39">
    <cfRule type="cellIs" dxfId="99" priority="66" stopIfTrue="1" operator="equal">
      <formula>$AN$6</formula>
    </cfRule>
  </conditionalFormatting>
  <conditionalFormatting sqref="S40">
    <cfRule type="cellIs" dxfId="98" priority="67" stopIfTrue="1" operator="equal">
      <formula>$AN$7</formula>
    </cfRule>
  </conditionalFormatting>
  <conditionalFormatting sqref="S40">
    <cfRule type="cellIs" dxfId="97" priority="68" stopIfTrue="1" operator="equal">
      <formula>$AN$6</formula>
    </cfRule>
  </conditionalFormatting>
  <conditionalFormatting sqref="S41">
    <cfRule type="cellIs" dxfId="96" priority="69" stopIfTrue="1" operator="equal">
      <formula>$AN$7</formula>
    </cfRule>
  </conditionalFormatting>
  <conditionalFormatting sqref="S41">
    <cfRule type="cellIs" dxfId="95" priority="70" stopIfTrue="1" operator="equal">
      <formula>$AN$6</formula>
    </cfRule>
  </conditionalFormatting>
  <conditionalFormatting sqref="S42">
    <cfRule type="cellIs" dxfId="94" priority="71" stopIfTrue="1" operator="equal">
      <formula>$AN$7</formula>
    </cfRule>
  </conditionalFormatting>
  <conditionalFormatting sqref="S42">
    <cfRule type="cellIs" dxfId="93" priority="72" stopIfTrue="1" operator="equal">
      <formula>$AN$6</formula>
    </cfRule>
  </conditionalFormatting>
  <conditionalFormatting sqref="S43">
    <cfRule type="cellIs" dxfId="92" priority="73" stopIfTrue="1" operator="equal">
      <formula>$AN$7</formula>
    </cfRule>
  </conditionalFormatting>
  <conditionalFormatting sqref="S43">
    <cfRule type="cellIs" dxfId="91" priority="74" stopIfTrue="1" operator="equal">
      <formula>$AN$6</formula>
    </cfRule>
  </conditionalFormatting>
  <conditionalFormatting sqref="S44">
    <cfRule type="cellIs" dxfId="90" priority="75" stopIfTrue="1" operator="equal">
      <formula>$AN$7</formula>
    </cfRule>
  </conditionalFormatting>
  <conditionalFormatting sqref="S44">
    <cfRule type="cellIs" dxfId="89" priority="76" stopIfTrue="1" operator="equal">
      <formula>$AN$6</formula>
    </cfRule>
  </conditionalFormatting>
  <conditionalFormatting sqref="S45">
    <cfRule type="cellIs" dxfId="88" priority="77" stopIfTrue="1" operator="equal">
      <formula>$AN$7</formula>
    </cfRule>
  </conditionalFormatting>
  <conditionalFormatting sqref="S45">
    <cfRule type="cellIs" dxfId="87" priority="78" stopIfTrue="1" operator="equal">
      <formula>$AN$6</formula>
    </cfRule>
  </conditionalFormatting>
  <conditionalFormatting sqref="S46">
    <cfRule type="cellIs" dxfId="86" priority="79" stopIfTrue="1" operator="equal">
      <formula>$AN$7</formula>
    </cfRule>
  </conditionalFormatting>
  <conditionalFormatting sqref="S46">
    <cfRule type="cellIs" dxfId="85" priority="80" stopIfTrue="1" operator="equal">
      <formula>$AN$6</formula>
    </cfRule>
  </conditionalFormatting>
  <conditionalFormatting sqref="S47">
    <cfRule type="cellIs" dxfId="84" priority="81" stopIfTrue="1" operator="equal">
      <formula>$AN$7</formula>
    </cfRule>
  </conditionalFormatting>
  <conditionalFormatting sqref="S47">
    <cfRule type="cellIs" dxfId="83" priority="82" stopIfTrue="1" operator="equal">
      <formula>$AN$6</formula>
    </cfRule>
  </conditionalFormatting>
  <conditionalFormatting sqref="S48">
    <cfRule type="cellIs" dxfId="82" priority="83" stopIfTrue="1" operator="equal">
      <formula>$AN$7</formula>
    </cfRule>
  </conditionalFormatting>
  <conditionalFormatting sqref="S48">
    <cfRule type="cellIs" dxfId="81" priority="84" stopIfTrue="1" operator="equal">
      <formula>$AN$6</formula>
    </cfRule>
  </conditionalFormatting>
  <conditionalFormatting sqref="S49">
    <cfRule type="cellIs" dxfId="80" priority="85" stopIfTrue="1" operator="equal">
      <formula>$AN$7</formula>
    </cfRule>
  </conditionalFormatting>
  <conditionalFormatting sqref="S49">
    <cfRule type="cellIs" dxfId="79" priority="86" stopIfTrue="1" operator="equal">
      <formula>$AN$6</formula>
    </cfRule>
  </conditionalFormatting>
  <conditionalFormatting sqref="S50">
    <cfRule type="cellIs" dxfId="78" priority="87" stopIfTrue="1" operator="equal">
      <formula>$AN$7</formula>
    </cfRule>
  </conditionalFormatting>
  <conditionalFormatting sqref="S50">
    <cfRule type="cellIs" dxfId="77" priority="88" stopIfTrue="1" operator="equal">
      <formula>$AN$6</formula>
    </cfRule>
  </conditionalFormatting>
  <conditionalFormatting sqref="S51">
    <cfRule type="cellIs" dxfId="76" priority="89" stopIfTrue="1" operator="equal">
      <formula>$AN$7</formula>
    </cfRule>
  </conditionalFormatting>
  <conditionalFormatting sqref="S51">
    <cfRule type="cellIs" dxfId="75" priority="90" stopIfTrue="1" operator="equal">
      <formula>$AN$6</formula>
    </cfRule>
  </conditionalFormatting>
  <conditionalFormatting sqref="S52">
    <cfRule type="cellIs" dxfId="74" priority="91" stopIfTrue="1" operator="equal">
      <formula>$AN$7</formula>
    </cfRule>
  </conditionalFormatting>
  <conditionalFormatting sqref="S52">
    <cfRule type="cellIs" dxfId="73" priority="92" stopIfTrue="1" operator="equal">
      <formula>$AN$6</formula>
    </cfRule>
  </conditionalFormatting>
  <conditionalFormatting sqref="S53">
    <cfRule type="cellIs" dxfId="72" priority="93" stopIfTrue="1" operator="equal">
      <formula>$AN$7</formula>
    </cfRule>
  </conditionalFormatting>
  <conditionalFormatting sqref="S53">
    <cfRule type="cellIs" dxfId="71" priority="94" stopIfTrue="1" operator="equal">
      <formula>$AN$6</formula>
    </cfRule>
  </conditionalFormatting>
  <conditionalFormatting sqref="S54">
    <cfRule type="cellIs" dxfId="70" priority="95" stopIfTrue="1" operator="equal">
      <formula>$AN$7</formula>
    </cfRule>
  </conditionalFormatting>
  <conditionalFormatting sqref="S54">
    <cfRule type="cellIs" dxfId="69" priority="96" stopIfTrue="1" operator="equal">
      <formula>$AN$6</formula>
    </cfRule>
  </conditionalFormatting>
  <conditionalFormatting sqref="S55">
    <cfRule type="cellIs" dxfId="68" priority="97" stopIfTrue="1" operator="equal">
      <formula>$AN$7</formula>
    </cfRule>
  </conditionalFormatting>
  <conditionalFormatting sqref="S55">
    <cfRule type="cellIs" dxfId="67" priority="98" stopIfTrue="1" operator="equal">
      <formula>$AN$6</formula>
    </cfRule>
  </conditionalFormatting>
  <conditionalFormatting sqref="S56">
    <cfRule type="cellIs" dxfId="66" priority="99" stopIfTrue="1" operator="equal">
      <formula>$AN$7</formula>
    </cfRule>
  </conditionalFormatting>
  <conditionalFormatting sqref="S56">
    <cfRule type="cellIs" dxfId="65" priority="100" stopIfTrue="1" operator="equal">
      <formula>$AN$6</formula>
    </cfRule>
  </conditionalFormatting>
  <conditionalFormatting sqref="S57">
    <cfRule type="cellIs" dxfId="64" priority="101" stopIfTrue="1" operator="equal">
      <formula>$AN$7</formula>
    </cfRule>
  </conditionalFormatting>
  <conditionalFormatting sqref="S57">
    <cfRule type="cellIs" dxfId="63" priority="102" stopIfTrue="1" operator="equal">
      <formula>$AN$6</formula>
    </cfRule>
  </conditionalFormatting>
  <conditionalFormatting sqref="S58">
    <cfRule type="cellIs" dxfId="62" priority="103" stopIfTrue="1" operator="equal">
      <formula>$AN$7</formula>
    </cfRule>
  </conditionalFormatting>
  <conditionalFormatting sqref="S58">
    <cfRule type="cellIs" dxfId="61" priority="104" stopIfTrue="1" operator="equal">
      <formula>$AN$6</formula>
    </cfRule>
  </conditionalFormatting>
  <conditionalFormatting sqref="S59">
    <cfRule type="cellIs" dxfId="60" priority="105" stopIfTrue="1" operator="equal">
      <formula>$AN$7</formula>
    </cfRule>
  </conditionalFormatting>
  <conditionalFormatting sqref="S59">
    <cfRule type="cellIs" dxfId="59" priority="106" stopIfTrue="1" operator="equal">
      <formula>$AN$6</formula>
    </cfRule>
  </conditionalFormatting>
  <conditionalFormatting sqref="S60">
    <cfRule type="cellIs" dxfId="58" priority="107" stopIfTrue="1" operator="equal">
      <formula>$AN$7</formula>
    </cfRule>
  </conditionalFormatting>
  <conditionalFormatting sqref="S60">
    <cfRule type="cellIs" dxfId="57" priority="108" stopIfTrue="1" operator="equal">
      <formula>$AN$6</formula>
    </cfRule>
  </conditionalFormatting>
  <conditionalFormatting sqref="S61">
    <cfRule type="cellIs" dxfId="56" priority="109" stopIfTrue="1" operator="equal">
      <formula>$AN$7</formula>
    </cfRule>
  </conditionalFormatting>
  <conditionalFormatting sqref="S61">
    <cfRule type="cellIs" dxfId="55" priority="110" stopIfTrue="1" operator="equal">
      <formula>$AN$6</formula>
    </cfRule>
  </conditionalFormatting>
  <conditionalFormatting sqref="S62">
    <cfRule type="cellIs" dxfId="54" priority="111" stopIfTrue="1" operator="equal">
      <formula>$AN$7</formula>
    </cfRule>
  </conditionalFormatting>
  <conditionalFormatting sqref="S62">
    <cfRule type="cellIs" dxfId="53" priority="112" stopIfTrue="1" operator="equal">
      <formula>$AN$6</formula>
    </cfRule>
  </conditionalFormatting>
  <conditionalFormatting sqref="S63">
    <cfRule type="cellIs" dxfId="52" priority="113" stopIfTrue="1" operator="equal">
      <formula>$AN$7</formula>
    </cfRule>
  </conditionalFormatting>
  <conditionalFormatting sqref="S63">
    <cfRule type="cellIs" dxfId="51" priority="114" stopIfTrue="1" operator="equal">
      <formula>$AN$6</formula>
    </cfRule>
  </conditionalFormatting>
  <conditionalFormatting sqref="S64">
    <cfRule type="cellIs" dxfId="50" priority="115" stopIfTrue="1" operator="equal">
      <formula>$AN$7</formula>
    </cfRule>
  </conditionalFormatting>
  <conditionalFormatting sqref="S64">
    <cfRule type="cellIs" dxfId="49" priority="116" stopIfTrue="1" operator="equal">
      <formula>$AN$6</formula>
    </cfRule>
  </conditionalFormatting>
  <conditionalFormatting sqref="S65">
    <cfRule type="cellIs" dxfId="48" priority="117" stopIfTrue="1" operator="equal">
      <formula>$AN$7</formula>
    </cfRule>
  </conditionalFormatting>
  <conditionalFormatting sqref="S65">
    <cfRule type="cellIs" dxfId="47" priority="118" stopIfTrue="1" operator="equal">
      <formula>$AN$6</formula>
    </cfRule>
  </conditionalFormatting>
  <conditionalFormatting sqref="S66">
    <cfRule type="cellIs" dxfId="46" priority="119" stopIfTrue="1" operator="equal">
      <formula>$AN$7</formula>
    </cfRule>
  </conditionalFormatting>
  <conditionalFormatting sqref="S66">
    <cfRule type="cellIs" dxfId="45" priority="120" stopIfTrue="1" operator="equal">
      <formula>$AN$6</formula>
    </cfRule>
  </conditionalFormatting>
  <conditionalFormatting sqref="S67">
    <cfRule type="cellIs" dxfId="44" priority="121" stopIfTrue="1" operator="equal">
      <formula>$AN$7</formula>
    </cfRule>
  </conditionalFormatting>
  <conditionalFormatting sqref="S67">
    <cfRule type="cellIs" dxfId="43" priority="122" stopIfTrue="1" operator="equal">
      <formula>$AN$6</formula>
    </cfRule>
  </conditionalFormatting>
  <conditionalFormatting sqref="S68">
    <cfRule type="cellIs" dxfId="42" priority="123" stopIfTrue="1" operator="equal">
      <formula>$AN$7</formula>
    </cfRule>
  </conditionalFormatting>
  <conditionalFormatting sqref="S68">
    <cfRule type="cellIs" dxfId="41" priority="124" stopIfTrue="1" operator="equal">
      <formula>$AN$6</formula>
    </cfRule>
  </conditionalFormatting>
  <conditionalFormatting sqref="S69">
    <cfRule type="cellIs" dxfId="40" priority="125" stopIfTrue="1" operator="equal">
      <formula>$AN$7</formula>
    </cfRule>
  </conditionalFormatting>
  <conditionalFormatting sqref="S69">
    <cfRule type="cellIs" dxfId="39" priority="126" stopIfTrue="1" operator="equal">
      <formula>$AN$6</formula>
    </cfRule>
  </conditionalFormatting>
  <conditionalFormatting sqref="S70">
    <cfRule type="cellIs" dxfId="38" priority="127" stopIfTrue="1" operator="equal">
      <formula>$AN$7</formula>
    </cfRule>
  </conditionalFormatting>
  <conditionalFormatting sqref="S70">
    <cfRule type="cellIs" dxfId="37" priority="128" stopIfTrue="1" operator="equal">
      <formula>$AN$6</formula>
    </cfRule>
  </conditionalFormatting>
  <conditionalFormatting sqref="S71">
    <cfRule type="cellIs" dxfId="36" priority="129" stopIfTrue="1" operator="equal">
      <formula>$AN$7</formula>
    </cfRule>
  </conditionalFormatting>
  <conditionalFormatting sqref="S71">
    <cfRule type="cellIs" dxfId="35" priority="130" stopIfTrue="1" operator="equal">
      <formula>$AN$6</formula>
    </cfRule>
  </conditionalFormatting>
  <conditionalFormatting sqref="S72">
    <cfRule type="cellIs" dxfId="34" priority="131" stopIfTrue="1" operator="equal">
      <formula>$AN$7</formula>
    </cfRule>
  </conditionalFormatting>
  <conditionalFormatting sqref="S72">
    <cfRule type="cellIs" dxfId="33" priority="132" stopIfTrue="1" operator="equal">
      <formula>$AN$6</formula>
    </cfRule>
  </conditionalFormatting>
  <conditionalFormatting sqref="S73">
    <cfRule type="cellIs" dxfId="32" priority="133" stopIfTrue="1" operator="equal">
      <formula>$AN$7</formula>
    </cfRule>
  </conditionalFormatting>
  <conditionalFormatting sqref="S73">
    <cfRule type="cellIs" dxfId="31" priority="134" stopIfTrue="1" operator="equal">
      <formula>$AN$6</formula>
    </cfRule>
  </conditionalFormatting>
  <conditionalFormatting sqref="S74">
    <cfRule type="cellIs" dxfId="30" priority="135" stopIfTrue="1" operator="equal">
      <formula>$AN$7</formula>
    </cfRule>
  </conditionalFormatting>
  <conditionalFormatting sqref="S74">
    <cfRule type="cellIs" dxfId="29" priority="136" stopIfTrue="1" operator="equal">
      <formula>$AN$6</formula>
    </cfRule>
  </conditionalFormatting>
  <conditionalFormatting sqref="S75">
    <cfRule type="cellIs" dxfId="28" priority="137" stopIfTrue="1" operator="equal">
      <formula>$AN$7</formula>
    </cfRule>
  </conditionalFormatting>
  <conditionalFormatting sqref="S75">
    <cfRule type="cellIs" dxfId="27" priority="138" stopIfTrue="1" operator="equal">
      <formula>$AN$6</formula>
    </cfRule>
  </conditionalFormatting>
  <conditionalFormatting sqref="S76">
    <cfRule type="cellIs" dxfId="26" priority="139" stopIfTrue="1" operator="equal">
      <formula>$AN$7</formula>
    </cfRule>
  </conditionalFormatting>
  <conditionalFormatting sqref="S76">
    <cfRule type="cellIs" dxfId="25" priority="140" stopIfTrue="1" operator="equal">
      <formula>$AN$6</formula>
    </cfRule>
  </conditionalFormatting>
  <conditionalFormatting sqref="S77">
    <cfRule type="cellIs" dxfId="24" priority="141" stopIfTrue="1" operator="equal">
      <formula>$AN$7</formula>
    </cfRule>
  </conditionalFormatting>
  <conditionalFormatting sqref="S77">
    <cfRule type="cellIs" dxfId="23" priority="142" stopIfTrue="1" operator="equal">
      <formula>$AN$6</formula>
    </cfRule>
  </conditionalFormatting>
  <conditionalFormatting sqref="S78">
    <cfRule type="cellIs" dxfId="22" priority="143" stopIfTrue="1" operator="equal">
      <formula>$AN$7</formula>
    </cfRule>
  </conditionalFormatting>
  <conditionalFormatting sqref="S78">
    <cfRule type="cellIs" dxfId="21" priority="144" stopIfTrue="1" operator="equal">
      <formula>$AN$6</formula>
    </cfRule>
  </conditionalFormatting>
  <conditionalFormatting sqref="S79">
    <cfRule type="cellIs" dxfId="20" priority="145" stopIfTrue="1" operator="equal">
      <formula>$AN$7</formula>
    </cfRule>
  </conditionalFormatting>
  <conditionalFormatting sqref="S79">
    <cfRule type="cellIs" dxfId="19" priority="146" stopIfTrue="1" operator="equal">
      <formula>$AN$6</formula>
    </cfRule>
  </conditionalFormatting>
  <conditionalFormatting sqref="S80">
    <cfRule type="cellIs" dxfId="18" priority="147" stopIfTrue="1" operator="equal">
      <formula>$AN$7</formula>
    </cfRule>
  </conditionalFormatting>
  <conditionalFormatting sqref="S80">
    <cfRule type="cellIs" dxfId="17" priority="148" stopIfTrue="1" operator="equal">
      <formula>$AN$6</formula>
    </cfRule>
  </conditionalFormatting>
  <conditionalFormatting sqref="O46">
    <cfRule type="cellIs" dxfId="16" priority="149" stopIfTrue="1" operator="equal">
      <formula>"x"</formula>
    </cfRule>
  </conditionalFormatting>
  <conditionalFormatting sqref="O45">
    <cfRule type="cellIs" dxfId="15" priority="150" stopIfTrue="1" operator="equal">
      <formula>"x"</formula>
    </cfRule>
  </conditionalFormatting>
  <dataValidations count="1">
    <dataValidation type="list" allowBlank="1" showErrorMessage="1" sqref="S11:S81" xr:uid="{00000000-0002-0000-0400-000000000000}">
      <formula1>$AN$6:$AN$7</formula1>
    </dataValidation>
  </dataValidations>
  <pageMargins left="0.511811024" right="0.511811024" top="0.78740157499999996" bottom="0.78740157499999996"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00"/>
  <sheetViews>
    <sheetView showGridLines="0" zoomScale="80" zoomScaleNormal="80" workbookViewId="0">
      <selection activeCell="AD16" sqref="AD16"/>
    </sheetView>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11"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x14ac:dyDescent="0.25">
      <c r="A1" s="297"/>
      <c r="B1" s="435" t="s">
        <v>0</v>
      </c>
      <c r="C1" s="396"/>
      <c r="D1" s="396"/>
      <c r="E1" s="396"/>
      <c r="F1" s="396"/>
      <c r="G1" s="396"/>
      <c r="H1" s="396"/>
      <c r="I1" s="396"/>
      <c r="J1" s="396"/>
      <c r="K1" s="396"/>
      <c r="L1" s="396"/>
      <c r="M1" s="396"/>
      <c r="N1" s="396"/>
      <c r="O1" s="396"/>
      <c r="P1" s="396"/>
      <c r="Q1" s="396"/>
      <c r="R1" s="396"/>
      <c r="S1" s="396"/>
      <c r="T1" s="396"/>
      <c r="U1" s="396"/>
      <c r="V1" s="396"/>
      <c r="W1" s="396"/>
      <c r="X1" s="297"/>
      <c r="Y1" s="383"/>
      <c r="Z1" s="383"/>
      <c r="AA1" s="383"/>
      <c r="AB1" s="383"/>
    </row>
    <row r="2" spans="1:28" ht="21" customHeight="1" x14ac:dyDescent="0.25">
      <c r="A2" s="298"/>
      <c r="B2" s="396"/>
      <c r="C2" s="396"/>
      <c r="D2" s="396"/>
      <c r="E2" s="396"/>
      <c r="F2" s="396"/>
      <c r="G2" s="396"/>
      <c r="H2" s="396"/>
      <c r="I2" s="396"/>
      <c r="J2" s="396"/>
      <c r="K2" s="396"/>
      <c r="L2" s="396"/>
      <c r="M2" s="396"/>
      <c r="N2" s="396"/>
      <c r="O2" s="396"/>
      <c r="P2" s="396"/>
      <c r="Q2" s="396"/>
      <c r="R2" s="396"/>
      <c r="S2" s="396"/>
      <c r="T2" s="396"/>
      <c r="U2" s="396"/>
      <c r="V2" s="396"/>
      <c r="W2" s="396"/>
      <c r="X2" s="298"/>
      <c r="Y2" s="49"/>
      <c r="Z2" s="49"/>
      <c r="AA2" s="49"/>
      <c r="AB2" s="49"/>
    </row>
    <row r="3" spans="1:28" ht="33.75" customHeight="1" x14ac:dyDescent="0.35">
      <c r="A3" s="297"/>
      <c r="B3" s="436" t="str">
        <f>'Monitoria Anual - 3'!A2</f>
        <v>Plano de Ação Nacional para a Conservação dos Papagaios - PAN Papagaios (2o Ciclo de Gestão)</v>
      </c>
      <c r="C3" s="400"/>
      <c r="D3" s="400"/>
      <c r="E3" s="400"/>
      <c r="F3" s="400"/>
      <c r="G3" s="400"/>
      <c r="H3" s="400"/>
      <c r="I3" s="400"/>
      <c r="J3" s="400"/>
      <c r="K3" s="400"/>
      <c r="L3" s="400"/>
      <c r="M3" s="400"/>
      <c r="N3" s="400"/>
      <c r="O3" s="400"/>
      <c r="P3" s="400"/>
      <c r="Q3" s="400"/>
      <c r="R3" s="400"/>
      <c r="S3" s="400"/>
      <c r="T3" s="400"/>
      <c r="U3" s="400"/>
      <c r="V3" s="400"/>
      <c r="W3" s="400"/>
      <c r="X3" s="297"/>
      <c r="Y3" s="48"/>
      <c r="Z3" s="48"/>
      <c r="AA3" s="48"/>
      <c r="AB3" s="48"/>
    </row>
    <row r="4" spans="1:28" x14ac:dyDescent="0.25">
      <c r="A4" s="297"/>
      <c r="B4" s="48"/>
      <c r="C4" s="48"/>
      <c r="D4" s="48"/>
      <c r="E4" s="48"/>
      <c r="F4" s="48"/>
      <c r="G4" s="48"/>
      <c r="H4" s="48"/>
      <c r="I4" s="48"/>
      <c r="J4" s="50"/>
      <c r="K4" s="50"/>
      <c r="L4" s="50"/>
      <c r="M4" s="50"/>
      <c r="N4" s="50"/>
      <c r="O4" s="50"/>
      <c r="P4" s="48"/>
      <c r="Q4" s="48"/>
      <c r="R4" s="48"/>
      <c r="S4" s="48"/>
      <c r="T4" s="48"/>
      <c r="U4" s="48"/>
      <c r="V4" s="48"/>
      <c r="W4" s="48"/>
      <c r="X4" s="297"/>
      <c r="Y4" s="48"/>
      <c r="Z4" s="48"/>
      <c r="AA4" s="48"/>
      <c r="AB4" s="48"/>
    </row>
    <row r="5" spans="1:28" ht="45" customHeight="1" x14ac:dyDescent="0.2">
      <c r="A5" s="284"/>
      <c r="B5" s="437" t="s">
        <v>592</v>
      </c>
      <c r="C5" s="396"/>
      <c r="D5" s="438" t="str">
        <f>'Monitoria Anual - 3'!B4</f>
        <v>Contribuir para a integridade ecológica, genética e sanitária das populações naturais das espécies alvo deste PAN.</v>
      </c>
      <c r="E5" s="400"/>
      <c r="F5" s="400"/>
      <c r="G5" s="400"/>
      <c r="H5" s="400"/>
      <c r="I5" s="400"/>
      <c r="J5" s="400"/>
      <c r="K5" s="400"/>
      <c r="L5" s="400"/>
      <c r="M5" s="401"/>
      <c r="N5" s="3"/>
      <c r="O5" s="3"/>
      <c r="P5" s="3"/>
      <c r="Q5" s="3"/>
      <c r="R5" s="3"/>
      <c r="S5" s="1"/>
      <c r="T5" s="1"/>
      <c r="U5" s="1"/>
      <c r="V5" s="1"/>
      <c r="W5" s="1"/>
      <c r="X5" s="284"/>
      <c r="Y5" s="1"/>
      <c r="Z5" s="1"/>
      <c r="AA5" s="1"/>
      <c r="AB5" s="1"/>
    </row>
    <row r="6" spans="1:28" x14ac:dyDescent="0.25">
      <c r="A6" s="297"/>
      <c r="B6" s="48"/>
      <c r="C6" s="48"/>
      <c r="D6" s="48"/>
      <c r="E6" s="48"/>
      <c r="F6" s="48"/>
      <c r="G6" s="48"/>
      <c r="H6" s="48"/>
      <c r="I6" s="48"/>
      <c r="J6" s="50"/>
      <c r="K6" s="50"/>
      <c r="L6" s="50"/>
      <c r="M6" s="50"/>
      <c r="N6" s="50"/>
      <c r="O6" s="50"/>
      <c r="P6" s="48"/>
      <c r="Q6" s="48"/>
      <c r="R6" s="48"/>
      <c r="S6" s="48"/>
      <c r="T6" s="48"/>
      <c r="U6" s="48"/>
      <c r="V6" s="48"/>
      <c r="W6" s="48"/>
      <c r="X6" s="297"/>
      <c r="Y6" s="48"/>
      <c r="Z6" s="48"/>
      <c r="AA6" s="48"/>
      <c r="AB6" s="48"/>
    </row>
    <row r="7" spans="1:28" ht="26.25" customHeight="1" x14ac:dyDescent="0.25">
      <c r="A7" s="297"/>
      <c r="B7" s="437" t="s">
        <v>4</v>
      </c>
      <c r="C7" s="396"/>
      <c r="D7" s="434" t="str">
        <f>'Monitoria Anual - 3'!B6</f>
        <v>23 a 27 de março de 2020 (videoconferência)</v>
      </c>
      <c r="E7" s="400"/>
      <c r="F7" s="400"/>
      <c r="G7" s="401"/>
      <c r="H7" s="1"/>
      <c r="I7" s="51"/>
      <c r="J7" s="50"/>
      <c r="K7" s="50"/>
      <c r="L7" s="50"/>
      <c r="M7" s="50"/>
      <c r="N7" s="50"/>
      <c r="O7" s="50"/>
      <c r="P7" s="48"/>
      <c r="Q7" s="48"/>
      <c r="R7" s="48"/>
      <c r="S7" s="48"/>
      <c r="T7" s="48"/>
      <c r="U7" s="48"/>
      <c r="V7" s="48"/>
      <c r="W7" s="48"/>
      <c r="X7" s="297"/>
      <c r="Y7" s="48"/>
      <c r="Z7" s="48"/>
      <c r="AA7" s="48"/>
      <c r="AB7" s="48"/>
    </row>
    <row r="8" spans="1:28" x14ac:dyDescent="0.25">
      <c r="A8" s="297"/>
      <c r="B8" s="383"/>
      <c r="C8" s="383"/>
      <c r="D8" s="383"/>
      <c r="E8" s="383"/>
      <c r="F8" s="383"/>
      <c r="G8" s="383"/>
      <c r="H8" s="383"/>
      <c r="I8" s="383"/>
      <c r="J8" s="383"/>
      <c r="K8" s="383"/>
      <c r="L8" s="383"/>
      <c r="M8" s="383"/>
      <c r="N8" s="383"/>
      <c r="O8" s="383"/>
      <c r="P8" s="383"/>
      <c r="Q8" s="383"/>
      <c r="R8" s="383"/>
      <c r="S8" s="383"/>
      <c r="T8" s="383"/>
      <c r="U8" s="383"/>
      <c r="V8" s="383"/>
      <c r="W8" s="383"/>
      <c r="X8" s="297"/>
      <c r="Y8" s="383"/>
      <c r="Z8" s="383"/>
      <c r="AA8" s="383"/>
      <c r="AB8" s="383"/>
    </row>
    <row r="9" spans="1:28" ht="31.5" customHeight="1" x14ac:dyDescent="0.25">
      <c r="A9" s="297"/>
      <c r="B9" s="435" t="s">
        <v>593</v>
      </c>
      <c r="C9" s="396"/>
      <c r="D9" s="396"/>
      <c r="E9" s="396"/>
      <c r="F9" s="396"/>
      <c r="G9" s="396"/>
      <c r="H9" s="396"/>
      <c r="I9" s="396"/>
      <c r="J9" s="396"/>
      <c r="K9" s="396"/>
      <c r="L9" s="396"/>
      <c r="M9" s="396"/>
      <c r="N9" s="396"/>
      <c r="O9" s="396"/>
      <c r="P9" s="396"/>
      <c r="Q9" s="396"/>
      <c r="R9" s="396"/>
      <c r="S9" s="396"/>
      <c r="T9" s="396"/>
      <c r="U9" s="396"/>
      <c r="V9" s="396"/>
      <c r="W9" s="396"/>
      <c r="X9" s="297"/>
      <c r="Y9" s="383"/>
      <c r="Z9" s="383"/>
      <c r="AA9" s="383"/>
      <c r="AB9" s="383"/>
    </row>
    <row r="10" spans="1:28" x14ac:dyDescent="0.25">
      <c r="A10" s="297"/>
      <c r="B10" s="383"/>
      <c r="C10" s="383"/>
      <c r="D10" s="383"/>
      <c r="E10" s="383"/>
      <c r="F10" s="383"/>
      <c r="G10" s="52"/>
      <c r="H10" s="52"/>
      <c r="I10" s="52"/>
      <c r="J10" s="383"/>
      <c r="K10" s="383"/>
      <c r="L10" s="383"/>
      <c r="M10" s="383"/>
      <c r="N10" s="383"/>
      <c r="O10" s="383"/>
      <c r="P10" s="383"/>
      <c r="Q10" s="383"/>
      <c r="R10" s="383"/>
      <c r="S10" s="383"/>
      <c r="T10" s="383"/>
      <c r="U10" s="383"/>
      <c r="V10" s="383"/>
      <c r="W10" s="383"/>
      <c r="X10" s="297"/>
      <c r="Y10" s="383"/>
      <c r="Z10" s="383"/>
      <c r="AA10" s="383"/>
      <c r="AB10" s="383"/>
    </row>
    <row r="11" spans="1:28" ht="15.75" x14ac:dyDescent="0.25">
      <c r="A11" s="297"/>
      <c r="B11" s="434" t="s">
        <v>594</v>
      </c>
      <c r="C11" s="401"/>
      <c r="D11" s="53"/>
      <c r="E11" s="53"/>
      <c r="F11" s="53"/>
      <c r="G11" s="53"/>
      <c r="H11" s="53"/>
      <c r="I11" s="53"/>
      <c r="J11" s="53"/>
      <c r="K11" s="53"/>
      <c r="L11" s="53"/>
      <c r="M11" s="53"/>
      <c r="N11" s="53"/>
      <c r="O11" s="53"/>
      <c r="P11" s="53"/>
      <c r="Q11" s="53"/>
      <c r="R11" s="53"/>
      <c r="S11" s="53"/>
      <c r="T11" s="53"/>
      <c r="U11" s="53"/>
      <c r="V11" s="53"/>
      <c r="W11" s="53"/>
      <c r="X11" s="297"/>
      <c r="Y11" s="383"/>
      <c r="Z11" s="383"/>
      <c r="AA11" s="383"/>
      <c r="AB11" s="383"/>
    </row>
    <row r="12" spans="1:28" x14ac:dyDescent="0.25">
      <c r="A12" s="297"/>
      <c r="B12" s="383"/>
      <c r="C12" s="383"/>
      <c r="D12" s="383"/>
      <c r="E12" s="48"/>
      <c r="F12" s="439"/>
      <c r="G12" s="440"/>
      <c r="H12" s="382"/>
      <c r="I12" s="383"/>
      <c r="J12" s="383"/>
      <c r="K12" s="383"/>
      <c r="L12" s="383"/>
      <c r="M12" s="383"/>
      <c r="N12" s="383"/>
      <c r="O12" s="383"/>
      <c r="P12" s="383"/>
      <c r="Q12" s="383"/>
      <c r="R12" s="383"/>
      <c r="S12" s="383"/>
      <c r="T12" s="383"/>
      <c r="U12" s="383"/>
      <c r="V12" s="383"/>
      <c r="W12" s="383"/>
      <c r="X12" s="297"/>
      <c r="Y12" s="383"/>
      <c r="Z12" s="383"/>
      <c r="AA12" s="383"/>
      <c r="AB12" s="383"/>
    </row>
    <row r="13" spans="1:28" ht="33.75" customHeight="1" x14ac:dyDescent="0.25">
      <c r="A13" s="297"/>
      <c r="B13" s="383"/>
      <c r="C13" s="441" t="s">
        <v>1179</v>
      </c>
      <c r="D13" s="403"/>
      <c r="E13" s="403"/>
      <c r="F13" s="403"/>
      <c r="G13" s="404"/>
      <c r="H13" s="54"/>
      <c r="I13" s="383"/>
      <c r="J13" s="383"/>
      <c r="K13" s="383"/>
      <c r="L13" s="383"/>
      <c r="M13" s="383"/>
      <c r="N13" s="383"/>
      <c r="O13" s="383"/>
      <c r="P13" s="383"/>
      <c r="Q13" s="383"/>
      <c r="R13" s="383"/>
      <c r="S13" s="383"/>
      <c r="T13" s="383"/>
      <c r="U13" s="383"/>
      <c r="V13" s="383"/>
      <c r="W13" s="383"/>
      <c r="X13" s="297"/>
      <c r="Y13" s="383"/>
      <c r="Z13" s="383"/>
      <c r="AA13" s="383"/>
      <c r="AB13" s="383"/>
    </row>
    <row r="14" spans="1:28" ht="34.5" customHeight="1" x14ac:dyDescent="0.2">
      <c r="A14" s="284"/>
      <c r="B14" s="1"/>
      <c r="C14" s="55" t="s">
        <v>596</v>
      </c>
      <c r="D14" s="56" t="s">
        <v>597</v>
      </c>
      <c r="E14" s="57" t="s">
        <v>598</v>
      </c>
      <c r="F14" s="56" t="s">
        <v>599</v>
      </c>
      <c r="G14" s="58" t="s">
        <v>598</v>
      </c>
      <c r="H14" s="59"/>
      <c r="I14" s="1"/>
      <c r="J14" s="1"/>
      <c r="K14" s="1"/>
      <c r="L14" s="1"/>
      <c r="M14" s="1"/>
      <c r="N14" s="1"/>
      <c r="O14" s="1"/>
      <c r="P14" s="1"/>
      <c r="Q14" s="1"/>
      <c r="R14" s="1"/>
      <c r="S14" s="1"/>
      <c r="T14" s="1"/>
      <c r="U14" s="1"/>
      <c r="V14" s="1"/>
      <c r="W14" s="1"/>
      <c r="X14" s="284"/>
      <c r="Y14" s="1"/>
      <c r="Z14" s="1"/>
      <c r="AA14" s="1"/>
      <c r="AB14" s="1"/>
    </row>
    <row r="15" spans="1:28" ht="15.75" x14ac:dyDescent="0.25">
      <c r="A15" s="297"/>
      <c r="B15" s="383"/>
      <c r="C15" s="60" t="s">
        <v>600</v>
      </c>
      <c r="D15" s="61"/>
      <c r="E15" s="62"/>
      <c r="F15" s="299">
        <f>COUNTA('Monitoria Anual - 3'!S11:S890)</f>
        <v>1</v>
      </c>
      <c r="G15" s="300">
        <f t="shared" ref="G15:G21" si="0">F15/$F$22</f>
        <v>1.282051282051282E-2</v>
      </c>
      <c r="H15" s="63"/>
      <c r="I15" s="383"/>
      <c r="J15" s="383"/>
      <c r="K15" s="383"/>
      <c r="L15" s="383"/>
      <c r="M15" s="383"/>
      <c r="N15" s="383"/>
      <c r="O15" s="383"/>
      <c r="P15" s="383"/>
      <c r="Q15" s="383"/>
      <c r="R15" s="383"/>
      <c r="S15" s="383"/>
      <c r="T15" s="383"/>
      <c r="U15" s="383"/>
      <c r="V15" s="383"/>
      <c r="W15" s="383"/>
      <c r="X15" s="297"/>
      <c r="Y15" s="383"/>
      <c r="Z15" s="383"/>
      <c r="AA15" s="383"/>
      <c r="AB15" s="383"/>
    </row>
    <row r="16" spans="1:28" ht="15.75" x14ac:dyDescent="0.25">
      <c r="A16" s="297"/>
      <c r="B16" s="383"/>
      <c r="C16" s="64" t="s">
        <v>601</v>
      </c>
      <c r="D16" s="65">
        <f>COUNTA('Monitoria Anual - 3'!N11:N890)</f>
        <v>1</v>
      </c>
      <c r="E16" s="66">
        <f t="shared" ref="E16:E20" si="1">D16/$D$22</f>
        <v>1.4492753623188406E-2</v>
      </c>
      <c r="F16" s="301">
        <f t="shared" ref="F16:F20" si="2">D16-AB16</f>
        <v>1</v>
      </c>
      <c r="G16" s="66">
        <f t="shared" si="0"/>
        <v>1.282051282051282E-2</v>
      </c>
      <c r="H16" s="63"/>
      <c r="I16" s="383"/>
      <c r="J16" s="383"/>
      <c r="K16" s="383"/>
      <c r="L16" s="383"/>
      <c r="M16" s="383"/>
      <c r="N16" s="383"/>
      <c r="O16" s="383"/>
      <c r="P16" s="383"/>
      <c r="Q16" s="383"/>
      <c r="R16" s="383"/>
      <c r="S16" s="383"/>
      <c r="T16" s="383"/>
      <c r="U16" s="383"/>
      <c r="V16" s="383"/>
      <c r="W16" s="383"/>
      <c r="X16" s="297"/>
      <c r="Y16" s="383"/>
      <c r="Z16" s="48">
        <f>COUNTIFS('Monitoria Anual - 3'!N:N,"x",'Monitoria Anual - 3'!S:S,"Excluída")</f>
        <v>0</v>
      </c>
      <c r="AA16" s="48">
        <f>COUNTIFS('Monitoria Anual - 3'!N:N,"x",'Monitoria Anual - 3'!S:S,"Agrupada")</f>
        <v>0</v>
      </c>
      <c r="AB16" s="48">
        <f t="shared" ref="AB16:AB20" si="3">Z16+AA16</f>
        <v>0</v>
      </c>
    </row>
    <row r="17" spans="1:28" ht="15.75" x14ac:dyDescent="0.25">
      <c r="A17" s="297"/>
      <c r="B17" s="383"/>
      <c r="C17" s="67" t="s">
        <v>602</v>
      </c>
      <c r="D17" s="65">
        <f>COUNTA('Monitoria Anual - 3'!O11:O890)</f>
        <v>4</v>
      </c>
      <c r="E17" s="66">
        <f t="shared" si="1"/>
        <v>5.7971014492753624E-2</v>
      </c>
      <c r="F17" s="301">
        <f t="shared" si="2"/>
        <v>4</v>
      </c>
      <c r="G17" s="66">
        <f t="shared" si="0"/>
        <v>5.128205128205128E-2</v>
      </c>
      <c r="H17" s="63"/>
      <c r="I17" s="383"/>
      <c r="J17" s="383"/>
      <c r="K17" s="383"/>
      <c r="L17" s="383"/>
      <c r="M17" s="383"/>
      <c r="N17" s="383"/>
      <c r="O17" s="383"/>
      <c r="P17" s="383"/>
      <c r="Q17" s="383"/>
      <c r="R17" s="383"/>
      <c r="S17" s="383"/>
      <c r="T17" s="383"/>
      <c r="U17" s="383"/>
      <c r="V17" s="383"/>
      <c r="W17" s="383"/>
      <c r="X17" s="297"/>
      <c r="Y17" s="383"/>
      <c r="Z17" s="48">
        <f t="array" ref="Z17">COUNTIFS('Monitoria Anual - 3'!O:O,"x",'Monitoria Anual - 3'!S:S,"Excluída")</f>
        <v>0</v>
      </c>
      <c r="AA17" s="48">
        <f t="array" ref="AA17">COUNTIFS('Monitoria Anual - 3'!O:O,"x",'Monitoria Anual - 3'!S:S,"Agrupada")</f>
        <v>0</v>
      </c>
      <c r="AB17" s="48">
        <f t="shared" si="3"/>
        <v>0</v>
      </c>
    </row>
    <row r="18" spans="1:28" ht="15.75" x14ac:dyDescent="0.25">
      <c r="A18" s="297"/>
      <c r="B18" s="383"/>
      <c r="C18" s="68" t="s">
        <v>603</v>
      </c>
      <c r="D18" s="65">
        <f>COUNTA('Monitoria Anual - 3'!P11:P890)</f>
        <v>18</v>
      </c>
      <c r="E18" s="66">
        <f t="shared" si="1"/>
        <v>0.2608695652173913</v>
      </c>
      <c r="F18" s="301">
        <f t="shared" si="2"/>
        <v>17</v>
      </c>
      <c r="G18" s="66">
        <f t="shared" si="0"/>
        <v>0.21794871794871795</v>
      </c>
      <c r="H18" s="63"/>
      <c r="I18" s="383"/>
      <c r="J18" s="383"/>
      <c r="K18" s="383"/>
      <c r="L18" s="383"/>
      <c r="M18" s="383"/>
      <c r="N18" s="383"/>
      <c r="O18" s="383"/>
      <c r="P18" s="383"/>
      <c r="Q18" s="383"/>
      <c r="R18" s="383"/>
      <c r="S18" s="383"/>
      <c r="T18" s="383"/>
      <c r="U18" s="383"/>
      <c r="V18" s="383"/>
      <c r="W18" s="383"/>
      <c r="X18" s="297"/>
      <c r="Y18" s="383"/>
      <c r="Z18" s="48">
        <f t="array" ref="Z18">COUNTIFS('Monitoria Anual - 3'!P:P,"x",'Monitoria Anual - 3'!S:S,"Excluída")</f>
        <v>1</v>
      </c>
      <c r="AA18" s="48">
        <f t="array" ref="AA18">COUNTIFS('Monitoria Anual - 3'!P:P,"x",'Monitoria Anual - 3'!S:S,"Agrupada")</f>
        <v>0</v>
      </c>
      <c r="AB18" s="48">
        <f t="shared" si="3"/>
        <v>1</v>
      </c>
    </row>
    <row r="19" spans="1:28" ht="15.75" x14ac:dyDescent="0.25">
      <c r="A19" s="297"/>
      <c r="B19" s="383"/>
      <c r="C19" s="69" t="s">
        <v>604</v>
      </c>
      <c r="D19" s="65">
        <f>COUNTA('Monitoria Anual - 3'!Q11:Q890)</f>
        <v>36</v>
      </c>
      <c r="E19" s="66">
        <f t="shared" si="1"/>
        <v>0.52173913043478259</v>
      </c>
      <c r="F19" s="301">
        <f t="shared" si="2"/>
        <v>36</v>
      </c>
      <c r="G19" s="66">
        <f t="shared" si="0"/>
        <v>0.46153846153846156</v>
      </c>
      <c r="H19" s="63"/>
      <c r="I19" s="383"/>
      <c r="J19" s="383"/>
      <c r="K19" s="383"/>
      <c r="L19" s="383"/>
      <c r="M19" s="383"/>
      <c r="N19" s="383"/>
      <c r="O19" s="383"/>
      <c r="P19" s="383"/>
      <c r="Q19" s="383"/>
      <c r="R19" s="383"/>
      <c r="S19" s="383"/>
      <c r="T19" s="383"/>
      <c r="U19" s="383"/>
      <c r="V19" s="383"/>
      <c r="W19" s="383"/>
      <c r="X19" s="297"/>
      <c r="Y19" s="383"/>
      <c r="Z19" s="48">
        <f t="array" ref="Z19">COUNTIFS('Monitoria Anual - 3'!Q:Q,"x",'Monitoria Anual - 3'!S:S,"Excluída")</f>
        <v>0</v>
      </c>
      <c r="AA19" s="48">
        <f t="array" ref="AA19">COUNTIFS('Monitoria Anual - 3'!Q:Q,"x",'Monitoria Anual - 3'!S:S,"Agrupada")</f>
        <v>0</v>
      </c>
      <c r="AB19" s="48">
        <f t="shared" si="3"/>
        <v>0</v>
      </c>
    </row>
    <row r="20" spans="1:28" ht="15.75" x14ac:dyDescent="0.25">
      <c r="A20" s="297"/>
      <c r="B20" s="383"/>
      <c r="C20" s="70" t="s">
        <v>605</v>
      </c>
      <c r="D20" s="65">
        <f>COUNTA('Monitoria Anual - 3'!R11:R890)</f>
        <v>10</v>
      </c>
      <c r="E20" s="66">
        <f t="shared" si="1"/>
        <v>0.14492753623188406</v>
      </c>
      <c r="F20" s="301">
        <f t="shared" si="2"/>
        <v>10</v>
      </c>
      <c r="G20" s="66">
        <f t="shared" si="0"/>
        <v>0.12820512820512819</v>
      </c>
      <c r="H20" s="63"/>
      <c r="I20" s="383"/>
      <c r="J20" s="383"/>
      <c r="K20" s="383"/>
      <c r="L20" s="383"/>
      <c r="M20" s="383"/>
      <c r="N20" s="383"/>
      <c r="O20" s="383"/>
      <c r="P20" s="383"/>
      <c r="Q20" s="383"/>
      <c r="R20" s="383"/>
      <c r="S20" s="383"/>
      <c r="T20" s="383"/>
      <c r="U20" s="383"/>
      <c r="V20" s="383"/>
      <c r="W20" s="383"/>
      <c r="X20" s="297"/>
      <c r="Y20" s="383"/>
      <c r="Z20" s="48">
        <f t="array" ref="Z20">COUNTIFS('Monitoria Anual - 3'!R:R,"x",'Monitoria Anual - 3'!S:S,"Excluída")</f>
        <v>0</v>
      </c>
      <c r="AA20" s="48">
        <f t="array" ref="AA20">COUNTIFS('Monitoria Anual - 3'!R:R,"x",'Monitoria Anual - 3'!S:S,"Agrupada")</f>
        <v>0</v>
      </c>
      <c r="AB20" s="48">
        <f t="shared" si="3"/>
        <v>0</v>
      </c>
    </row>
    <row r="21" spans="1:28" ht="15.75" customHeight="1" x14ac:dyDescent="0.25">
      <c r="A21" s="297"/>
      <c r="B21" s="383"/>
      <c r="C21" s="71" t="s">
        <v>606</v>
      </c>
      <c r="D21" s="72"/>
      <c r="E21" s="73"/>
      <c r="F21" s="74">
        <f>'Monitoria Anual - 3'!C90</f>
        <v>10</v>
      </c>
      <c r="G21" s="75">
        <f t="shared" si="0"/>
        <v>0.12820512820512819</v>
      </c>
      <c r="H21" s="63"/>
      <c r="I21" s="383"/>
      <c r="J21" s="383"/>
      <c r="K21" s="383"/>
      <c r="L21" s="383"/>
      <c r="M21" s="383"/>
      <c r="N21" s="383"/>
      <c r="O21" s="383"/>
      <c r="P21" s="383"/>
      <c r="Q21" s="383"/>
      <c r="R21" s="383"/>
      <c r="S21" s="383"/>
      <c r="T21" s="383"/>
      <c r="U21" s="383"/>
      <c r="V21" s="383"/>
      <c r="W21" s="383"/>
      <c r="X21" s="297"/>
      <c r="Y21" s="383"/>
      <c r="Z21" s="383"/>
      <c r="AA21" s="383"/>
      <c r="AB21" s="383"/>
    </row>
    <row r="22" spans="1:28" ht="15.75" customHeight="1" x14ac:dyDescent="0.25">
      <c r="A22" s="297"/>
      <c r="B22" s="383"/>
      <c r="C22" s="76" t="s">
        <v>607</v>
      </c>
      <c r="D22" s="77">
        <f>SUM(D16:D20)</f>
        <v>69</v>
      </c>
      <c r="E22" s="78">
        <f>SUM(E15:E21)</f>
        <v>1</v>
      </c>
      <c r="F22" s="79">
        <f t="shared" ref="F22:G22" si="4">SUM(F16:F21)</f>
        <v>78</v>
      </c>
      <c r="G22" s="78">
        <f t="shared" si="4"/>
        <v>1</v>
      </c>
      <c r="H22" s="63"/>
      <c r="I22" s="383"/>
      <c r="J22" s="383"/>
      <c r="K22" s="383"/>
      <c r="L22" s="383"/>
      <c r="M22" s="383"/>
      <c r="N22" s="383"/>
      <c r="O22" s="383"/>
      <c r="P22" s="383"/>
      <c r="Q22" s="383"/>
      <c r="R22" s="383"/>
      <c r="S22" s="383"/>
      <c r="T22" s="383"/>
      <c r="U22" s="383"/>
      <c r="V22" s="383"/>
      <c r="W22" s="383"/>
      <c r="X22" s="297"/>
      <c r="Y22" s="383"/>
      <c r="Z22" s="383"/>
      <c r="AA22" s="383"/>
      <c r="AB22" s="383"/>
    </row>
    <row r="23" spans="1:28" ht="15.75" customHeight="1" x14ac:dyDescent="0.25">
      <c r="A23" s="297"/>
      <c r="B23" s="383"/>
      <c r="C23" s="80" t="s">
        <v>608</v>
      </c>
      <c r="D23" s="442">
        <f>COUNTIF('Monitoria Anual - 3'!S11:S890,"Agrupada")</f>
        <v>0</v>
      </c>
      <c r="E23" s="403"/>
      <c r="F23" s="403"/>
      <c r="G23" s="404"/>
      <c r="H23" s="81"/>
      <c r="I23" s="383"/>
      <c r="J23" s="383"/>
      <c r="K23" s="383"/>
      <c r="L23" s="383"/>
      <c r="M23" s="383"/>
      <c r="N23" s="383"/>
      <c r="O23" s="383"/>
      <c r="P23" s="383"/>
      <c r="Q23" s="383"/>
      <c r="R23" s="383"/>
      <c r="S23" s="383"/>
      <c r="T23" s="383"/>
      <c r="U23" s="383"/>
      <c r="V23" s="383"/>
      <c r="W23" s="383"/>
      <c r="X23" s="297"/>
      <c r="Y23" s="383"/>
      <c r="Z23" s="383"/>
      <c r="AA23" s="383"/>
      <c r="AB23" s="383"/>
    </row>
    <row r="24" spans="1:28" ht="15.75" customHeight="1" x14ac:dyDescent="0.25">
      <c r="A24" s="297"/>
      <c r="B24" s="383"/>
      <c r="C24" s="82" t="s">
        <v>609</v>
      </c>
      <c r="D24" s="442">
        <f>COUNTIF('Monitoria Anual - 3'!S11:S85,"Excluída")</f>
        <v>1</v>
      </c>
      <c r="E24" s="403"/>
      <c r="F24" s="403"/>
      <c r="G24" s="404"/>
      <c r="H24" s="48"/>
      <c r="I24" s="383"/>
      <c r="J24" s="383"/>
      <c r="K24" s="383"/>
      <c r="L24" s="383"/>
      <c r="M24" s="383"/>
      <c r="N24" s="383"/>
      <c r="O24" s="383"/>
      <c r="P24" s="383"/>
      <c r="Q24" s="383"/>
      <c r="R24" s="383"/>
      <c r="S24" s="383"/>
      <c r="T24" s="383"/>
      <c r="U24" s="383"/>
      <c r="V24" s="383"/>
      <c r="W24" s="383"/>
      <c r="X24" s="297"/>
      <c r="Y24" s="383"/>
      <c r="Z24" s="383"/>
      <c r="AA24" s="383"/>
      <c r="AB24" s="383"/>
    </row>
    <row r="25" spans="1:28" ht="15.75" customHeight="1" x14ac:dyDescent="0.25">
      <c r="A25" s="297"/>
      <c r="B25" s="383"/>
      <c r="C25" s="383"/>
      <c r="D25" s="383"/>
      <c r="E25" s="383"/>
      <c r="F25" s="383"/>
      <c r="G25" s="383"/>
      <c r="H25" s="48"/>
      <c r="I25" s="383"/>
      <c r="J25" s="383"/>
      <c r="K25" s="383"/>
      <c r="L25" s="383"/>
      <c r="M25" s="383"/>
      <c r="N25" s="383"/>
      <c r="O25" s="383"/>
      <c r="P25" s="383"/>
      <c r="Q25" s="383"/>
      <c r="R25" s="383"/>
      <c r="S25" s="383"/>
      <c r="T25" s="383"/>
      <c r="U25" s="383"/>
      <c r="V25" s="383"/>
      <c r="W25" s="383"/>
      <c r="X25" s="297"/>
      <c r="Y25" s="383"/>
      <c r="Z25" s="383"/>
      <c r="AA25" s="383"/>
      <c r="AB25" s="383"/>
    </row>
    <row r="26" spans="1:28" ht="15.75" customHeight="1" x14ac:dyDescent="0.25">
      <c r="A26" s="297"/>
      <c r="B26" s="383"/>
      <c r="C26" s="383"/>
      <c r="D26" s="383"/>
      <c r="E26" s="383"/>
      <c r="F26" s="383"/>
      <c r="G26" s="383"/>
      <c r="H26" s="48"/>
      <c r="I26" s="383"/>
      <c r="J26" s="383"/>
      <c r="K26" s="383"/>
      <c r="L26" s="383"/>
      <c r="M26" s="383"/>
      <c r="N26" s="383"/>
      <c r="O26" s="383"/>
      <c r="P26" s="383"/>
      <c r="Q26" s="383"/>
      <c r="R26" s="383"/>
      <c r="S26" s="383"/>
      <c r="T26" s="383"/>
      <c r="U26" s="383"/>
      <c r="V26" s="383"/>
      <c r="W26" s="383"/>
      <c r="X26" s="297"/>
      <c r="Y26" s="383"/>
      <c r="Z26" s="383"/>
      <c r="AA26" s="383"/>
      <c r="AB26" s="383"/>
    </row>
    <row r="27" spans="1:28" ht="15.75" customHeight="1" x14ac:dyDescent="0.25">
      <c r="A27" s="297"/>
      <c r="B27" s="434" t="s">
        <v>610</v>
      </c>
      <c r="C27" s="401"/>
      <c r="D27" s="53"/>
      <c r="E27" s="53"/>
      <c r="F27" s="53"/>
      <c r="G27" s="53"/>
      <c r="H27" s="383"/>
      <c r="I27" s="383"/>
      <c r="J27" s="383"/>
      <c r="K27" s="383"/>
      <c r="L27" s="383"/>
      <c r="M27" s="383"/>
      <c r="N27" s="383"/>
      <c r="O27" s="383"/>
      <c r="P27" s="383"/>
      <c r="Q27" s="383"/>
      <c r="R27" s="383"/>
      <c r="S27" s="383"/>
      <c r="T27" s="383"/>
      <c r="U27" s="383"/>
      <c r="V27" s="383"/>
      <c r="W27" s="383"/>
      <c r="X27" s="297"/>
      <c r="Y27" s="383"/>
      <c r="Z27" s="383"/>
      <c r="AA27" s="383"/>
      <c r="AB27" s="383"/>
    </row>
    <row r="28" spans="1:28" ht="15.75" customHeight="1" x14ac:dyDescent="0.25">
      <c r="A28" s="297"/>
      <c r="B28" s="53"/>
      <c r="C28" s="83"/>
      <c r="D28" s="83"/>
      <c r="E28" s="83"/>
      <c r="F28" s="83"/>
      <c r="G28" s="83"/>
      <c r="H28" s="53"/>
      <c r="I28" s="53"/>
      <c r="J28" s="53"/>
      <c r="K28" s="53"/>
      <c r="L28" s="53"/>
      <c r="M28" s="53"/>
      <c r="N28" s="53"/>
      <c r="O28" s="53"/>
      <c r="P28" s="53"/>
      <c r="Q28" s="53"/>
      <c r="R28" s="53"/>
      <c r="S28" s="53"/>
      <c r="T28" s="53"/>
      <c r="U28" s="53"/>
      <c r="V28" s="53"/>
      <c r="W28" s="53"/>
      <c r="X28" s="297"/>
      <c r="Y28" s="383"/>
      <c r="Z28" s="383"/>
      <c r="AA28" s="383"/>
      <c r="AB28" s="383"/>
    </row>
    <row r="29" spans="1:28" ht="15.75" customHeight="1" x14ac:dyDescent="0.25">
      <c r="A29" s="297"/>
      <c r="B29" s="83"/>
      <c r="C29" s="84" t="s">
        <v>611</v>
      </c>
      <c r="D29" s="85">
        <f>COUNTA('Monitoria Anual - 3'!A11:A85)</f>
        <v>3</v>
      </c>
      <c r="E29" s="383"/>
      <c r="F29" s="383"/>
      <c r="G29" s="383"/>
      <c r="H29" s="83"/>
      <c r="I29" s="83"/>
      <c r="J29" s="83"/>
      <c r="K29" s="83"/>
      <c r="L29" s="83"/>
      <c r="M29" s="83"/>
      <c r="N29" s="83"/>
      <c r="O29" s="83"/>
      <c r="P29" s="83"/>
      <c r="Q29" s="83"/>
      <c r="R29" s="83"/>
      <c r="S29" s="83"/>
      <c r="T29" s="83"/>
      <c r="U29" s="83"/>
      <c r="V29" s="83"/>
      <c r="W29" s="83"/>
      <c r="X29" s="297"/>
      <c r="Y29" s="48"/>
      <c r="Z29" s="48"/>
      <c r="AA29" s="48"/>
      <c r="AB29" s="48"/>
    </row>
    <row r="30" spans="1:28" ht="15.75" customHeight="1" x14ac:dyDescent="0.25">
      <c r="A30" s="297"/>
      <c r="B30" s="383"/>
      <c r="C30" s="383"/>
      <c r="D30" s="383"/>
      <c r="E30" s="383"/>
      <c r="F30" s="383"/>
      <c r="G30" s="383"/>
      <c r="H30" s="383"/>
      <c r="I30" s="383"/>
      <c r="J30" s="383"/>
      <c r="K30" s="383"/>
      <c r="L30" s="383"/>
      <c r="M30" s="383"/>
      <c r="N30" s="383"/>
      <c r="O30" s="383"/>
      <c r="P30" s="383"/>
      <c r="Q30" s="383"/>
      <c r="R30" s="383"/>
      <c r="S30" s="383"/>
      <c r="T30" s="383"/>
      <c r="U30" s="383"/>
      <c r="V30" s="383"/>
      <c r="W30" s="383"/>
      <c r="X30" s="297"/>
      <c r="Y30" s="383"/>
      <c r="Z30" s="383"/>
      <c r="AA30" s="383"/>
      <c r="AB30" s="383"/>
    </row>
    <row r="31" spans="1:28" ht="15.75" customHeight="1" x14ac:dyDescent="0.25">
      <c r="A31" s="297"/>
      <c r="B31" s="383"/>
      <c r="C31" s="86" t="s">
        <v>612</v>
      </c>
      <c r="D31" s="86" t="s">
        <v>613</v>
      </c>
      <c r="E31" s="87"/>
      <c r="F31" s="88"/>
      <c r="G31" s="89"/>
      <c r="H31" s="90"/>
      <c r="I31" s="91"/>
      <c r="J31" s="92"/>
      <c r="K31" s="383"/>
      <c r="L31" s="383"/>
      <c r="M31" s="383"/>
      <c r="N31" s="383"/>
      <c r="O31" s="383"/>
      <c r="P31" s="383"/>
      <c r="Q31" s="383"/>
      <c r="R31" s="383"/>
      <c r="S31" s="383"/>
      <c r="T31" s="383"/>
      <c r="U31" s="383"/>
      <c r="V31" s="383"/>
      <c r="W31" s="302"/>
      <c r="X31" s="297"/>
      <c r="Y31" s="383"/>
      <c r="Z31" s="383"/>
      <c r="AA31" s="383"/>
      <c r="AB31" s="383"/>
    </row>
    <row r="32" spans="1:28" ht="15.75" customHeight="1" x14ac:dyDescent="0.25">
      <c r="A32" s="297"/>
      <c r="B32" s="383"/>
      <c r="C32" s="93" t="s">
        <v>614</v>
      </c>
      <c r="D32" s="94">
        <f t="shared" ref="D32:D34" si="5">SUM(F32:J32)</f>
        <v>34</v>
      </c>
      <c r="E32" s="95">
        <f>COUNTA('Monitoria Anual - 3'!S11:S45)</f>
        <v>0</v>
      </c>
      <c r="F32" s="96">
        <f>COUNTA('Monitoria Anual - 3'!N11:N45)</f>
        <v>0</v>
      </c>
      <c r="G32" s="96">
        <f>COUNTA('Monitoria Anual - 3'!O11:O45)</f>
        <v>4</v>
      </c>
      <c r="H32" s="96">
        <f>COUNTA('Monitoria Anual - 3'!P11:P45)</f>
        <v>5</v>
      </c>
      <c r="I32" s="96">
        <f>COUNTA('Monitoria Anual - 3'!Q11:Q45)</f>
        <v>19</v>
      </c>
      <c r="J32" s="97">
        <f>COUNTA('Monitoria Anual - 3'!R11:R45)</f>
        <v>6</v>
      </c>
      <c r="K32" s="383"/>
      <c r="L32" s="383"/>
      <c r="M32" s="383"/>
      <c r="N32" s="383"/>
      <c r="O32" s="383"/>
      <c r="P32" s="383"/>
      <c r="Q32" s="383"/>
      <c r="R32" s="383"/>
      <c r="S32" s="383"/>
      <c r="T32" s="383"/>
      <c r="U32" s="383"/>
      <c r="V32" s="383"/>
      <c r="W32" s="302"/>
      <c r="X32" s="297"/>
      <c r="Y32" s="383"/>
      <c r="Z32" s="383"/>
      <c r="AA32" s="383"/>
      <c r="AB32" s="383"/>
    </row>
    <row r="33" spans="1:24" ht="15.75" customHeight="1" x14ac:dyDescent="0.25">
      <c r="A33" s="297"/>
      <c r="B33" s="383"/>
      <c r="C33" s="98" t="s">
        <v>615</v>
      </c>
      <c r="D33" s="93">
        <f t="shared" si="5"/>
        <v>3</v>
      </c>
      <c r="E33" s="99">
        <f>COUNTA('Monitoria Anual - 3'!S46:S51)</f>
        <v>0</v>
      </c>
      <c r="F33" s="100">
        <f>COUNTA('Monitoria Anual - 3'!N46:N51)</f>
        <v>0</v>
      </c>
      <c r="G33" s="100">
        <f>COUNTA('Monitoria Anual - 3'!O46:O51)</f>
        <v>0</v>
      </c>
      <c r="H33" s="100">
        <f>COUNTA('Monitoria Anual - 3'!P46:P51)</f>
        <v>3</v>
      </c>
      <c r="I33" s="100">
        <f>COUNTA('Monitoria Anual - 3'!Q46:Q51)</f>
        <v>0</v>
      </c>
      <c r="J33" s="101">
        <f>COUNTA('Monitoria Anual - 3'!R46:R51)</f>
        <v>0</v>
      </c>
      <c r="K33" s="383"/>
      <c r="L33" s="383"/>
      <c r="M33" s="383"/>
      <c r="N33" s="383"/>
      <c r="O33" s="383"/>
      <c r="P33" s="383"/>
      <c r="Q33" s="383"/>
      <c r="R33" s="383"/>
      <c r="S33" s="383"/>
      <c r="T33" s="383"/>
      <c r="U33" s="383"/>
      <c r="V33" s="383"/>
      <c r="W33" s="302"/>
      <c r="X33" s="297"/>
    </row>
    <row r="34" spans="1:24" ht="15.75" customHeight="1" x14ac:dyDescent="0.25">
      <c r="A34" s="297"/>
      <c r="B34" s="383"/>
      <c r="C34" s="98" t="s">
        <v>616</v>
      </c>
      <c r="D34" s="93">
        <f t="shared" si="5"/>
        <v>32</v>
      </c>
      <c r="E34" s="99">
        <f>COUNTA('Monitoria Anual - 3'!S52:S85)</f>
        <v>1</v>
      </c>
      <c r="F34" s="100">
        <f>COUNTA('Monitoria Anual - 3'!N52:N85)</f>
        <v>1</v>
      </c>
      <c r="G34" s="100">
        <f>COUNTA('Monitoria Anual - 3'!O52:O85)</f>
        <v>0</v>
      </c>
      <c r="H34" s="100">
        <f>COUNTA('Monitoria Anual - 3'!P52:P85)</f>
        <v>10</v>
      </c>
      <c r="I34" s="100">
        <f>COUNTA('Monitoria Anual - 3'!Q52:Q85)</f>
        <v>17</v>
      </c>
      <c r="J34" s="101">
        <f>COUNTA('Monitoria Anual - 3'!R52:R85)</f>
        <v>4</v>
      </c>
      <c r="K34" s="383"/>
      <c r="L34" s="383"/>
      <c r="M34" s="383"/>
      <c r="N34" s="383"/>
      <c r="O34" s="383"/>
      <c r="P34" s="383"/>
      <c r="Q34" s="383"/>
      <c r="R34" s="383"/>
      <c r="S34" s="383"/>
      <c r="T34" s="383"/>
      <c r="U34" s="383"/>
      <c r="V34" s="383"/>
      <c r="W34" s="302"/>
      <c r="X34" s="297"/>
    </row>
    <row r="35" spans="1:24" ht="15.75" customHeight="1" x14ac:dyDescent="0.25">
      <c r="A35" s="297"/>
      <c r="B35" s="383"/>
      <c r="C35" s="383"/>
      <c r="D35" s="383"/>
      <c r="E35" s="383"/>
      <c r="F35" s="383"/>
      <c r="G35" s="383"/>
      <c r="H35" s="383"/>
      <c r="I35" s="383"/>
      <c r="J35" s="383"/>
      <c r="K35" s="383"/>
      <c r="L35" s="383"/>
      <c r="M35" s="383"/>
      <c r="N35" s="383"/>
      <c r="O35" s="383"/>
      <c r="P35" s="383"/>
      <c r="Q35" s="383"/>
      <c r="R35" s="383"/>
      <c r="S35" s="383"/>
      <c r="T35" s="383"/>
      <c r="U35" s="383"/>
      <c r="V35" s="383"/>
      <c r="W35" s="383"/>
      <c r="X35" s="297"/>
    </row>
    <row r="36" spans="1:24" ht="15.75" customHeight="1" x14ac:dyDescent="0.25">
      <c r="A36" s="297"/>
      <c r="B36" s="297"/>
      <c r="C36" s="297"/>
      <c r="D36" s="297"/>
      <c r="E36" s="297"/>
      <c r="F36" s="297"/>
      <c r="G36" s="297"/>
      <c r="H36" s="297"/>
      <c r="I36" s="297"/>
      <c r="J36" s="297"/>
      <c r="K36" s="297"/>
      <c r="L36" s="297"/>
      <c r="M36" s="297"/>
      <c r="N36" s="297"/>
      <c r="O36" s="297"/>
      <c r="P36" s="297"/>
      <c r="Q36" s="297"/>
      <c r="R36" s="297"/>
      <c r="S36" s="297"/>
      <c r="T36" s="297"/>
      <c r="U36" s="297"/>
      <c r="V36" s="297"/>
      <c r="W36" s="297"/>
      <c r="X36" s="297"/>
    </row>
    <row r="37" spans="1:24" ht="15.75" customHeight="1" x14ac:dyDescent="0.2">
      <c r="A37" s="383"/>
      <c r="B37" s="383"/>
      <c r="C37" s="383"/>
      <c r="D37" s="383"/>
      <c r="E37" s="383"/>
      <c r="F37" s="383"/>
      <c r="G37" s="383"/>
      <c r="H37" s="383"/>
      <c r="I37" s="383"/>
      <c r="J37" s="383"/>
      <c r="K37" s="383"/>
      <c r="L37" s="383"/>
      <c r="M37" s="383"/>
      <c r="N37" s="383"/>
      <c r="O37" s="383"/>
      <c r="P37" s="383"/>
      <c r="Q37" s="383"/>
      <c r="R37" s="383"/>
      <c r="S37" s="383"/>
      <c r="T37" s="383"/>
      <c r="U37" s="383"/>
      <c r="V37" s="383"/>
      <c r="W37" s="383"/>
      <c r="X37" s="383"/>
    </row>
    <row r="38" spans="1:24" ht="15.75" customHeight="1" x14ac:dyDescent="0.2">
      <c r="A38" s="383"/>
      <c r="B38" s="383"/>
      <c r="C38" s="383"/>
      <c r="D38" s="383"/>
      <c r="E38" s="383"/>
      <c r="F38" s="383"/>
      <c r="G38" s="383"/>
      <c r="H38" s="383"/>
      <c r="I38" s="383"/>
      <c r="J38" s="383"/>
      <c r="K38" s="383"/>
      <c r="L38" s="383"/>
      <c r="M38" s="383"/>
      <c r="N38" s="383"/>
      <c r="O38" s="383"/>
      <c r="P38" s="383"/>
      <c r="Q38" s="383"/>
      <c r="R38" s="383"/>
      <c r="S38" s="383"/>
      <c r="T38" s="383"/>
      <c r="U38" s="383"/>
      <c r="V38" s="383"/>
      <c r="W38" s="383"/>
      <c r="X38" s="383"/>
    </row>
    <row r="39" spans="1:24" ht="15.75" customHeight="1" x14ac:dyDescent="0.2">
      <c r="A39" s="383"/>
      <c r="B39" s="383"/>
      <c r="C39" s="383"/>
      <c r="D39" s="383"/>
      <c r="E39" s="383"/>
      <c r="F39" s="383"/>
      <c r="G39" s="383"/>
      <c r="H39" s="383"/>
      <c r="I39" s="383"/>
      <c r="J39" s="383"/>
      <c r="K39" s="383"/>
      <c r="L39" s="383"/>
      <c r="M39" s="383"/>
      <c r="N39" s="383"/>
      <c r="O39" s="383"/>
      <c r="P39" s="383"/>
      <c r="Q39" s="383"/>
      <c r="R39" s="383"/>
      <c r="S39" s="383"/>
      <c r="T39" s="383"/>
      <c r="U39" s="383"/>
      <c r="V39" s="383"/>
      <c r="W39" s="383"/>
      <c r="X39" s="383"/>
    </row>
    <row r="40" spans="1:24" ht="15.75" customHeight="1" x14ac:dyDescent="0.2">
      <c r="A40" s="383"/>
      <c r="B40" s="383"/>
      <c r="C40" s="383"/>
      <c r="D40" s="383"/>
      <c r="E40" s="383"/>
      <c r="F40" s="383"/>
      <c r="G40" s="383"/>
      <c r="H40" s="383"/>
      <c r="I40" s="383"/>
      <c r="J40" s="383"/>
      <c r="K40" s="383"/>
      <c r="L40" s="383"/>
      <c r="M40" s="383"/>
      <c r="N40" s="383"/>
      <c r="O40" s="383"/>
      <c r="P40" s="383"/>
      <c r="Q40" s="383"/>
      <c r="R40" s="383"/>
      <c r="S40" s="383"/>
      <c r="T40" s="383"/>
      <c r="U40" s="383"/>
      <c r="V40" s="383"/>
      <c r="W40" s="383"/>
      <c r="X40" s="383"/>
    </row>
    <row r="41" spans="1:24" ht="15.75" customHeight="1" x14ac:dyDescent="0.2">
      <c r="A41" s="383"/>
      <c r="B41" s="383"/>
      <c r="C41" s="383"/>
      <c r="D41" s="383"/>
      <c r="E41" s="383"/>
      <c r="F41" s="383"/>
      <c r="G41" s="383"/>
      <c r="H41" s="383"/>
      <c r="I41" s="383"/>
      <c r="J41" s="383"/>
      <c r="K41" s="383"/>
      <c r="L41" s="383"/>
      <c r="M41" s="383"/>
      <c r="N41" s="383"/>
      <c r="O41" s="383"/>
      <c r="P41" s="383"/>
      <c r="Q41" s="383"/>
      <c r="R41" s="383"/>
      <c r="S41" s="383"/>
      <c r="T41" s="383"/>
      <c r="U41" s="383"/>
      <c r="V41" s="383"/>
      <c r="W41" s="383"/>
      <c r="X41" s="383"/>
    </row>
    <row r="42" spans="1:24" ht="15.75" customHeight="1" x14ac:dyDescent="0.2">
      <c r="A42" s="383"/>
      <c r="B42" s="383"/>
      <c r="C42" s="383"/>
      <c r="D42" s="383"/>
      <c r="E42" s="383"/>
      <c r="F42" s="383"/>
      <c r="G42" s="383"/>
      <c r="H42" s="383"/>
      <c r="I42" s="383"/>
      <c r="J42" s="383"/>
      <c r="K42" s="383"/>
      <c r="L42" s="383"/>
      <c r="M42" s="383"/>
      <c r="N42" s="383"/>
      <c r="O42" s="383"/>
      <c r="P42" s="383"/>
      <c r="Q42" s="383"/>
      <c r="R42" s="383"/>
      <c r="S42" s="383"/>
      <c r="T42" s="383"/>
      <c r="U42" s="383"/>
      <c r="V42" s="383"/>
      <c r="W42" s="383"/>
      <c r="X42" s="383"/>
    </row>
    <row r="43" spans="1:24" ht="15.75" customHeight="1" x14ac:dyDescent="0.2">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83"/>
    </row>
    <row r="44" spans="1:24" ht="15.75" customHeight="1" x14ac:dyDescent="0.2">
      <c r="A44" s="383"/>
      <c r="B44" s="383"/>
      <c r="C44" s="383"/>
      <c r="D44" s="383"/>
      <c r="E44" s="383"/>
      <c r="F44" s="383"/>
      <c r="G44" s="383"/>
      <c r="H44" s="383"/>
      <c r="I44" s="383"/>
      <c r="J44" s="383"/>
      <c r="K44" s="383"/>
      <c r="L44" s="383"/>
      <c r="M44" s="383"/>
      <c r="N44" s="383"/>
      <c r="O44" s="383"/>
      <c r="P44" s="383"/>
      <c r="Q44" s="383"/>
      <c r="R44" s="383"/>
      <c r="S44" s="383"/>
      <c r="T44" s="383"/>
      <c r="U44" s="383"/>
      <c r="V44" s="383"/>
      <c r="W44" s="383"/>
      <c r="X44" s="383"/>
    </row>
    <row r="45" spans="1:24" ht="15.75" customHeight="1" x14ac:dyDescent="0.2">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83"/>
    </row>
    <row r="46" spans="1:24" ht="15.75" customHeight="1" x14ac:dyDescent="0.2">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row>
    <row r="47" spans="1:24" ht="15.75" customHeight="1" x14ac:dyDescent="0.2">
      <c r="A47" s="383"/>
      <c r="B47" s="383"/>
      <c r="C47" s="383"/>
      <c r="D47" s="383"/>
      <c r="E47" s="383"/>
      <c r="F47" s="383"/>
      <c r="G47" s="383"/>
      <c r="H47" s="383"/>
      <c r="I47" s="383"/>
      <c r="J47" s="383"/>
      <c r="K47" s="383"/>
      <c r="L47" s="383"/>
      <c r="M47" s="383"/>
      <c r="N47" s="383"/>
      <c r="O47" s="383"/>
      <c r="P47" s="383"/>
      <c r="Q47" s="383"/>
      <c r="R47" s="383"/>
      <c r="S47" s="383"/>
      <c r="T47" s="383"/>
      <c r="U47" s="383"/>
      <c r="V47" s="383"/>
      <c r="W47" s="383"/>
      <c r="X47" s="383"/>
    </row>
    <row r="48" spans="1:24" ht="15.75" customHeight="1" x14ac:dyDescent="0.2">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83"/>
    </row>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KFceGvHt4XUTAfOm1ip5cZlTSh+AR6OZ3k0SqlBFFHmrdrPIurS95FHgBH+QGv7b5fwIk7bEbWMH0Huc9k1+zQ==" saltValue="IUikGIutIDw9cyRiZ89UlA=="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3:F34 G32:J34">
    <cfRule type="cellIs" dxfId="14"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999"/>
  <sheetViews>
    <sheetView showGridLines="0" tabSelected="1" topLeftCell="M19" zoomScale="85" zoomScaleNormal="85" workbookViewId="0">
      <selection activeCell="R23" sqref="R23"/>
    </sheetView>
  </sheetViews>
  <sheetFormatPr defaultColWidth="12.625" defaultRowHeight="15" customHeight="1" outlineLevelRow="1" x14ac:dyDescent="0.2"/>
  <cols>
    <col min="1" max="1" width="45.375" style="163" customWidth="1"/>
    <col min="2" max="2" width="5.5" style="163" customWidth="1"/>
    <col min="3" max="3" width="42.5" style="163" customWidth="1"/>
    <col min="4" max="4" width="16.375" style="163" customWidth="1"/>
    <col min="5" max="5" width="17" style="163" customWidth="1"/>
    <col min="6" max="6" width="22.5" style="268" customWidth="1"/>
    <col min="7" max="7" width="24.125" style="268" customWidth="1"/>
    <col min="8" max="12" width="22" style="163" customWidth="1"/>
    <col min="13" max="13" width="24.125" style="163" customWidth="1"/>
    <col min="14" max="19" width="23.375" style="163" customWidth="1"/>
    <col min="20" max="20" width="54.375" style="163" customWidth="1"/>
    <col min="21" max="21" width="25.125" style="163" customWidth="1"/>
    <col min="22" max="22" width="35" style="163" customWidth="1"/>
    <col min="23" max="24" width="23.375" style="163" customWidth="1"/>
    <col min="25" max="27" width="25.125" style="163" customWidth="1"/>
    <col min="28" max="28" width="16.375" style="268" customWidth="1"/>
    <col min="29" max="29" width="16.375" style="278" customWidth="1"/>
    <col min="30" max="32" width="16.375" style="163" customWidth="1"/>
    <col min="33" max="33" width="20.125" style="163" customWidth="1"/>
    <col min="34" max="34" width="16.375" style="163" customWidth="1"/>
    <col min="35" max="35" width="19.875" style="163" customWidth="1"/>
    <col min="36" max="36" width="6.125" style="163" customWidth="1"/>
    <col min="37" max="39" width="7.625" style="163" customWidth="1"/>
    <col min="40" max="40" width="7.625" style="163" hidden="1" customWidth="1"/>
    <col min="41" max="16384" width="12.625" style="163"/>
  </cols>
  <sheetData>
    <row r="1" spans="1:40" customFormat="1" ht="50.1" customHeight="1" outlineLevel="1" x14ac:dyDescent="0.2">
      <c r="A1" s="380" t="s">
        <v>0</v>
      </c>
      <c r="B1" s="380"/>
      <c r="C1" s="164"/>
      <c r="D1" s="380"/>
      <c r="E1" s="380"/>
      <c r="F1" s="349"/>
      <c r="G1" s="349"/>
      <c r="H1" s="380"/>
      <c r="I1" s="380"/>
      <c r="J1" s="380"/>
      <c r="K1" s="380"/>
      <c r="L1" s="380"/>
      <c r="M1" s="380"/>
      <c r="N1" s="380"/>
      <c r="O1" s="380"/>
      <c r="P1" s="380"/>
      <c r="Q1" s="380"/>
      <c r="R1" s="380"/>
      <c r="S1" s="380"/>
      <c r="T1" s="380"/>
      <c r="U1" s="350"/>
      <c r="V1" s="350"/>
      <c r="W1" s="350"/>
      <c r="X1" s="350"/>
      <c r="Y1" s="350"/>
      <c r="Z1" s="350"/>
      <c r="AA1" s="350"/>
      <c r="AB1" s="349"/>
      <c r="AC1" s="349"/>
      <c r="AD1" s="350"/>
      <c r="AE1" s="380"/>
      <c r="AF1" s="350"/>
      <c r="AG1" s="350"/>
      <c r="AH1" s="350"/>
      <c r="AI1" s="350"/>
      <c r="AJ1" s="284"/>
      <c r="AK1" s="1"/>
      <c r="AL1" s="1"/>
      <c r="AM1" s="1"/>
      <c r="AN1" s="1"/>
    </row>
    <row r="2" spans="1:40" customFormat="1" ht="50.1" customHeight="1" outlineLevel="1" thickBot="1" x14ac:dyDescent="0.25">
      <c r="A2" s="381" t="s">
        <v>1180</v>
      </c>
      <c r="B2" s="381"/>
      <c r="C2" s="381"/>
      <c r="D2" s="381"/>
      <c r="E2" s="381"/>
      <c r="F2" s="255"/>
      <c r="G2" s="255"/>
      <c r="H2" s="381"/>
      <c r="I2" s="381"/>
      <c r="J2" s="381"/>
      <c r="K2" s="381"/>
      <c r="L2" s="381"/>
      <c r="M2" s="381"/>
      <c r="N2" s="381"/>
      <c r="O2" s="381"/>
      <c r="P2" s="381"/>
      <c r="Q2" s="381"/>
      <c r="R2" s="381"/>
      <c r="S2" s="381"/>
      <c r="T2" s="381"/>
      <c r="U2" s="150"/>
      <c r="V2" s="150"/>
      <c r="W2" s="150"/>
      <c r="X2" s="150"/>
      <c r="Y2" s="150"/>
      <c r="Z2" s="150"/>
      <c r="AA2" s="150"/>
      <c r="AB2" s="255"/>
      <c r="AC2" s="255"/>
      <c r="AD2" s="150"/>
      <c r="AE2" s="381"/>
      <c r="AF2" s="150"/>
      <c r="AG2" s="150"/>
      <c r="AH2" s="150"/>
      <c r="AI2" s="150"/>
      <c r="AJ2" s="284"/>
      <c r="AK2" s="1"/>
      <c r="AL2" s="1"/>
      <c r="AM2" s="1"/>
      <c r="AN2" s="1"/>
    </row>
    <row r="3" spans="1:40" customFormat="1" ht="20.100000000000001" customHeight="1" outlineLevel="1" thickTop="1" x14ac:dyDescent="0.2">
      <c r="A3" s="1"/>
      <c r="B3" s="162"/>
      <c r="C3" s="162"/>
      <c r="D3" s="1"/>
      <c r="E3" s="1"/>
      <c r="F3" s="256"/>
      <c r="G3" s="256"/>
      <c r="H3" s="1"/>
      <c r="I3" s="1"/>
      <c r="J3" s="1"/>
      <c r="K3" s="1"/>
      <c r="L3" s="1"/>
      <c r="M3" s="2"/>
      <c r="N3" s="2"/>
      <c r="O3" s="2"/>
      <c r="P3" s="2"/>
      <c r="Q3" s="2"/>
      <c r="R3" s="2"/>
      <c r="S3" s="2"/>
      <c r="T3" s="2"/>
      <c r="U3" s="2"/>
      <c r="V3" s="2"/>
      <c r="W3" s="2"/>
      <c r="X3" s="2"/>
      <c r="Y3" s="2"/>
      <c r="Z3" s="2"/>
      <c r="AA3" s="1"/>
      <c r="AB3" s="269"/>
      <c r="AC3" s="270"/>
      <c r="AD3" s="1"/>
      <c r="AE3" s="2"/>
      <c r="AF3" s="2"/>
      <c r="AG3" s="2"/>
      <c r="AH3" s="2"/>
      <c r="AI3" s="2"/>
      <c r="AJ3" s="284"/>
      <c r="AK3" s="1"/>
      <c r="AL3" s="1"/>
      <c r="AM3" s="1"/>
      <c r="AN3" s="1"/>
    </row>
    <row r="4" spans="1:40" customFormat="1" ht="50.1" customHeight="1" outlineLevel="1" x14ac:dyDescent="0.2">
      <c r="A4" s="283" t="s">
        <v>2</v>
      </c>
      <c r="B4" s="279" t="s">
        <v>1181</v>
      </c>
      <c r="C4" s="280"/>
      <c r="D4" s="279"/>
      <c r="E4" s="279"/>
      <c r="F4" s="281"/>
      <c r="G4" s="282"/>
      <c r="H4" s="3"/>
      <c r="I4" s="3"/>
      <c r="J4" s="3"/>
      <c r="K4" s="3"/>
      <c r="L4" s="3"/>
      <c r="M4" s="3"/>
      <c r="N4" s="3"/>
      <c r="O4" s="3"/>
      <c r="P4" s="3"/>
      <c r="Q4" s="3"/>
      <c r="R4" s="3"/>
      <c r="S4" s="1"/>
      <c r="T4" s="2"/>
      <c r="U4" s="2"/>
      <c r="V4" s="2"/>
      <c r="W4" s="2"/>
      <c r="X4" s="2"/>
      <c r="Y4" s="2"/>
      <c r="Z4" s="2"/>
      <c r="AA4" s="2"/>
      <c r="AB4" s="256"/>
      <c r="AC4" s="269"/>
      <c r="AD4" s="2"/>
      <c r="AE4" s="1"/>
      <c r="AF4" s="2"/>
      <c r="AG4" s="2"/>
      <c r="AH4" s="2"/>
      <c r="AI4" s="2"/>
      <c r="AJ4" s="284"/>
      <c r="AK4" s="1"/>
      <c r="AL4" s="1"/>
      <c r="AM4" s="1"/>
      <c r="AN4" s="1"/>
    </row>
    <row r="5" spans="1:40" customFormat="1" ht="20.100000000000001" customHeight="1" outlineLevel="1" x14ac:dyDescent="0.2">
      <c r="A5" s="1"/>
      <c r="B5" s="162"/>
      <c r="C5" s="162"/>
      <c r="D5" s="162"/>
      <c r="E5" s="1"/>
      <c r="F5" s="256"/>
      <c r="G5" s="256"/>
      <c r="H5" s="1"/>
      <c r="I5" s="1"/>
      <c r="J5" s="1"/>
      <c r="K5" s="1"/>
      <c r="L5" s="1"/>
      <c r="M5" s="1"/>
      <c r="N5" s="2"/>
      <c r="O5" s="2"/>
      <c r="P5" s="2"/>
      <c r="Q5" s="2"/>
      <c r="R5" s="2"/>
      <c r="S5" s="2"/>
      <c r="T5" s="2"/>
      <c r="U5" s="2"/>
      <c r="V5" s="2"/>
      <c r="W5" s="2"/>
      <c r="X5" s="2"/>
      <c r="Y5" s="2"/>
      <c r="Z5" s="2"/>
      <c r="AA5" s="2"/>
      <c r="AB5" s="256"/>
      <c r="AC5" s="269"/>
      <c r="AD5" s="2"/>
      <c r="AE5" s="1"/>
      <c r="AF5" s="2"/>
      <c r="AG5" s="2"/>
      <c r="AH5" s="2"/>
      <c r="AI5" s="2"/>
      <c r="AJ5" s="284"/>
      <c r="AK5" s="1"/>
      <c r="AL5" s="1"/>
      <c r="AM5" s="1"/>
      <c r="AN5" s="1"/>
    </row>
    <row r="6" spans="1:40" customFormat="1" ht="50.1" customHeight="1" outlineLevel="1" x14ac:dyDescent="0.2">
      <c r="A6" s="283" t="s">
        <v>4</v>
      </c>
      <c r="B6" s="279" t="s">
        <v>1182</v>
      </c>
      <c r="C6" s="280"/>
      <c r="D6" s="162"/>
      <c r="E6" s="1"/>
      <c r="F6" s="256"/>
      <c r="G6" s="256"/>
      <c r="H6" s="1"/>
      <c r="I6" s="1"/>
      <c r="J6" s="1"/>
      <c r="K6" s="1"/>
      <c r="L6" s="1"/>
      <c r="M6" s="2"/>
      <c r="N6" s="2"/>
      <c r="O6" s="2"/>
      <c r="P6" s="2"/>
      <c r="Q6" s="2"/>
      <c r="R6" s="2"/>
      <c r="S6" s="2"/>
      <c r="T6" s="2"/>
      <c r="U6" s="2"/>
      <c r="V6" s="2"/>
      <c r="W6" s="2"/>
      <c r="X6" s="2"/>
      <c r="Y6" s="2"/>
      <c r="Z6" s="2"/>
      <c r="AA6" s="2"/>
      <c r="AB6" s="256"/>
      <c r="AC6" s="269"/>
      <c r="AD6" s="2"/>
      <c r="AE6" s="1"/>
      <c r="AF6" s="2"/>
      <c r="AG6" s="2"/>
      <c r="AH6" s="2"/>
      <c r="AI6" s="2"/>
      <c r="AJ6" s="284"/>
      <c r="AK6" s="1"/>
      <c r="AL6" s="1"/>
      <c r="AM6" s="1"/>
      <c r="AN6" s="1" t="s">
        <v>6</v>
      </c>
    </row>
    <row r="7" spans="1:40" customFormat="1" ht="20.100000000000001" customHeight="1" outlineLevel="1" thickBot="1" x14ac:dyDescent="0.25">
      <c r="A7" s="162"/>
      <c r="B7" s="162"/>
      <c r="C7" s="162"/>
      <c r="D7" s="162"/>
      <c r="E7" s="162"/>
      <c r="F7" s="257"/>
      <c r="G7" s="257"/>
      <c r="H7" s="162"/>
      <c r="I7" s="162"/>
      <c r="J7" s="162"/>
      <c r="K7" s="162"/>
      <c r="L7" s="162"/>
      <c r="M7" s="162"/>
      <c r="N7" s="240"/>
      <c r="O7" s="240"/>
      <c r="P7" s="240"/>
      <c r="Q7" s="240"/>
      <c r="R7" s="240"/>
      <c r="S7" s="240"/>
      <c r="T7" s="240"/>
      <c r="U7" s="240"/>
      <c r="V7" s="240"/>
      <c r="W7" s="240"/>
      <c r="X7" s="240"/>
      <c r="Y7" s="240"/>
      <c r="Z7" s="240"/>
      <c r="AA7" s="240"/>
      <c r="AB7" s="257"/>
      <c r="AC7" s="271"/>
      <c r="AD7" s="240"/>
      <c r="AE7" s="162"/>
      <c r="AF7" s="240"/>
      <c r="AG7" s="240"/>
      <c r="AH7" s="240"/>
      <c r="AI7" s="240"/>
      <c r="AJ7" s="284"/>
      <c r="AK7" s="1"/>
      <c r="AL7" s="1"/>
      <c r="AM7" s="1"/>
      <c r="AN7" s="4" t="s">
        <v>7</v>
      </c>
    </row>
    <row r="8" spans="1:40" s="165" customFormat="1" ht="50.1" customHeight="1" thickBot="1" x14ac:dyDescent="0.3">
      <c r="A8" s="351" t="s">
        <v>8</v>
      </c>
      <c r="B8" s="352"/>
      <c r="C8" s="352"/>
      <c r="D8" s="352"/>
      <c r="E8" s="352"/>
      <c r="F8" s="353"/>
      <c r="G8" s="353"/>
      <c r="H8" s="352"/>
      <c r="I8" s="352"/>
      <c r="J8" s="352"/>
      <c r="K8" s="352"/>
      <c r="L8" s="352"/>
      <c r="M8" s="352"/>
      <c r="N8" s="459" t="s">
        <v>9</v>
      </c>
      <c r="O8" s="460"/>
      <c r="P8" s="460"/>
      <c r="Q8" s="460"/>
      <c r="R8" s="460"/>
      <c r="S8" s="460"/>
      <c r="T8" s="460"/>
      <c r="U8" s="460"/>
      <c r="V8" s="460"/>
      <c r="W8" s="460"/>
      <c r="X8" s="460"/>
      <c r="Y8" s="461" t="s">
        <v>10</v>
      </c>
      <c r="Z8" s="460"/>
      <c r="AA8" s="460"/>
      <c r="AB8" s="460"/>
      <c r="AC8" s="460"/>
      <c r="AD8" s="460"/>
      <c r="AE8" s="460"/>
      <c r="AF8" s="460"/>
      <c r="AG8" s="460"/>
      <c r="AH8" s="460"/>
      <c r="AI8" s="462"/>
      <c r="AJ8" s="354"/>
      <c r="AK8" s="53"/>
      <c r="AL8" s="53"/>
      <c r="AM8" s="53"/>
      <c r="AN8" s="53"/>
    </row>
    <row r="9" spans="1:40" s="167" customFormat="1" ht="35.1" customHeight="1" x14ac:dyDescent="0.25">
      <c r="A9" s="463" t="s">
        <v>11</v>
      </c>
      <c r="B9" s="465" t="s">
        <v>12</v>
      </c>
      <c r="C9" s="251" t="s">
        <v>13</v>
      </c>
      <c r="D9" s="466" t="s">
        <v>14</v>
      </c>
      <c r="E9" s="468" t="s">
        <v>15</v>
      </c>
      <c r="F9" s="469" t="s">
        <v>16</v>
      </c>
      <c r="G9" s="470"/>
      <c r="H9" s="473" t="s">
        <v>17</v>
      </c>
      <c r="I9" s="473" t="s">
        <v>18</v>
      </c>
      <c r="J9" s="473" t="s">
        <v>19</v>
      </c>
      <c r="K9" s="469" t="s">
        <v>20</v>
      </c>
      <c r="L9" s="470"/>
      <c r="M9" s="473" t="s">
        <v>21</v>
      </c>
      <c r="N9" s="474" t="s">
        <v>22</v>
      </c>
      <c r="O9" s="475" t="s">
        <v>23</v>
      </c>
      <c r="P9" s="476" t="s">
        <v>24</v>
      </c>
      <c r="Q9" s="477" t="s">
        <v>25</v>
      </c>
      <c r="R9" s="478" t="s">
        <v>26</v>
      </c>
      <c r="S9" s="451" t="s">
        <v>27</v>
      </c>
      <c r="T9" s="452" t="s">
        <v>28</v>
      </c>
      <c r="U9" s="452" t="s">
        <v>29</v>
      </c>
      <c r="V9" s="452" t="s">
        <v>30</v>
      </c>
      <c r="W9" s="452" t="s">
        <v>31</v>
      </c>
      <c r="X9" s="453" t="s">
        <v>32</v>
      </c>
      <c r="Y9" s="447" t="s">
        <v>33</v>
      </c>
      <c r="Z9" s="449" t="s">
        <v>34</v>
      </c>
      <c r="AA9" s="449" t="s">
        <v>35</v>
      </c>
      <c r="AB9" s="455" t="s">
        <v>36</v>
      </c>
      <c r="AC9" s="455" t="s">
        <v>37</v>
      </c>
      <c r="AD9" s="449" t="s">
        <v>38</v>
      </c>
      <c r="AE9" s="449" t="s">
        <v>39</v>
      </c>
      <c r="AF9" s="458" t="s">
        <v>40</v>
      </c>
      <c r="AG9" s="449" t="s">
        <v>41</v>
      </c>
      <c r="AH9" s="449" t="s">
        <v>42</v>
      </c>
      <c r="AI9" s="471" t="s">
        <v>43</v>
      </c>
      <c r="AJ9" s="234"/>
      <c r="AK9" s="166"/>
      <c r="AL9" s="166"/>
      <c r="AM9" s="166"/>
      <c r="AN9" s="166"/>
    </row>
    <row r="10" spans="1:40" s="167" customFormat="1" ht="35.1" customHeight="1" thickBot="1" x14ac:dyDescent="0.3">
      <c r="A10" s="464"/>
      <c r="B10" s="454"/>
      <c r="C10" s="252"/>
      <c r="D10" s="467"/>
      <c r="E10" s="450"/>
      <c r="F10" s="258" t="s">
        <v>44</v>
      </c>
      <c r="G10" s="258" t="s">
        <v>45</v>
      </c>
      <c r="H10" s="450"/>
      <c r="I10" s="450"/>
      <c r="J10" s="450"/>
      <c r="K10" s="253" t="s">
        <v>46</v>
      </c>
      <c r="L10" s="253" t="s">
        <v>47</v>
      </c>
      <c r="M10" s="450"/>
      <c r="N10" s="450"/>
      <c r="O10" s="450"/>
      <c r="P10" s="450"/>
      <c r="Q10" s="450"/>
      <c r="R10" s="450"/>
      <c r="S10" s="450"/>
      <c r="T10" s="450"/>
      <c r="U10" s="450"/>
      <c r="V10" s="450"/>
      <c r="W10" s="450"/>
      <c r="X10" s="454"/>
      <c r="Y10" s="448"/>
      <c r="Z10" s="450"/>
      <c r="AA10" s="450"/>
      <c r="AB10" s="456"/>
      <c r="AC10" s="457"/>
      <c r="AD10" s="450"/>
      <c r="AE10" s="450"/>
      <c r="AF10" s="454"/>
      <c r="AG10" s="450"/>
      <c r="AH10" s="450"/>
      <c r="AI10" s="472"/>
      <c r="AJ10" s="234"/>
      <c r="AK10" s="166"/>
      <c r="AL10" s="166"/>
      <c r="AM10" s="166"/>
      <c r="AN10" s="166"/>
    </row>
    <row r="11" spans="1:40" s="167" customFormat="1" ht="35.1" customHeight="1" x14ac:dyDescent="0.25">
      <c r="A11" s="479" t="s">
        <v>876</v>
      </c>
      <c r="B11" s="242" t="s">
        <v>49</v>
      </c>
      <c r="C11" s="243" t="s">
        <v>50</v>
      </c>
      <c r="D11" s="171" t="s">
        <v>51</v>
      </c>
      <c r="E11" s="171"/>
      <c r="F11" s="254">
        <v>42948</v>
      </c>
      <c r="G11" s="254">
        <v>44621</v>
      </c>
      <c r="H11" s="171" t="s">
        <v>1183</v>
      </c>
      <c r="I11" s="244">
        <v>25000</v>
      </c>
      <c r="J11" s="171" t="s">
        <v>1184</v>
      </c>
      <c r="K11" s="171" t="s">
        <v>1185</v>
      </c>
      <c r="L11" s="171"/>
      <c r="M11" s="245"/>
      <c r="N11" s="246"/>
      <c r="O11" s="246"/>
      <c r="P11" s="246"/>
      <c r="Q11" s="246" t="s">
        <v>55</v>
      </c>
      <c r="R11" s="246"/>
      <c r="S11" s="247"/>
      <c r="T11" s="248" t="s">
        <v>1186</v>
      </c>
      <c r="U11" s="249"/>
      <c r="V11" s="249"/>
      <c r="W11" s="249" t="s">
        <v>1187</v>
      </c>
      <c r="X11" s="248"/>
      <c r="Y11" s="248"/>
      <c r="Z11" s="249"/>
      <c r="AA11" s="171" t="s">
        <v>888</v>
      </c>
      <c r="AB11" s="272"/>
      <c r="AC11" s="272"/>
      <c r="AD11" s="250"/>
      <c r="AE11" s="247"/>
      <c r="AF11" s="249"/>
      <c r="AG11" s="249"/>
      <c r="AH11" s="249" t="s">
        <v>1188</v>
      </c>
      <c r="AI11" s="248"/>
      <c r="AJ11" s="234"/>
      <c r="AK11" s="166"/>
      <c r="AL11" s="166"/>
      <c r="AM11" s="166"/>
      <c r="AN11" s="166"/>
    </row>
    <row r="12" spans="1:40" s="167" customFormat="1" ht="35.1" customHeight="1" x14ac:dyDescent="0.25">
      <c r="A12" s="480"/>
      <c r="B12" s="168" t="s">
        <v>60</v>
      </c>
      <c r="C12" s="169" t="s">
        <v>882</v>
      </c>
      <c r="D12" s="171" t="s">
        <v>51</v>
      </c>
      <c r="E12" s="171"/>
      <c r="F12" s="259">
        <v>42948</v>
      </c>
      <c r="G12" s="259">
        <v>44621</v>
      </c>
      <c r="H12" s="171" t="s">
        <v>1183</v>
      </c>
      <c r="I12" s="244">
        <v>40000</v>
      </c>
      <c r="J12" s="171" t="s">
        <v>1189</v>
      </c>
      <c r="K12" s="171" t="s">
        <v>884</v>
      </c>
      <c r="L12" s="171"/>
      <c r="M12" s="245"/>
      <c r="N12" s="246"/>
      <c r="O12" s="246"/>
      <c r="P12" s="246"/>
      <c r="Q12" s="246" t="s">
        <v>55</v>
      </c>
      <c r="R12" s="246"/>
      <c r="S12" s="247"/>
      <c r="T12" s="248" t="s">
        <v>1186</v>
      </c>
      <c r="U12" s="172"/>
      <c r="V12" s="172"/>
      <c r="W12" s="249" t="s">
        <v>1187</v>
      </c>
      <c r="X12" s="173"/>
      <c r="Y12" s="173"/>
      <c r="Z12" s="172"/>
      <c r="AA12" s="171" t="s">
        <v>888</v>
      </c>
      <c r="AB12" s="273"/>
      <c r="AC12" s="273"/>
      <c r="AD12" s="175"/>
      <c r="AE12" s="174"/>
      <c r="AF12" s="172"/>
      <c r="AG12" s="172"/>
      <c r="AH12" s="172" t="s">
        <v>1188</v>
      </c>
      <c r="AI12" s="173"/>
      <c r="AJ12" s="234"/>
      <c r="AK12" s="166"/>
      <c r="AL12" s="166"/>
      <c r="AM12" s="166"/>
      <c r="AN12" s="166"/>
    </row>
    <row r="13" spans="1:40" s="167" customFormat="1" ht="35.1" customHeight="1" x14ac:dyDescent="0.25">
      <c r="A13" s="480"/>
      <c r="B13" s="176" t="s">
        <v>65</v>
      </c>
      <c r="C13" s="177" t="s">
        <v>886</v>
      </c>
      <c r="D13" s="171" t="s">
        <v>887</v>
      </c>
      <c r="E13" s="171" t="s">
        <v>888</v>
      </c>
      <c r="F13" s="259">
        <v>42948</v>
      </c>
      <c r="G13" s="254">
        <v>43344</v>
      </c>
      <c r="H13" s="171" t="s">
        <v>1190</v>
      </c>
      <c r="I13" s="244">
        <v>300000</v>
      </c>
      <c r="J13" s="171" t="s">
        <v>1191</v>
      </c>
      <c r="K13" s="171" t="s">
        <v>1192</v>
      </c>
      <c r="L13" s="171"/>
      <c r="M13" s="245"/>
      <c r="N13" s="246"/>
      <c r="O13" s="246"/>
      <c r="P13" s="246"/>
      <c r="Q13" s="246"/>
      <c r="R13" s="246" t="s">
        <v>55</v>
      </c>
      <c r="S13" s="247"/>
      <c r="T13" s="178" t="s">
        <v>1759</v>
      </c>
      <c r="U13" s="172"/>
      <c r="V13" s="172"/>
      <c r="W13" s="172"/>
      <c r="X13" s="173"/>
      <c r="Y13" s="173"/>
      <c r="Z13" s="172"/>
      <c r="AA13" s="172"/>
      <c r="AB13" s="273"/>
      <c r="AC13" s="273"/>
      <c r="AD13" s="175"/>
      <c r="AE13" s="174"/>
      <c r="AF13" s="172"/>
      <c r="AG13" s="172"/>
      <c r="AH13" s="172" t="s">
        <v>1188</v>
      </c>
      <c r="AI13" s="173"/>
      <c r="AJ13" s="234"/>
      <c r="AK13" s="166"/>
      <c r="AL13" s="166"/>
      <c r="AM13" s="166"/>
      <c r="AN13" s="166"/>
    </row>
    <row r="14" spans="1:40" s="167" customFormat="1" ht="35.1" customHeight="1" x14ac:dyDescent="0.25">
      <c r="A14" s="480"/>
      <c r="B14" s="176" t="s">
        <v>74</v>
      </c>
      <c r="C14" s="177" t="s">
        <v>1193</v>
      </c>
      <c r="D14" s="171" t="s">
        <v>891</v>
      </c>
      <c r="E14" s="171"/>
      <c r="F14" s="259">
        <v>42948</v>
      </c>
      <c r="G14" s="254">
        <v>43983</v>
      </c>
      <c r="H14" s="171" t="s">
        <v>1194</v>
      </c>
      <c r="I14" s="244">
        <v>3000</v>
      </c>
      <c r="J14" s="171" t="s">
        <v>1195</v>
      </c>
      <c r="K14" s="171" t="s">
        <v>1185</v>
      </c>
      <c r="L14" s="355"/>
      <c r="M14" s="356"/>
      <c r="N14" s="246"/>
      <c r="O14" s="246"/>
      <c r="P14" s="246"/>
      <c r="Q14" s="246"/>
      <c r="R14" s="246" t="s">
        <v>55</v>
      </c>
      <c r="S14" s="247"/>
      <c r="T14" s="178" t="s">
        <v>1760</v>
      </c>
      <c r="U14" s="172"/>
      <c r="V14" s="172"/>
      <c r="W14" s="172"/>
      <c r="X14" s="173"/>
      <c r="Y14" s="173"/>
      <c r="Z14" s="172"/>
      <c r="AA14" s="172" t="s">
        <v>1196</v>
      </c>
      <c r="AB14" s="273"/>
      <c r="AC14" s="273"/>
      <c r="AD14" s="175"/>
      <c r="AE14" s="174"/>
      <c r="AF14" s="172"/>
      <c r="AG14" s="172" t="s">
        <v>1197</v>
      </c>
      <c r="AH14" s="172" t="s">
        <v>1188</v>
      </c>
      <c r="AI14" s="173"/>
      <c r="AJ14" s="234"/>
      <c r="AK14" s="166"/>
      <c r="AL14" s="166"/>
      <c r="AM14" s="166"/>
      <c r="AN14" s="166"/>
    </row>
    <row r="15" spans="1:40" s="167" customFormat="1" ht="35.1" customHeight="1" x14ac:dyDescent="0.25">
      <c r="A15" s="480"/>
      <c r="B15" s="176" t="s">
        <v>82</v>
      </c>
      <c r="C15" s="177" t="s">
        <v>1198</v>
      </c>
      <c r="D15" s="171" t="s">
        <v>895</v>
      </c>
      <c r="E15" s="171" t="s">
        <v>1199</v>
      </c>
      <c r="F15" s="259">
        <v>42948</v>
      </c>
      <c r="G15" s="254">
        <v>44348</v>
      </c>
      <c r="H15" s="171" t="s">
        <v>1183</v>
      </c>
      <c r="I15" s="244">
        <v>300000</v>
      </c>
      <c r="J15" s="171" t="s">
        <v>1200</v>
      </c>
      <c r="K15" s="171" t="s">
        <v>1185</v>
      </c>
      <c r="L15" s="355"/>
      <c r="M15" s="245"/>
      <c r="N15" s="246"/>
      <c r="O15" s="246"/>
      <c r="P15" s="246"/>
      <c r="Q15" s="246" t="s">
        <v>55</v>
      </c>
      <c r="R15" s="246"/>
      <c r="S15" s="247"/>
      <c r="T15" s="357" t="s">
        <v>1201</v>
      </c>
      <c r="U15" s="172"/>
      <c r="V15" s="172"/>
      <c r="W15" s="249" t="s">
        <v>1202</v>
      </c>
      <c r="X15" s="173"/>
      <c r="Y15" s="173"/>
      <c r="Z15" s="172"/>
      <c r="AA15" s="172" t="s">
        <v>1203</v>
      </c>
      <c r="AB15" s="273"/>
      <c r="AC15" s="273"/>
      <c r="AD15" s="175"/>
      <c r="AE15" s="174"/>
      <c r="AF15" s="172"/>
      <c r="AG15" s="172" t="s">
        <v>1204</v>
      </c>
      <c r="AH15" s="172" t="s">
        <v>1205</v>
      </c>
      <c r="AI15" s="173"/>
      <c r="AJ15" s="234"/>
      <c r="AK15" s="166"/>
      <c r="AL15" s="166"/>
      <c r="AM15" s="166"/>
      <c r="AN15" s="166"/>
    </row>
    <row r="16" spans="1:40" s="167" customFormat="1" ht="35.1" customHeight="1" x14ac:dyDescent="0.25">
      <c r="A16" s="480"/>
      <c r="B16" s="176" t="s">
        <v>90</v>
      </c>
      <c r="C16" s="177" t="s">
        <v>91</v>
      </c>
      <c r="D16" s="171" t="s">
        <v>92</v>
      </c>
      <c r="E16" s="171" t="s">
        <v>1206</v>
      </c>
      <c r="F16" s="259">
        <v>42948</v>
      </c>
      <c r="G16" s="254">
        <v>44348</v>
      </c>
      <c r="H16" s="358" t="s">
        <v>1190</v>
      </c>
      <c r="I16" s="244">
        <v>3000</v>
      </c>
      <c r="J16" s="171" t="s">
        <v>1207</v>
      </c>
      <c r="K16" s="171" t="s">
        <v>1208</v>
      </c>
      <c r="L16" s="355"/>
      <c r="M16" s="245"/>
      <c r="N16" s="246"/>
      <c r="O16" s="246"/>
      <c r="P16" s="246"/>
      <c r="Q16" s="246"/>
      <c r="R16" s="246" t="s">
        <v>55</v>
      </c>
      <c r="S16" s="247"/>
      <c r="T16" s="178" t="s">
        <v>1209</v>
      </c>
      <c r="U16" s="172"/>
      <c r="V16" s="172"/>
      <c r="W16" s="172"/>
      <c r="X16" s="173"/>
      <c r="Y16" s="173"/>
      <c r="Z16" s="172"/>
      <c r="AA16" s="172" t="s">
        <v>1210</v>
      </c>
      <c r="AB16" s="273"/>
      <c r="AC16" s="273"/>
      <c r="AD16" s="175"/>
      <c r="AE16" s="174"/>
      <c r="AF16" s="172"/>
      <c r="AG16" s="172"/>
      <c r="AH16" s="172" t="s">
        <v>1211</v>
      </c>
      <c r="AI16" s="173"/>
      <c r="AJ16" s="234"/>
      <c r="AK16" s="166"/>
      <c r="AL16" s="166"/>
      <c r="AM16" s="166"/>
      <c r="AN16" s="166"/>
    </row>
    <row r="17" spans="1:40" s="167" customFormat="1" ht="35.1" customHeight="1" x14ac:dyDescent="0.25">
      <c r="A17" s="480"/>
      <c r="B17" s="176" t="s">
        <v>97</v>
      </c>
      <c r="C17" s="177" t="s">
        <v>98</v>
      </c>
      <c r="D17" s="171" t="s">
        <v>92</v>
      </c>
      <c r="E17" s="171"/>
      <c r="F17" s="259">
        <v>42948</v>
      </c>
      <c r="G17" s="254">
        <v>44348</v>
      </c>
      <c r="H17" s="358" t="s">
        <v>1194</v>
      </c>
      <c r="I17" s="359">
        <v>0</v>
      </c>
      <c r="J17" s="171" t="s">
        <v>1207</v>
      </c>
      <c r="K17" s="171" t="s">
        <v>1212</v>
      </c>
      <c r="L17" s="355"/>
      <c r="M17" s="245"/>
      <c r="N17" s="246"/>
      <c r="O17" s="246"/>
      <c r="P17" s="246"/>
      <c r="Q17" s="246"/>
      <c r="R17" s="246" t="s">
        <v>55</v>
      </c>
      <c r="S17" s="247"/>
      <c r="T17" s="178" t="s">
        <v>1213</v>
      </c>
      <c r="U17" s="172"/>
      <c r="V17" s="172"/>
      <c r="W17" s="358" t="s">
        <v>1194</v>
      </c>
      <c r="X17" s="173"/>
      <c r="Y17" s="173"/>
      <c r="Z17" s="172"/>
      <c r="AA17" s="172" t="s">
        <v>1214</v>
      </c>
      <c r="AB17" s="273"/>
      <c r="AC17" s="273"/>
      <c r="AD17" s="175"/>
      <c r="AE17" s="174"/>
      <c r="AF17" s="172"/>
      <c r="AG17" s="172"/>
      <c r="AH17" s="172" t="s">
        <v>1211</v>
      </c>
      <c r="AI17" s="173"/>
      <c r="AJ17" s="234"/>
      <c r="AK17" s="166"/>
      <c r="AL17" s="166"/>
      <c r="AM17" s="166"/>
      <c r="AN17" s="166"/>
    </row>
    <row r="18" spans="1:40" s="167" customFormat="1" ht="35.1" customHeight="1" x14ac:dyDescent="0.25">
      <c r="A18" s="480"/>
      <c r="B18" s="168" t="s">
        <v>101</v>
      </c>
      <c r="C18" s="177" t="s">
        <v>1215</v>
      </c>
      <c r="D18" s="171" t="s">
        <v>897</v>
      </c>
      <c r="E18" s="171"/>
      <c r="F18" s="259">
        <v>42948</v>
      </c>
      <c r="G18" s="254">
        <v>44348</v>
      </c>
      <c r="H18" s="181" t="s">
        <v>1216</v>
      </c>
      <c r="I18" s="360">
        <v>0</v>
      </c>
      <c r="J18" s="181" t="s">
        <v>1217</v>
      </c>
      <c r="K18" s="171" t="s">
        <v>1218</v>
      </c>
      <c r="L18" s="181"/>
      <c r="M18" s="245"/>
      <c r="N18" s="246"/>
      <c r="O18" s="246"/>
      <c r="P18" s="246"/>
      <c r="Q18" s="246"/>
      <c r="R18" s="246" t="s">
        <v>55</v>
      </c>
      <c r="S18" s="247"/>
      <c r="T18" s="178" t="s">
        <v>1219</v>
      </c>
      <c r="U18" s="172" t="s">
        <v>1220</v>
      </c>
      <c r="V18" s="172"/>
      <c r="W18" s="181" t="s">
        <v>1221</v>
      </c>
      <c r="X18" s="173"/>
      <c r="Y18" s="173"/>
      <c r="Z18" s="172"/>
      <c r="AA18" s="172" t="s">
        <v>1222</v>
      </c>
      <c r="AB18" s="273"/>
      <c r="AC18" s="273"/>
      <c r="AD18" s="175"/>
      <c r="AE18" s="174"/>
      <c r="AF18" s="172"/>
      <c r="AG18" s="172"/>
      <c r="AH18" s="172" t="s">
        <v>1211</v>
      </c>
      <c r="AI18" s="173"/>
      <c r="AJ18" s="234"/>
      <c r="AK18" s="166"/>
      <c r="AL18" s="166"/>
      <c r="AM18" s="166"/>
      <c r="AN18" s="166"/>
    </row>
    <row r="19" spans="1:40" s="167" customFormat="1" ht="35.1" customHeight="1" x14ac:dyDescent="0.25">
      <c r="A19" s="480"/>
      <c r="B19" s="168" t="s">
        <v>112</v>
      </c>
      <c r="C19" s="177" t="s">
        <v>906</v>
      </c>
      <c r="D19" s="171" t="s">
        <v>114</v>
      </c>
      <c r="E19" s="171"/>
      <c r="F19" s="259">
        <v>42948</v>
      </c>
      <c r="G19" s="254">
        <v>44348</v>
      </c>
      <c r="H19" s="358" t="s">
        <v>1194</v>
      </c>
      <c r="I19" s="360">
        <v>10000</v>
      </c>
      <c r="J19" s="181" t="s">
        <v>1223</v>
      </c>
      <c r="K19" s="171" t="s">
        <v>117</v>
      </c>
      <c r="L19" s="181"/>
      <c r="M19" s="245"/>
      <c r="N19" s="246"/>
      <c r="O19" s="246"/>
      <c r="P19" s="246"/>
      <c r="Q19" s="246" t="s">
        <v>55</v>
      </c>
      <c r="R19" s="246"/>
      <c r="S19" s="247"/>
      <c r="T19" s="178" t="s">
        <v>1224</v>
      </c>
      <c r="U19" s="179" t="s">
        <v>1225</v>
      </c>
      <c r="V19" s="172"/>
      <c r="W19" s="172" t="s">
        <v>1226</v>
      </c>
      <c r="X19" s="173"/>
      <c r="Y19" s="173"/>
      <c r="Z19" s="172"/>
      <c r="AA19" s="172" t="s">
        <v>1227</v>
      </c>
      <c r="AB19" s="273"/>
      <c r="AC19" s="273">
        <v>44713</v>
      </c>
      <c r="AD19" s="175"/>
      <c r="AE19" s="174"/>
      <c r="AF19" s="172" t="s">
        <v>1228</v>
      </c>
      <c r="AG19" s="172"/>
      <c r="AH19" s="172" t="s">
        <v>1229</v>
      </c>
      <c r="AI19" s="173" t="s">
        <v>1230</v>
      </c>
      <c r="AJ19" s="234"/>
      <c r="AK19" s="166"/>
      <c r="AL19" s="166"/>
      <c r="AM19" s="166"/>
      <c r="AN19" s="166"/>
    </row>
    <row r="20" spans="1:40" s="167" customFormat="1" ht="35.1" customHeight="1" x14ac:dyDescent="0.25">
      <c r="A20" s="480"/>
      <c r="B20" s="168" t="s">
        <v>120</v>
      </c>
      <c r="C20" s="180" t="s">
        <v>1231</v>
      </c>
      <c r="D20" s="171" t="s">
        <v>911</v>
      </c>
      <c r="E20" s="171"/>
      <c r="F20" s="259">
        <v>42948</v>
      </c>
      <c r="G20" s="254">
        <v>44348</v>
      </c>
      <c r="H20" s="171" t="s">
        <v>1232</v>
      </c>
      <c r="I20" s="359">
        <v>300000</v>
      </c>
      <c r="J20" s="181" t="s">
        <v>1233</v>
      </c>
      <c r="K20" s="181" t="s">
        <v>1234</v>
      </c>
      <c r="L20" s="181" t="s">
        <v>916</v>
      </c>
      <c r="M20" s="245"/>
      <c r="N20" s="246"/>
      <c r="O20" s="246"/>
      <c r="P20" s="246" t="s">
        <v>55</v>
      </c>
      <c r="Q20" s="246"/>
      <c r="R20" s="246"/>
      <c r="S20" s="247"/>
      <c r="T20" s="178" t="s">
        <v>1235</v>
      </c>
      <c r="U20" s="172"/>
      <c r="V20" s="172" t="s">
        <v>1236</v>
      </c>
      <c r="W20" s="171" t="s">
        <v>123</v>
      </c>
      <c r="X20" s="173"/>
      <c r="Y20" s="173"/>
      <c r="Z20" s="172"/>
      <c r="AA20" s="172" t="s">
        <v>1237</v>
      </c>
      <c r="AB20" s="273"/>
      <c r="AC20" s="273">
        <v>44774</v>
      </c>
      <c r="AD20" s="175"/>
      <c r="AE20" s="174"/>
      <c r="AF20" s="172"/>
      <c r="AG20" s="172"/>
      <c r="AH20" s="172"/>
      <c r="AI20" s="173"/>
      <c r="AJ20" s="234"/>
      <c r="AK20" s="166"/>
      <c r="AL20" s="166"/>
      <c r="AM20" s="166"/>
      <c r="AN20" s="166"/>
    </row>
    <row r="21" spans="1:40" s="167" customFormat="1" ht="35.1" customHeight="1" x14ac:dyDescent="0.25">
      <c r="A21" s="480"/>
      <c r="B21" s="176" t="s">
        <v>128</v>
      </c>
      <c r="C21" s="177" t="s">
        <v>129</v>
      </c>
      <c r="D21" s="171" t="s">
        <v>130</v>
      </c>
      <c r="E21" s="171"/>
      <c r="F21" s="259">
        <v>42948</v>
      </c>
      <c r="G21" s="254">
        <v>44348</v>
      </c>
      <c r="H21" s="171" t="s">
        <v>1238</v>
      </c>
      <c r="I21" s="244">
        <v>500000</v>
      </c>
      <c r="J21" s="181" t="s">
        <v>1239</v>
      </c>
      <c r="K21" s="188" t="s">
        <v>117</v>
      </c>
      <c r="L21" s="188"/>
      <c r="M21" s="245"/>
      <c r="N21" s="246"/>
      <c r="O21" s="246"/>
      <c r="P21" s="246"/>
      <c r="Q21" s="246" t="s">
        <v>55</v>
      </c>
      <c r="R21" s="246"/>
      <c r="S21" s="247"/>
      <c r="T21" s="178" t="s">
        <v>1240</v>
      </c>
      <c r="U21" s="172" t="s">
        <v>1241</v>
      </c>
      <c r="V21" s="172"/>
      <c r="W21" s="171" t="s">
        <v>123</v>
      </c>
      <c r="X21" s="173"/>
      <c r="Y21" s="173"/>
      <c r="Z21" s="172"/>
      <c r="AA21" s="172" t="s">
        <v>1242</v>
      </c>
      <c r="AB21" s="273"/>
      <c r="AC21" s="273">
        <v>44774</v>
      </c>
      <c r="AD21" s="175"/>
      <c r="AE21" s="174"/>
      <c r="AF21" s="172" t="s">
        <v>1243</v>
      </c>
      <c r="AG21" s="172"/>
      <c r="AH21" s="172" t="s">
        <v>1244</v>
      </c>
      <c r="AI21" s="173"/>
      <c r="AJ21" s="234"/>
      <c r="AK21" s="166"/>
      <c r="AL21" s="166"/>
      <c r="AM21" s="166"/>
      <c r="AN21" s="166"/>
    </row>
    <row r="22" spans="1:40" s="167" customFormat="1" ht="35.1" customHeight="1" x14ac:dyDescent="0.25">
      <c r="A22" s="480"/>
      <c r="B22" s="176" t="s">
        <v>134</v>
      </c>
      <c r="C22" s="177" t="s">
        <v>656</v>
      </c>
      <c r="D22" s="171" t="s">
        <v>657</v>
      </c>
      <c r="E22" s="171" t="s">
        <v>919</v>
      </c>
      <c r="F22" s="259">
        <v>42948</v>
      </c>
      <c r="G22" s="254">
        <v>44348</v>
      </c>
      <c r="H22" s="171" t="s">
        <v>1190</v>
      </c>
      <c r="I22" s="244">
        <v>20000</v>
      </c>
      <c r="J22" s="181" t="s">
        <v>1245</v>
      </c>
      <c r="K22" s="188" t="s">
        <v>138</v>
      </c>
      <c r="L22" s="188"/>
      <c r="M22" s="245"/>
      <c r="N22" s="246"/>
      <c r="O22" s="246"/>
      <c r="P22" s="246"/>
      <c r="Q22" s="246" t="s">
        <v>55</v>
      </c>
      <c r="R22" s="246"/>
      <c r="S22" s="247"/>
      <c r="T22" s="178" t="s">
        <v>1246</v>
      </c>
      <c r="U22" s="172"/>
      <c r="V22" s="172"/>
      <c r="W22" s="171" t="s">
        <v>68</v>
      </c>
      <c r="X22" s="173"/>
      <c r="Y22" s="173"/>
      <c r="Z22" s="172"/>
      <c r="AA22" s="172"/>
      <c r="AB22" s="273"/>
      <c r="AC22" s="273"/>
      <c r="AD22" s="175"/>
      <c r="AE22" s="174"/>
      <c r="AF22" s="172"/>
      <c r="AG22" s="172"/>
      <c r="AH22" s="172" t="s">
        <v>1247</v>
      </c>
      <c r="AI22" s="173"/>
      <c r="AJ22" s="234"/>
      <c r="AK22" s="166"/>
      <c r="AL22" s="166"/>
      <c r="AM22" s="166"/>
      <c r="AN22" s="166"/>
    </row>
    <row r="23" spans="1:40" s="167" customFormat="1" ht="35.1" customHeight="1" x14ac:dyDescent="0.25">
      <c r="A23" s="480"/>
      <c r="B23" s="176" t="s">
        <v>143</v>
      </c>
      <c r="C23" s="177" t="s">
        <v>144</v>
      </c>
      <c r="D23" s="171" t="s">
        <v>663</v>
      </c>
      <c r="E23" s="171" t="s">
        <v>664</v>
      </c>
      <c r="F23" s="259">
        <v>42948</v>
      </c>
      <c r="G23" s="254">
        <v>44348</v>
      </c>
      <c r="H23" s="171" t="s">
        <v>1248</v>
      </c>
      <c r="I23" s="244">
        <v>250000</v>
      </c>
      <c r="J23" s="181" t="s">
        <v>147</v>
      </c>
      <c r="K23" s="171" t="s">
        <v>138</v>
      </c>
      <c r="L23" s="355"/>
      <c r="M23" s="245"/>
      <c r="N23" s="246"/>
      <c r="O23" s="246"/>
      <c r="P23" s="246"/>
      <c r="Q23" s="246"/>
      <c r="R23" s="246" t="s">
        <v>55</v>
      </c>
      <c r="S23" s="247"/>
      <c r="T23" s="178" t="s">
        <v>1249</v>
      </c>
      <c r="U23" s="172"/>
      <c r="V23" s="172"/>
      <c r="W23" s="172"/>
      <c r="X23" s="173"/>
      <c r="Y23" s="173"/>
      <c r="Z23" s="172"/>
      <c r="AA23" s="172"/>
      <c r="AB23" s="273"/>
      <c r="AC23" s="273"/>
      <c r="AD23" s="175"/>
      <c r="AE23" s="174"/>
      <c r="AF23" s="172"/>
      <c r="AG23" s="172"/>
      <c r="AH23" s="172" t="s">
        <v>1211</v>
      </c>
      <c r="AI23" s="173"/>
      <c r="AJ23" s="234"/>
      <c r="AK23" s="166"/>
      <c r="AL23" s="166"/>
      <c r="AM23" s="166"/>
      <c r="AN23" s="166"/>
    </row>
    <row r="24" spans="1:40" s="167" customFormat="1" ht="35.1" customHeight="1" x14ac:dyDescent="0.25">
      <c r="A24" s="480"/>
      <c r="B24" s="176" t="s">
        <v>153</v>
      </c>
      <c r="C24" s="177" t="s">
        <v>1250</v>
      </c>
      <c r="D24" s="171" t="s">
        <v>155</v>
      </c>
      <c r="E24" s="171"/>
      <c r="F24" s="259">
        <v>42948</v>
      </c>
      <c r="G24" s="254">
        <v>44348</v>
      </c>
      <c r="H24" s="171" t="s">
        <v>1194</v>
      </c>
      <c r="I24" s="244">
        <v>150000</v>
      </c>
      <c r="J24" s="181" t="s">
        <v>1221</v>
      </c>
      <c r="K24" s="171" t="s">
        <v>1218</v>
      </c>
      <c r="L24" s="355"/>
      <c r="M24" s="245"/>
      <c r="N24" s="246"/>
      <c r="O24" s="246"/>
      <c r="P24" s="246"/>
      <c r="Q24" s="246" t="s">
        <v>55</v>
      </c>
      <c r="R24" s="246"/>
      <c r="S24" s="247"/>
      <c r="T24" s="178" t="s">
        <v>1251</v>
      </c>
      <c r="U24" s="172" t="s">
        <v>1252</v>
      </c>
      <c r="V24" s="172"/>
      <c r="W24" s="172" t="s">
        <v>1253</v>
      </c>
      <c r="X24" s="173"/>
      <c r="Y24" s="173"/>
      <c r="Z24" s="172"/>
      <c r="AA24" s="172" t="s">
        <v>1254</v>
      </c>
      <c r="AB24" s="273"/>
      <c r="AC24" s="273">
        <v>44774</v>
      </c>
      <c r="AD24" s="175"/>
      <c r="AE24" s="174"/>
      <c r="AF24" s="172"/>
      <c r="AG24" s="172"/>
      <c r="AH24" s="172" t="s">
        <v>1211</v>
      </c>
      <c r="AI24" s="173"/>
      <c r="AJ24" s="234"/>
      <c r="AK24" s="166"/>
      <c r="AL24" s="166"/>
      <c r="AM24" s="166"/>
      <c r="AN24" s="166"/>
    </row>
    <row r="25" spans="1:40" s="167" customFormat="1" ht="35.1" customHeight="1" x14ac:dyDescent="0.25">
      <c r="A25" s="480"/>
      <c r="B25" s="176" t="s">
        <v>160</v>
      </c>
      <c r="C25" s="177" t="s">
        <v>161</v>
      </c>
      <c r="D25" s="171" t="s">
        <v>162</v>
      </c>
      <c r="E25" s="171"/>
      <c r="F25" s="259">
        <v>42948</v>
      </c>
      <c r="G25" s="254">
        <v>44348</v>
      </c>
      <c r="H25" s="171" t="s">
        <v>1255</v>
      </c>
      <c r="I25" s="244">
        <v>250000</v>
      </c>
      <c r="J25" s="171" t="s">
        <v>1256</v>
      </c>
      <c r="K25" s="171" t="s">
        <v>165</v>
      </c>
      <c r="L25" s="355"/>
      <c r="M25" s="245"/>
      <c r="N25" s="246"/>
      <c r="O25" s="246"/>
      <c r="P25" s="246"/>
      <c r="Q25" s="246"/>
      <c r="R25" s="246" t="s">
        <v>55</v>
      </c>
      <c r="S25" s="247"/>
      <c r="T25" s="182" t="s">
        <v>1257</v>
      </c>
      <c r="U25" s="172"/>
      <c r="V25" s="172"/>
      <c r="W25" s="171" t="s">
        <v>1255</v>
      </c>
      <c r="X25" s="173"/>
      <c r="Y25" s="173"/>
      <c r="Z25" s="172"/>
      <c r="AA25" s="172" t="s">
        <v>1258</v>
      </c>
      <c r="AB25" s="273"/>
      <c r="AC25" s="273"/>
      <c r="AD25" s="175"/>
      <c r="AE25" s="174"/>
      <c r="AF25" s="172"/>
      <c r="AG25" s="172"/>
      <c r="AH25" s="172" t="s">
        <v>1259</v>
      </c>
      <c r="AI25" s="173"/>
      <c r="AJ25" s="234"/>
      <c r="AK25" s="166"/>
      <c r="AL25" s="166"/>
      <c r="AM25" s="166"/>
      <c r="AN25" s="166"/>
    </row>
    <row r="26" spans="1:40" s="167" customFormat="1" ht="35.1" customHeight="1" x14ac:dyDescent="0.25">
      <c r="A26" s="480"/>
      <c r="B26" s="168" t="s">
        <v>169</v>
      </c>
      <c r="C26" s="177" t="s">
        <v>933</v>
      </c>
      <c r="D26" s="171" t="s">
        <v>171</v>
      </c>
      <c r="E26" s="171"/>
      <c r="F26" s="259">
        <v>42948</v>
      </c>
      <c r="G26" s="254">
        <v>44348</v>
      </c>
      <c r="H26" s="171" t="s">
        <v>1260</v>
      </c>
      <c r="I26" s="244">
        <v>500000</v>
      </c>
      <c r="J26" s="194" t="s">
        <v>1261</v>
      </c>
      <c r="K26" s="171" t="s">
        <v>173</v>
      </c>
      <c r="L26" s="361"/>
      <c r="M26" s="245"/>
      <c r="N26" s="246"/>
      <c r="O26" s="246"/>
      <c r="P26" s="246"/>
      <c r="Q26" s="246" t="s">
        <v>55</v>
      </c>
      <c r="R26" s="246"/>
      <c r="S26" s="247"/>
      <c r="T26" s="178" t="s">
        <v>1262</v>
      </c>
      <c r="U26" s="172" t="s">
        <v>1263</v>
      </c>
      <c r="V26" s="172"/>
      <c r="W26" s="171" t="s">
        <v>68</v>
      </c>
      <c r="X26" s="173"/>
      <c r="Y26" s="173"/>
      <c r="Z26" s="172"/>
      <c r="AA26" s="172" t="s">
        <v>1264</v>
      </c>
      <c r="AB26" s="273"/>
      <c r="AC26" s="273">
        <v>44774</v>
      </c>
      <c r="AD26" s="175"/>
      <c r="AE26" s="174"/>
      <c r="AF26" s="172" t="s">
        <v>1265</v>
      </c>
      <c r="AG26" s="172"/>
      <c r="AH26" s="172" t="s">
        <v>1244</v>
      </c>
      <c r="AI26" s="173"/>
      <c r="AJ26" s="234"/>
      <c r="AK26" s="166"/>
      <c r="AL26" s="166"/>
      <c r="AM26" s="166"/>
      <c r="AN26" s="166"/>
    </row>
    <row r="27" spans="1:40" s="167" customFormat="1" ht="35.1" customHeight="1" x14ac:dyDescent="0.25">
      <c r="A27" s="480"/>
      <c r="B27" s="168" t="s">
        <v>178</v>
      </c>
      <c r="C27" s="177" t="s">
        <v>937</v>
      </c>
      <c r="D27" s="171" t="s">
        <v>180</v>
      </c>
      <c r="E27" s="171"/>
      <c r="F27" s="259">
        <v>42948</v>
      </c>
      <c r="G27" s="254">
        <v>44348</v>
      </c>
      <c r="H27" s="171" t="s">
        <v>1190</v>
      </c>
      <c r="I27" s="362">
        <v>20000</v>
      </c>
      <c r="J27" s="172" t="s">
        <v>1266</v>
      </c>
      <c r="K27" s="171" t="s">
        <v>183</v>
      </c>
      <c r="L27" s="171"/>
      <c r="M27" s="245"/>
      <c r="N27" s="246"/>
      <c r="O27" s="246"/>
      <c r="P27" s="246"/>
      <c r="Q27" s="246" t="s">
        <v>55</v>
      </c>
      <c r="R27" s="246"/>
      <c r="S27" s="247"/>
      <c r="T27" s="178" t="s">
        <v>1267</v>
      </c>
      <c r="U27" s="172" t="s">
        <v>1268</v>
      </c>
      <c r="V27" s="172"/>
      <c r="W27" s="171" t="s">
        <v>1269</v>
      </c>
      <c r="X27" s="173" t="s">
        <v>1270</v>
      </c>
      <c r="Y27" s="245" t="s">
        <v>1271</v>
      </c>
      <c r="Z27" s="172"/>
      <c r="AA27" s="172" t="s">
        <v>1272</v>
      </c>
      <c r="AB27" s="273"/>
      <c r="AC27" s="273"/>
      <c r="AD27" s="175"/>
      <c r="AE27" s="174"/>
      <c r="AF27" s="172" t="s">
        <v>1273</v>
      </c>
      <c r="AG27" s="172"/>
      <c r="AH27" s="172" t="s">
        <v>1274</v>
      </c>
      <c r="AI27" s="173"/>
      <c r="AJ27" s="234"/>
      <c r="AK27" s="166"/>
      <c r="AL27" s="166"/>
      <c r="AM27" s="166"/>
      <c r="AN27" s="166"/>
    </row>
    <row r="28" spans="1:40" s="167" customFormat="1" ht="35.1" customHeight="1" x14ac:dyDescent="0.25">
      <c r="A28" s="480"/>
      <c r="B28" s="168" t="s">
        <v>190</v>
      </c>
      <c r="C28" s="177" t="s">
        <v>938</v>
      </c>
      <c r="D28" s="171" t="s">
        <v>434</v>
      </c>
      <c r="E28" s="171"/>
      <c r="F28" s="259">
        <v>42948</v>
      </c>
      <c r="G28" s="254">
        <v>44348</v>
      </c>
      <c r="H28" s="171" t="s">
        <v>1275</v>
      </c>
      <c r="I28" s="244">
        <v>10000</v>
      </c>
      <c r="J28" s="171" t="s">
        <v>1276</v>
      </c>
      <c r="K28" s="171" t="s">
        <v>173</v>
      </c>
      <c r="L28" s="171"/>
      <c r="M28" s="245"/>
      <c r="N28" s="246"/>
      <c r="O28" s="246"/>
      <c r="P28" s="246" t="s">
        <v>55</v>
      </c>
      <c r="Q28" s="246"/>
      <c r="R28" s="246"/>
      <c r="S28" s="247"/>
      <c r="T28" s="178" t="s">
        <v>1277</v>
      </c>
      <c r="U28" s="172"/>
      <c r="V28" s="172" t="s">
        <v>1278</v>
      </c>
      <c r="W28" s="171" t="s">
        <v>1279</v>
      </c>
      <c r="X28" s="173"/>
      <c r="Y28" s="173"/>
      <c r="Z28" s="172"/>
      <c r="AA28" s="172" t="s">
        <v>1280</v>
      </c>
      <c r="AB28" s="273"/>
      <c r="AC28" s="273">
        <v>44774</v>
      </c>
      <c r="AD28" s="175"/>
      <c r="AE28" s="174"/>
      <c r="AF28" s="172" t="s">
        <v>1281</v>
      </c>
      <c r="AG28" s="172"/>
      <c r="AH28" s="172" t="s">
        <v>1244</v>
      </c>
      <c r="AI28" s="173"/>
      <c r="AJ28" s="234"/>
      <c r="AK28" s="166"/>
      <c r="AL28" s="166"/>
      <c r="AM28" s="166"/>
      <c r="AN28" s="166"/>
    </row>
    <row r="29" spans="1:40" s="167" customFormat="1" ht="35.1" customHeight="1" x14ac:dyDescent="0.25">
      <c r="A29" s="480"/>
      <c r="B29" s="168" t="s">
        <v>198</v>
      </c>
      <c r="C29" s="177" t="s">
        <v>199</v>
      </c>
      <c r="D29" s="171" t="s">
        <v>200</v>
      </c>
      <c r="E29" s="171"/>
      <c r="F29" s="259">
        <v>42948</v>
      </c>
      <c r="G29" s="254">
        <v>44348</v>
      </c>
      <c r="H29" s="171" t="s">
        <v>1282</v>
      </c>
      <c r="I29" s="244">
        <v>30000</v>
      </c>
      <c r="J29" s="171" t="s">
        <v>1283</v>
      </c>
      <c r="K29" s="171" t="s">
        <v>173</v>
      </c>
      <c r="L29" s="361"/>
      <c r="M29" s="245"/>
      <c r="N29" s="246"/>
      <c r="O29" s="246"/>
      <c r="P29" s="246" t="s">
        <v>55</v>
      </c>
      <c r="Q29" s="246"/>
      <c r="R29" s="246"/>
      <c r="S29" s="247"/>
      <c r="T29" s="178" t="s">
        <v>1284</v>
      </c>
      <c r="U29" s="172" t="s">
        <v>1285</v>
      </c>
      <c r="V29" s="172" t="s">
        <v>1286</v>
      </c>
      <c r="W29" s="172" t="s">
        <v>1287</v>
      </c>
      <c r="X29" s="173"/>
      <c r="Y29" s="173"/>
      <c r="Z29" s="172"/>
      <c r="AA29" s="172" t="s">
        <v>1288</v>
      </c>
      <c r="AB29" s="273"/>
      <c r="AC29" s="273">
        <v>44774</v>
      </c>
      <c r="AD29" s="175"/>
      <c r="AE29" s="174"/>
      <c r="AF29" s="172" t="s">
        <v>1289</v>
      </c>
      <c r="AG29" s="172"/>
      <c r="AH29" s="172" t="s">
        <v>1244</v>
      </c>
      <c r="AI29" s="173"/>
      <c r="AJ29" s="234"/>
      <c r="AK29" s="166"/>
      <c r="AL29" s="166"/>
      <c r="AM29" s="166"/>
      <c r="AN29" s="166"/>
    </row>
    <row r="30" spans="1:40" s="167" customFormat="1" ht="35.1" customHeight="1" x14ac:dyDescent="0.25">
      <c r="A30" s="480"/>
      <c r="B30" s="183" t="s">
        <v>206</v>
      </c>
      <c r="C30" s="177" t="s">
        <v>1290</v>
      </c>
      <c r="D30" s="171" t="s">
        <v>208</v>
      </c>
      <c r="E30" s="171"/>
      <c r="F30" s="259">
        <v>42948</v>
      </c>
      <c r="G30" s="254">
        <v>44348</v>
      </c>
      <c r="H30" s="171" t="s">
        <v>1291</v>
      </c>
      <c r="I30" s="359">
        <v>250000</v>
      </c>
      <c r="J30" s="171" t="s">
        <v>1292</v>
      </c>
      <c r="K30" s="171" t="s">
        <v>211</v>
      </c>
      <c r="L30" s="361"/>
      <c r="M30" s="245"/>
      <c r="N30" s="246"/>
      <c r="O30" s="246"/>
      <c r="P30" s="246" t="s">
        <v>55</v>
      </c>
      <c r="Q30" s="246"/>
      <c r="R30" s="246"/>
      <c r="S30" s="247"/>
      <c r="T30" s="178" t="s">
        <v>1293</v>
      </c>
      <c r="U30" s="172"/>
      <c r="V30" s="172" t="s">
        <v>1294</v>
      </c>
      <c r="W30" s="171" t="s">
        <v>951</v>
      </c>
      <c r="X30" s="173"/>
      <c r="Y30" s="173"/>
      <c r="Z30" s="172"/>
      <c r="AA30" s="172" t="s">
        <v>1295</v>
      </c>
      <c r="AB30" s="273"/>
      <c r="AC30" s="273">
        <v>44774</v>
      </c>
      <c r="AD30" s="175"/>
      <c r="AE30" s="174"/>
      <c r="AF30" s="172"/>
      <c r="AG30" s="172"/>
      <c r="AH30" s="172" t="s">
        <v>1188</v>
      </c>
      <c r="AI30" s="173"/>
      <c r="AJ30" s="234"/>
      <c r="AK30" s="166"/>
      <c r="AL30" s="166"/>
      <c r="AM30" s="166"/>
      <c r="AN30" s="166"/>
    </row>
    <row r="31" spans="1:40" s="167" customFormat="1" ht="35.1" customHeight="1" x14ac:dyDescent="0.25">
      <c r="A31" s="480"/>
      <c r="B31" s="176" t="s">
        <v>216</v>
      </c>
      <c r="C31" s="184" t="s">
        <v>1296</v>
      </c>
      <c r="D31" s="185" t="s">
        <v>957</v>
      </c>
      <c r="E31" s="363"/>
      <c r="F31" s="259">
        <v>42948</v>
      </c>
      <c r="G31" s="254">
        <v>44348</v>
      </c>
      <c r="H31" s="181" t="s">
        <v>1216</v>
      </c>
      <c r="I31" s="359">
        <v>20000</v>
      </c>
      <c r="J31" s="171" t="s">
        <v>1297</v>
      </c>
      <c r="K31" s="171" t="s">
        <v>953</v>
      </c>
      <c r="L31" s="171"/>
      <c r="M31" s="245"/>
      <c r="N31" s="246"/>
      <c r="O31" s="246"/>
      <c r="P31" s="246" t="s">
        <v>55</v>
      </c>
      <c r="Q31" s="246"/>
      <c r="R31" s="246"/>
      <c r="S31" s="247"/>
      <c r="T31" s="173" t="s">
        <v>1298</v>
      </c>
      <c r="U31" s="172"/>
      <c r="V31" s="172" t="s">
        <v>1294</v>
      </c>
      <c r="W31" s="181" t="s">
        <v>1221</v>
      </c>
      <c r="X31" s="173"/>
      <c r="Y31" s="173" t="s">
        <v>1299</v>
      </c>
      <c r="Z31" s="172" t="s">
        <v>1300</v>
      </c>
      <c r="AA31" s="172" t="s">
        <v>1301</v>
      </c>
      <c r="AB31" s="273"/>
      <c r="AC31" s="273">
        <v>44774</v>
      </c>
      <c r="AD31" s="175"/>
      <c r="AE31" s="174"/>
      <c r="AF31" s="172" t="s">
        <v>1302</v>
      </c>
      <c r="AG31" s="172"/>
      <c r="AH31" s="172" t="s">
        <v>1211</v>
      </c>
      <c r="AI31" s="173"/>
      <c r="AJ31" s="234"/>
      <c r="AK31" s="166"/>
      <c r="AL31" s="166"/>
      <c r="AM31" s="166"/>
      <c r="AN31" s="166"/>
    </row>
    <row r="32" spans="1:40" s="167" customFormat="1" ht="35.1" customHeight="1" x14ac:dyDescent="0.25">
      <c r="A32" s="480"/>
      <c r="B32" s="176" t="s">
        <v>225</v>
      </c>
      <c r="C32" s="177" t="s">
        <v>1303</v>
      </c>
      <c r="D32" s="170" t="s">
        <v>227</v>
      </c>
      <c r="E32" s="171"/>
      <c r="F32" s="259">
        <v>42948</v>
      </c>
      <c r="G32" s="254">
        <v>44348</v>
      </c>
      <c r="H32" s="171" t="s">
        <v>1190</v>
      </c>
      <c r="I32" s="359">
        <v>2000</v>
      </c>
      <c r="J32" s="171" t="s">
        <v>1304</v>
      </c>
      <c r="K32" s="171" t="s">
        <v>229</v>
      </c>
      <c r="L32" s="361"/>
      <c r="M32" s="245"/>
      <c r="N32" s="246"/>
      <c r="O32" s="246"/>
      <c r="P32" s="246"/>
      <c r="Q32" s="246" t="s">
        <v>55</v>
      </c>
      <c r="R32" s="246"/>
      <c r="S32" s="247"/>
      <c r="T32" s="178" t="s">
        <v>1305</v>
      </c>
      <c r="U32" s="172"/>
      <c r="V32" s="172"/>
      <c r="W32" s="171" t="s">
        <v>68</v>
      </c>
      <c r="X32" s="173"/>
      <c r="Y32" s="173"/>
      <c r="Z32" s="172" t="s">
        <v>1306</v>
      </c>
      <c r="AA32" s="172" t="s">
        <v>1307</v>
      </c>
      <c r="AB32" s="273"/>
      <c r="AC32" s="273">
        <v>44774</v>
      </c>
      <c r="AD32" s="175"/>
      <c r="AE32" s="174"/>
      <c r="AF32" s="171" t="s">
        <v>1308</v>
      </c>
      <c r="AG32" s="172"/>
      <c r="AH32" s="172" t="s">
        <v>1211</v>
      </c>
      <c r="AI32" s="173"/>
      <c r="AJ32" s="234"/>
      <c r="AK32" s="166"/>
      <c r="AL32" s="166"/>
      <c r="AM32" s="166"/>
      <c r="AN32" s="166"/>
    </row>
    <row r="33" spans="1:40" s="167" customFormat="1" ht="35.1" customHeight="1" x14ac:dyDescent="0.25">
      <c r="A33" s="480"/>
      <c r="B33" s="183" t="s">
        <v>234</v>
      </c>
      <c r="C33" s="186" t="s">
        <v>1309</v>
      </c>
      <c r="D33" s="171" t="s">
        <v>236</v>
      </c>
      <c r="E33" s="171"/>
      <c r="F33" s="254">
        <v>43101</v>
      </c>
      <c r="G33" s="254">
        <v>44348</v>
      </c>
      <c r="H33" s="171" t="s">
        <v>1310</v>
      </c>
      <c r="I33" s="364">
        <v>250000</v>
      </c>
      <c r="J33" s="171" t="s">
        <v>1311</v>
      </c>
      <c r="K33" s="171" t="s">
        <v>964</v>
      </c>
      <c r="L33" s="361"/>
      <c r="M33" s="245"/>
      <c r="N33" s="246"/>
      <c r="O33" s="246"/>
      <c r="P33" s="246" t="s">
        <v>55</v>
      </c>
      <c r="Q33" s="246"/>
      <c r="R33" s="246"/>
      <c r="S33" s="247"/>
      <c r="T33" s="178" t="s">
        <v>1312</v>
      </c>
      <c r="U33" s="172"/>
      <c r="V33" s="172" t="s">
        <v>1294</v>
      </c>
      <c r="W33" s="171" t="s">
        <v>951</v>
      </c>
      <c r="X33" s="173"/>
      <c r="Y33" s="173"/>
      <c r="Z33" s="172"/>
      <c r="AA33" s="172" t="s">
        <v>1313</v>
      </c>
      <c r="AB33" s="273"/>
      <c r="AC33" s="273">
        <v>44774</v>
      </c>
      <c r="AD33" s="175"/>
      <c r="AE33" s="174"/>
      <c r="AF33" s="172"/>
      <c r="AG33" s="172"/>
      <c r="AH33" s="172" t="s">
        <v>1188</v>
      </c>
      <c r="AI33" s="173"/>
      <c r="AJ33" s="234"/>
      <c r="AK33" s="166"/>
      <c r="AL33" s="166"/>
      <c r="AM33" s="166"/>
      <c r="AN33" s="166"/>
    </row>
    <row r="34" spans="1:40" s="167" customFormat="1" ht="35.1" customHeight="1" x14ac:dyDescent="0.25">
      <c r="A34" s="480"/>
      <c r="B34" s="176" t="s">
        <v>241</v>
      </c>
      <c r="C34" s="177" t="s">
        <v>1314</v>
      </c>
      <c r="D34" s="171" t="s">
        <v>243</v>
      </c>
      <c r="E34" s="171"/>
      <c r="F34" s="259">
        <v>42948</v>
      </c>
      <c r="G34" s="254">
        <v>44348</v>
      </c>
      <c r="H34" s="171" t="s">
        <v>1315</v>
      </c>
      <c r="I34" s="244">
        <v>100000</v>
      </c>
      <c r="J34" s="171" t="s">
        <v>1316</v>
      </c>
      <c r="K34" s="171" t="s">
        <v>249</v>
      </c>
      <c r="L34" s="361"/>
      <c r="M34" s="245"/>
      <c r="N34" s="246"/>
      <c r="O34" s="246"/>
      <c r="P34" s="246"/>
      <c r="Q34" s="246" t="s">
        <v>55</v>
      </c>
      <c r="R34" s="246"/>
      <c r="S34" s="247"/>
      <c r="T34" s="187" t="s">
        <v>1317</v>
      </c>
      <c r="U34" s="365"/>
      <c r="V34" s="365"/>
      <c r="W34" s="171" t="s">
        <v>1318</v>
      </c>
      <c r="X34" s="366"/>
      <c r="Y34" s="366"/>
      <c r="Z34" s="365"/>
      <c r="AA34" s="365"/>
      <c r="AB34" s="367"/>
      <c r="AC34" s="367"/>
      <c r="AD34" s="368"/>
      <c r="AE34" s="368"/>
      <c r="AF34" s="365"/>
      <c r="AG34" s="365"/>
      <c r="AH34" s="365" t="s">
        <v>1319</v>
      </c>
      <c r="AI34" s="366"/>
      <c r="AJ34" s="234"/>
      <c r="AK34" s="166"/>
      <c r="AL34" s="166"/>
      <c r="AM34" s="166"/>
      <c r="AN34" s="166"/>
    </row>
    <row r="35" spans="1:40" s="167" customFormat="1" ht="35.1" customHeight="1" x14ac:dyDescent="0.25">
      <c r="A35" s="480"/>
      <c r="B35" s="176" t="s">
        <v>250</v>
      </c>
      <c r="C35" s="177" t="s">
        <v>1320</v>
      </c>
      <c r="D35" s="171" t="s">
        <v>252</v>
      </c>
      <c r="E35" s="171"/>
      <c r="F35" s="259">
        <v>42948</v>
      </c>
      <c r="G35" s="254">
        <v>44348</v>
      </c>
      <c r="H35" s="171" t="s">
        <v>1315</v>
      </c>
      <c r="I35" s="244">
        <v>20000</v>
      </c>
      <c r="J35" s="171" t="s">
        <v>1321</v>
      </c>
      <c r="K35" s="171" t="s">
        <v>1322</v>
      </c>
      <c r="L35" s="361"/>
      <c r="M35" s="245"/>
      <c r="N35" s="246"/>
      <c r="O35" s="246"/>
      <c r="P35" s="246" t="s">
        <v>55</v>
      </c>
      <c r="Q35" s="246"/>
      <c r="R35" s="246"/>
      <c r="S35" s="247"/>
      <c r="T35" s="178" t="s">
        <v>1323</v>
      </c>
      <c r="U35" s="172"/>
      <c r="V35" s="172" t="s">
        <v>1324</v>
      </c>
      <c r="W35" s="171" t="s">
        <v>1318</v>
      </c>
      <c r="X35" s="173" t="s">
        <v>1325</v>
      </c>
      <c r="Y35" s="173"/>
      <c r="Z35" s="172"/>
      <c r="AA35" s="172" t="s">
        <v>1326</v>
      </c>
      <c r="AB35" s="273"/>
      <c r="AC35" s="273">
        <v>44774</v>
      </c>
      <c r="AD35" s="175"/>
      <c r="AE35" s="174"/>
      <c r="AF35" s="172" t="s">
        <v>1327</v>
      </c>
      <c r="AG35" s="172"/>
      <c r="AH35" s="172" t="s">
        <v>1244</v>
      </c>
      <c r="AI35" s="173"/>
      <c r="AJ35" s="234"/>
      <c r="AK35" s="166"/>
      <c r="AL35" s="166"/>
      <c r="AM35" s="166"/>
      <c r="AN35" s="166"/>
    </row>
    <row r="36" spans="1:40" s="167" customFormat="1" ht="35.1" customHeight="1" x14ac:dyDescent="0.25">
      <c r="A36" s="480"/>
      <c r="B36" s="183" t="s">
        <v>262</v>
      </c>
      <c r="C36" s="177" t="s">
        <v>976</v>
      </c>
      <c r="D36" s="171" t="s">
        <v>264</v>
      </c>
      <c r="E36" s="171" t="s">
        <v>977</v>
      </c>
      <c r="F36" s="259">
        <v>42948</v>
      </c>
      <c r="G36" s="254">
        <v>44348</v>
      </c>
      <c r="H36" s="171" t="s">
        <v>1328</v>
      </c>
      <c r="I36" s="364">
        <v>0</v>
      </c>
      <c r="J36" s="171" t="s">
        <v>1329</v>
      </c>
      <c r="K36" s="171" t="s">
        <v>267</v>
      </c>
      <c r="L36" s="361"/>
      <c r="M36" s="245"/>
      <c r="N36" s="246"/>
      <c r="O36" s="246"/>
      <c r="P36" s="246"/>
      <c r="Q36" s="246" t="s">
        <v>55</v>
      </c>
      <c r="R36" s="246"/>
      <c r="S36" s="247"/>
      <c r="T36" s="178" t="s">
        <v>1330</v>
      </c>
      <c r="U36" s="172" t="s">
        <v>1331</v>
      </c>
      <c r="V36" s="172"/>
      <c r="W36" s="171" t="s">
        <v>265</v>
      </c>
      <c r="X36" s="173"/>
      <c r="Y36" s="173"/>
      <c r="Z36" s="172"/>
      <c r="AA36" s="172"/>
      <c r="AB36" s="273"/>
      <c r="AC36" s="273"/>
      <c r="AD36" s="175"/>
      <c r="AE36" s="174"/>
      <c r="AF36" s="172"/>
      <c r="AG36" s="172"/>
      <c r="AH36" s="172" t="s">
        <v>1332</v>
      </c>
      <c r="AI36" s="173"/>
      <c r="AJ36" s="234"/>
      <c r="AK36" s="166"/>
      <c r="AL36" s="166"/>
      <c r="AM36" s="166"/>
      <c r="AN36" s="166"/>
    </row>
    <row r="37" spans="1:40" s="167" customFormat="1" ht="35.1" customHeight="1" x14ac:dyDescent="0.25">
      <c r="A37" s="480"/>
      <c r="B37" s="183" t="s">
        <v>269</v>
      </c>
      <c r="C37" s="177" t="s">
        <v>1333</v>
      </c>
      <c r="D37" s="171" t="s">
        <v>271</v>
      </c>
      <c r="E37" s="171"/>
      <c r="F37" s="259">
        <v>42948</v>
      </c>
      <c r="G37" s="254">
        <v>44348</v>
      </c>
      <c r="H37" s="171" t="s">
        <v>1334</v>
      </c>
      <c r="I37" s="364">
        <v>0</v>
      </c>
      <c r="J37" s="171" t="s">
        <v>1335</v>
      </c>
      <c r="K37" s="171" t="s">
        <v>274</v>
      </c>
      <c r="L37" s="361"/>
      <c r="M37" s="245"/>
      <c r="N37" s="246"/>
      <c r="O37" s="246" t="s">
        <v>55</v>
      </c>
      <c r="P37" s="246"/>
      <c r="Q37" s="246"/>
      <c r="R37" s="246"/>
      <c r="S37" s="247"/>
      <c r="T37" s="178" t="s">
        <v>1761</v>
      </c>
      <c r="U37" s="172"/>
      <c r="V37" s="172" t="s">
        <v>1336</v>
      </c>
      <c r="W37" s="171" t="s">
        <v>1337</v>
      </c>
      <c r="X37" s="173"/>
      <c r="Y37" s="173" t="s">
        <v>1338</v>
      </c>
      <c r="Z37" s="172"/>
      <c r="AA37" s="172" t="s">
        <v>1339</v>
      </c>
      <c r="AB37" s="273"/>
      <c r="AC37" s="273">
        <v>44774</v>
      </c>
      <c r="AD37" s="175"/>
      <c r="AE37" s="174"/>
      <c r="AF37" s="172" t="s">
        <v>1340</v>
      </c>
      <c r="AG37" s="172"/>
      <c r="AH37" s="172" t="s">
        <v>1341</v>
      </c>
      <c r="AI37" s="173"/>
      <c r="AJ37" s="234"/>
      <c r="AK37" s="166"/>
      <c r="AL37" s="166"/>
      <c r="AM37" s="166"/>
      <c r="AN37" s="166"/>
    </row>
    <row r="38" spans="1:40" s="167" customFormat="1" ht="35.1" customHeight="1" x14ac:dyDescent="0.25">
      <c r="A38" s="480"/>
      <c r="B38" s="176" t="s">
        <v>277</v>
      </c>
      <c r="C38" s="177" t="s">
        <v>1342</v>
      </c>
      <c r="D38" s="171" t="s">
        <v>984</v>
      </c>
      <c r="E38" s="171"/>
      <c r="F38" s="259">
        <v>42948</v>
      </c>
      <c r="G38" s="254">
        <v>44348</v>
      </c>
      <c r="H38" s="171" t="s">
        <v>1255</v>
      </c>
      <c r="I38" s="244">
        <v>4000</v>
      </c>
      <c r="J38" s="171" t="s">
        <v>1343</v>
      </c>
      <c r="K38" s="369" t="s">
        <v>1344</v>
      </c>
      <c r="L38" s="171"/>
      <c r="M38" s="245"/>
      <c r="N38" s="246"/>
      <c r="O38" s="246"/>
      <c r="P38" s="246" t="s">
        <v>55</v>
      </c>
      <c r="Q38" s="246"/>
      <c r="R38" s="246"/>
      <c r="S38" s="247"/>
      <c r="T38" s="182" t="s">
        <v>1345</v>
      </c>
      <c r="U38" s="172"/>
      <c r="V38" s="172" t="s">
        <v>1346</v>
      </c>
      <c r="W38" s="171" t="s">
        <v>163</v>
      </c>
      <c r="X38" s="173"/>
      <c r="Y38" s="173"/>
      <c r="Z38" s="171" t="s">
        <v>1347</v>
      </c>
      <c r="AA38" s="172" t="s">
        <v>1348</v>
      </c>
      <c r="AB38" s="273"/>
      <c r="AC38" s="273">
        <v>44713</v>
      </c>
      <c r="AD38" s="175"/>
      <c r="AE38" s="174"/>
      <c r="AF38" s="172" t="s">
        <v>1349</v>
      </c>
      <c r="AG38" s="172"/>
      <c r="AH38" s="172" t="s">
        <v>1259</v>
      </c>
      <c r="AI38" s="173"/>
      <c r="AJ38" s="234"/>
      <c r="AK38" s="166"/>
      <c r="AL38" s="166"/>
      <c r="AM38" s="166"/>
      <c r="AN38" s="166"/>
    </row>
    <row r="39" spans="1:40" s="167" customFormat="1" ht="35.1" customHeight="1" x14ac:dyDescent="0.25">
      <c r="A39" s="480"/>
      <c r="B39" s="176" t="s">
        <v>283</v>
      </c>
      <c r="C39" s="177" t="s">
        <v>284</v>
      </c>
      <c r="D39" s="171" t="s">
        <v>988</v>
      </c>
      <c r="E39" s="171"/>
      <c r="F39" s="259">
        <v>42948</v>
      </c>
      <c r="G39" s="254">
        <v>44348</v>
      </c>
      <c r="H39" s="171" t="s">
        <v>1350</v>
      </c>
      <c r="I39" s="244">
        <v>350000</v>
      </c>
      <c r="J39" s="171" t="s">
        <v>1351</v>
      </c>
      <c r="K39" s="171" t="s">
        <v>1352</v>
      </c>
      <c r="L39" s="361"/>
      <c r="M39" s="245"/>
      <c r="N39" s="246"/>
      <c r="O39" s="246"/>
      <c r="P39" s="246" t="s">
        <v>55</v>
      </c>
      <c r="Q39" s="246"/>
      <c r="R39" s="246"/>
      <c r="S39" s="247"/>
      <c r="T39" s="178" t="s">
        <v>1353</v>
      </c>
      <c r="U39" s="172"/>
      <c r="V39" s="172" t="s">
        <v>1354</v>
      </c>
      <c r="W39" s="171" t="s">
        <v>163</v>
      </c>
      <c r="X39" s="173"/>
      <c r="Y39" s="173"/>
      <c r="Z39" s="172"/>
      <c r="AA39" s="172" t="s">
        <v>1355</v>
      </c>
      <c r="AB39" s="273"/>
      <c r="AC39" s="273">
        <v>44713</v>
      </c>
      <c r="AD39" s="175"/>
      <c r="AE39" s="174"/>
      <c r="AF39" s="172" t="s">
        <v>1356</v>
      </c>
      <c r="AG39" s="172"/>
      <c r="AH39" s="172" t="s">
        <v>1259</v>
      </c>
      <c r="AI39" s="173"/>
      <c r="AJ39" s="234"/>
      <c r="AK39" s="166"/>
      <c r="AL39" s="166"/>
      <c r="AM39" s="166"/>
      <c r="AN39" s="166"/>
    </row>
    <row r="40" spans="1:40" s="167" customFormat="1" ht="35.1" customHeight="1" x14ac:dyDescent="0.25">
      <c r="A40" s="480"/>
      <c r="B40" s="183" t="s">
        <v>289</v>
      </c>
      <c r="C40" s="177" t="s">
        <v>991</v>
      </c>
      <c r="D40" s="171" t="s">
        <v>992</v>
      </c>
      <c r="E40" s="171"/>
      <c r="F40" s="259">
        <v>42948</v>
      </c>
      <c r="G40" s="254">
        <v>44713</v>
      </c>
      <c r="H40" s="171" t="s">
        <v>1255</v>
      </c>
      <c r="I40" s="244">
        <v>0</v>
      </c>
      <c r="J40" s="171" t="s">
        <v>1357</v>
      </c>
      <c r="K40" s="171" t="s">
        <v>293</v>
      </c>
      <c r="L40" s="355"/>
      <c r="M40" s="245"/>
      <c r="N40" s="246"/>
      <c r="O40" s="246"/>
      <c r="P40" s="246"/>
      <c r="Q40" s="246"/>
      <c r="R40" s="246" t="s">
        <v>55</v>
      </c>
      <c r="S40" s="247"/>
      <c r="T40" s="178" t="s">
        <v>1358</v>
      </c>
      <c r="U40" s="172" t="s">
        <v>1359</v>
      </c>
      <c r="V40" s="172"/>
      <c r="W40" s="171" t="s">
        <v>163</v>
      </c>
      <c r="X40" s="173" t="s">
        <v>1360</v>
      </c>
      <c r="Y40" s="173"/>
      <c r="Z40" s="172"/>
      <c r="AA40" s="172" t="s">
        <v>1361</v>
      </c>
      <c r="AB40" s="273"/>
      <c r="AC40" s="273"/>
      <c r="AD40" s="175"/>
      <c r="AE40" s="174"/>
      <c r="AF40" s="172"/>
      <c r="AG40" s="172"/>
      <c r="AH40" s="172" t="s">
        <v>1362</v>
      </c>
      <c r="AI40" s="173"/>
      <c r="AJ40" s="234"/>
      <c r="AK40" s="166"/>
      <c r="AL40" s="166"/>
      <c r="AM40" s="166"/>
      <c r="AN40" s="166"/>
    </row>
    <row r="41" spans="1:40" s="167" customFormat="1" ht="35.1" customHeight="1" x14ac:dyDescent="0.25">
      <c r="A41" s="480"/>
      <c r="B41" s="176" t="s">
        <v>297</v>
      </c>
      <c r="C41" s="177" t="s">
        <v>995</v>
      </c>
      <c r="D41" s="171" t="s">
        <v>996</v>
      </c>
      <c r="E41" s="171"/>
      <c r="F41" s="259">
        <v>42948</v>
      </c>
      <c r="G41" s="254">
        <v>44621</v>
      </c>
      <c r="H41" s="171" t="s">
        <v>1190</v>
      </c>
      <c r="I41" s="244">
        <v>0</v>
      </c>
      <c r="J41" s="171" t="s">
        <v>1363</v>
      </c>
      <c r="K41" s="171" t="s">
        <v>302</v>
      </c>
      <c r="L41" s="171"/>
      <c r="M41" s="245"/>
      <c r="N41" s="246"/>
      <c r="O41" s="246"/>
      <c r="P41" s="246"/>
      <c r="Q41" s="246" t="s">
        <v>55</v>
      </c>
      <c r="R41" s="246"/>
      <c r="S41" s="370"/>
      <c r="T41" s="178" t="s">
        <v>1364</v>
      </c>
      <c r="U41" s="172"/>
      <c r="V41" s="172"/>
      <c r="W41" s="171" t="s">
        <v>68</v>
      </c>
      <c r="X41" s="173"/>
      <c r="Y41" s="173"/>
      <c r="Z41" s="172"/>
      <c r="AA41" s="172" t="s">
        <v>1365</v>
      </c>
      <c r="AB41" s="273"/>
      <c r="AC41" s="273"/>
      <c r="AD41" s="175"/>
      <c r="AE41" s="174"/>
      <c r="AF41" s="172" t="s">
        <v>1366</v>
      </c>
      <c r="AG41" s="172"/>
      <c r="AH41" s="172" t="s">
        <v>1211</v>
      </c>
      <c r="AI41" s="173"/>
      <c r="AJ41" s="234"/>
      <c r="AK41" s="166"/>
      <c r="AL41" s="166"/>
      <c r="AM41" s="166"/>
      <c r="AN41" s="166"/>
    </row>
    <row r="42" spans="1:40" s="167" customFormat="1" ht="35.1" customHeight="1" x14ac:dyDescent="0.25">
      <c r="A42" s="480"/>
      <c r="B42" s="176" t="s">
        <v>307</v>
      </c>
      <c r="C42" s="177" t="s">
        <v>1001</v>
      </c>
      <c r="D42" s="188" t="s">
        <v>309</v>
      </c>
      <c r="E42" s="171"/>
      <c r="F42" s="259">
        <v>42948</v>
      </c>
      <c r="G42" s="254">
        <v>44166</v>
      </c>
      <c r="H42" s="198" t="s">
        <v>1282</v>
      </c>
      <c r="I42" s="189">
        <v>500</v>
      </c>
      <c r="J42" s="171" t="s">
        <v>1367</v>
      </c>
      <c r="K42" s="361"/>
      <c r="L42" s="171"/>
      <c r="M42" s="245"/>
      <c r="N42" s="246"/>
      <c r="O42" s="246"/>
      <c r="P42" s="246" t="s">
        <v>55</v>
      </c>
      <c r="Q42" s="246"/>
      <c r="R42" s="246"/>
      <c r="S42" s="247"/>
      <c r="T42" s="178" t="s">
        <v>1368</v>
      </c>
      <c r="U42" s="172"/>
      <c r="V42" s="172" t="s">
        <v>1762</v>
      </c>
      <c r="W42" s="198" t="s">
        <v>1279</v>
      </c>
      <c r="X42" s="173"/>
      <c r="Y42" s="173"/>
      <c r="Z42" s="172"/>
      <c r="AA42" s="172" t="s">
        <v>1369</v>
      </c>
      <c r="AB42" s="273"/>
      <c r="AC42" s="273">
        <v>44774</v>
      </c>
      <c r="AD42" s="175"/>
      <c r="AE42" s="174"/>
      <c r="AF42" s="172" t="s">
        <v>1370</v>
      </c>
      <c r="AG42" s="172"/>
      <c r="AH42" s="172" t="s">
        <v>1371</v>
      </c>
      <c r="AI42" s="173"/>
      <c r="AJ42" s="234"/>
      <c r="AK42" s="166"/>
      <c r="AL42" s="166"/>
      <c r="AM42" s="166"/>
      <c r="AN42" s="166"/>
    </row>
    <row r="43" spans="1:40" s="167" customFormat="1" ht="35.1" customHeight="1" x14ac:dyDescent="0.25">
      <c r="A43" s="480"/>
      <c r="B43" s="183" t="s">
        <v>313</v>
      </c>
      <c r="C43" s="177" t="s">
        <v>1372</v>
      </c>
      <c r="D43" s="171"/>
      <c r="E43" s="171"/>
      <c r="F43" s="254"/>
      <c r="G43" s="254"/>
      <c r="H43" s="198"/>
      <c r="I43" s="190"/>
      <c r="J43" s="171"/>
      <c r="K43" s="171"/>
      <c r="L43" s="171"/>
      <c r="M43" s="245"/>
      <c r="N43" s="246"/>
      <c r="O43" s="246"/>
      <c r="P43" s="246"/>
      <c r="Q43" s="246"/>
      <c r="R43" s="246"/>
      <c r="S43" s="247"/>
      <c r="T43" s="173"/>
      <c r="U43" s="172"/>
      <c r="V43" s="172"/>
      <c r="W43" s="172"/>
      <c r="X43" s="173"/>
      <c r="Y43" s="173"/>
      <c r="Z43" s="172"/>
      <c r="AA43" s="172"/>
      <c r="AB43" s="273"/>
      <c r="AC43" s="273"/>
      <c r="AD43" s="175"/>
      <c r="AE43" s="174"/>
      <c r="AF43" s="172"/>
      <c r="AG43" s="172"/>
      <c r="AH43" s="172"/>
      <c r="AI43" s="173"/>
      <c r="AJ43" s="234"/>
      <c r="AK43" s="166"/>
      <c r="AL43" s="166"/>
      <c r="AM43" s="166"/>
      <c r="AN43" s="166"/>
    </row>
    <row r="44" spans="1:40" s="167" customFormat="1" ht="35.1" customHeight="1" x14ac:dyDescent="0.25">
      <c r="A44" s="480"/>
      <c r="B44" s="183" t="s">
        <v>319</v>
      </c>
      <c r="C44" s="177" t="s">
        <v>1003</v>
      </c>
      <c r="D44" s="171" t="s">
        <v>321</v>
      </c>
      <c r="E44" s="171"/>
      <c r="F44" s="259">
        <v>42948</v>
      </c>
      <c r="G44" s="254">
        <v>44348</v>
      </c>
      <c r="H44" s="198" t="s">
        <v>1275</v>
      </c>
      <c r="I44" s="191">
        <v>0</v>
      </c>
      <c r="J44" s="171" t="s">
        <v>1373</v>
      </c>
      <c r="K44" s="171" t="s">
        <v>1374</v>
      </c>
      <c r="L44" s="171"/>
      <c r="M44" s="245"/>
      <c r="N44" s="246"/>
      <c r="O44" s="246"/>
      <c r="P44" s="246"/>
      <c r="Q44" s="246" t="s">
        <v>55</v>
      </c>
      <c r="R44" s="246"/>
      <c r="S44" s="247"/>
      <c r="T44" s="178" t="s">
        <v>1375</v>
      </c>
      <c r="U44" s="172" t="s">
        <v>1376</v>
      </c>
      <c r="V44" s="172" t="s">
        <v>1377</v>
      </c>
      <c r="W44" s="198" t="s">
        <v>1279</v>
      </c>
      <c r="X44" s="173"/>
      <c r="Y44" s="173" t="s">
        <v>1378</v>
      </c>
      <c r="Z44" s="172"/>
      <c r="AA44" s="172" t="s">
        <v>1379</v>
      </c>
      <c r="AB44" s="273"/>
      <c r="AC44" s="273"/>
      <c r="AD44" s="175"/>
      <c r="AE44" s="174"/>
      <c r="AF44" s="172"/>
      <c r="AG44" s="172"/>
      <c r="AH44" s="172" t="s">
        <v>1332</v>
      </c>
      <c r="AI44" s="173"/>
      <c r="AJ44" s="234"/>
      <c r="AK44" s="166"/>
      <c r="AL44" s="166"/>
      <c r="AM44" s="166"/>
      <c r="AN44" s="166"/>
    </row>
    <row r="45" spans="1:40" s="167" customFormat="1" ht="35.1" customHeight="1" x14ac:dyDescent="0.25">
      <c r="A45" s="480"/>
      <c r="B45" s="176" t="s">
        <v>568</v>
      </c>
      <c r="C45" s="192" t="s">
        <v>569</v>
      </c>
      <c r="D45" s="171" t="s">
        <v>570</v>
      </c>
      <c r="E45" s="171" t="s">
        <v>571</v>
      </c>
      <c r="F45" s="254">
        <v>43101</v>
      </c>
      <c r="G45" s="254">
        <v>44713</v>
      </c>
      <c r="H45" s="171" t="s">
        <v>1334</v>
      </c>
      <c r="I45" s="191">
        <v>50000</v>
      </c>
      <c r="J45" s="171" t="s">
        <v>1380</v>
      </c>
      <c r="K45" s="171" t="s">
        <v>1381</v>
      </c>
      <c r="L45" s="171" t="s">
        <v>575</v>
      </c>
      <c r="M45" s="245"/>
      <c r="N45" s="246"/>
      <c r="O45" s="246"/>
      <c r="P45" s="246"/>
      <c r="Q45" s="246" t="s">
        <v>55</v>
      </c>
      <c r="R45" s="246"/>
      <c r="S45" s="247"/>
      <c r="T45" s="173" t="s">
        <v>1382</v>
      </c>
      <c r="U45" s="172" t="s">
        <v>1383</v>
      </c>
      <c r="V45" s="172"/>
      <c r="W45" s="198" t="s">
        <v>1337</v>
      </c>
      <c r="X45" s="173" t="s">
        <v>1384</v>
      </c>
      <c r="Y45" s="173"/>
      <c r="Z45" s="172"/>
      <c r="AA45" s="172"/>
      <c r="AB45" s="273"/>
      <c r="AC45" s="273"/>
      <c r="AD45" s="175"/>
      <c r="AE45" s="174"/>
      <c r="AF45" s="172"/>
      <c r="AG45" s="172"/>
      <c r="AH45" s="172"/>
      <c r="AI45" s="173"/>
      <c r="AJ45" s="234"/>
      <c r="AK45" s="166"/>
      <c r="AL45" s="166"/>
      <c r="AM45" s="166"/>
      <c r="AN45" s="166"/>
    </row>
    <row r="46" spans="1:40" s="167" customFormat="1" ht="35.1" customHeight="1" x14ac:dyDescent="0.25">
      <c r="A46" s="480"/>
      <c r="B46" s="176" t="s">
        <v>1137</v>
      </c>
      <c r="C46" s="192" t="s">
        <v>1385</v>
      </c>
      <c r="D46" s="171" t="s">
        <v>1139</v>
      </c>
      <c r="E46" s="171"/>
      <c r="F46" s="254">
        <v>43891</v>
      </c>
      <c r="G46" s="254">
        <v>44621</v>
      </c>
      <c r="H46" s="198" t="s">
        <v>1386</v>
      </c>
      <c r="I46" s="191">
        <v>0</v>
      </c>
      <c r="J46" s="171" t="s">
        <v>1387</v>
      </c>
      <c r="K46" s="171"/>
      <c r="L46" s="171"/>
      <c r="M46" s="371"/>
      <c r="N46" s="246"/>
      <c r="O46" s="246"/>
      <c r="P46" s="246"/>
      <c r="Q46" s="246" t="s">
        <v>55</v>
      </c>
      <c r="R46" s="246"/>
      <c r="S46" s="247"/>
      <c r="T46" s="173" t="s">
        <v>1388</v>
      </c>
      <c r="U46" s="172"/>
      <c r="V46" s="172"/>
      <c r="W46" s="198" t="s">
        <v>1389</v>
      </c>
      <c r="X46" s="173"/>
      <c r="Y46" s="173"/>
      <c r="Z46" s="172"/>
      <c r="AA46" s="172" t="s">
        <v>1390</v>
      </c>
      <c r="AB46" s="273"/>
      <c r="AC46" s="273"/>
      <c r="AD46" s="175"/>
      <c r="AE46" s="174"/>
      <c r="AF46" s="172" t="s">
        <v>1391</v>
      </c>
      <c r="AG46" s="172" t="s">
        <v>1392</v>
      </c>
      <c r="AH46" s="172" t="s">
        <v>1244</v>
      </c>
      <c r="AI46" s="173"/>
      <c r="AJ46" s="234"/>
      <c r="AK46" s="166"/>
      <c r="AL46" s="166"/>
      <c r="AM46" s="166"/>
      <c r="AN46" s="166"/>
    </row>
    <row r="47" spans="1:40" s="167" customFormat="1" ht="35.1" customHeight="1" x14ac:dyDescent="0.25">
      <c r="A47" s="480"/>
      <c r="B47" s="183" t="s">
        <v>1142</v>
      </c>
      <c r="C47" s="193" t="s">
        <v>1143</v>
      </c>
      <c r="D47" s="194" t="s">
        <v>1144</v>
      </c>
      <c r="E47" s="171"/>
      <c r="F47" s="254">
        <v>44044</v>
      </c>
      <c r="G47" s="254">
        <v>44621</v>
      </c>
      <c r="H47" s="198" t="s">
        <v>1393</v>
      </c>
      <c r="I47" s="191">
        <v>0</v>
      </c>
      <c r="J47" s="171" t="s">
        <v>1394</v>
      </c>
      <c r="K47" s="171"/>
      <c r="L47" s="198"/>
      <c r="M47" s="173"/>
      <c r="N47" s="246"/>
      <c r="O47" s="246" t="s">
        <v>55</v>
      </c>
      <c r="P47" s="246"/>
      <c r="Q47" s="246"/>
      <c r="R47" s="246"/>
      <c r="S47" s="247"/>
      <c r="T47" s="195" t="s">
        <v>1395</v>
      </c>
      <c r="U47" s="172"/>
      <c r="V47" s="172" t="s">
        <v>1396</v>
      </c>
      <c r="W47" s="198" t="s">
        <v>1145</v>
      </c>
      <c r="X47" s="173" t="s">
        <v>1397</v>
      </c>
      <c r="Y47" s="173"/>
      <c r="Z47" s="172"/>
      <c r="AA47" s="172"/>
      <c r="AB47" s="273"/>
      <c r="AC47" s="273"/>
      <c r="AD47" s="175"/>
      <c r="AE47" s="174"/>
      <c r="AF47" s="172"/>
      <c r="AG47" s="172" t="s">
        <v>1392</v>
      </c>
      <c r="AH47" s="172" t="s">
        <v>1392</v>
      </c>
      <c r="AI47" s="173"/>
      <c r="AJ47" s="234"/>
      <c r="AK47" s="166"/>
      <c r="AL47" s="166"/>
      <c r="AM47" s="166"/>
      <c r="AN47" s="166"/>
    </row>
    <row r="48" spans="1:40" s="167" customFormat="1" ht="35.1" customHeight="1" x14ac:dyDescent="0.25">
      <c r="A48" s="481"/>
      <c r="B48" s="176" t="s">
        <v>1147</v>
      </c>
      <c r="C48" s="177" t="s">
        <v>1148</v>
      </c>
      <c r="D48" s="196" t="s">
        <v>1149</v>
      </c>
      <c r="E48" s="171"/>
      <c r="F48" s="254">
        <v>43891</v>
      </c>
      <c r="G48" s="254">
        <v>44621</v>
      </c>
      <c r="H48" s="198" t="s">
        <v>1398</v>
      </c>
      <c r="I48" s="191">
        <v>0</v>
      </c>
      <c r="J48" s="171" t="s">
        <v>1399</v>
      </c>
      <c r="K48" s="171"/>
      <c r="L48" s="171"/>
      <c r="M48" s="235"/>
      <c r="N48" s="246"/>
      <c r="O48" s="246"/>
      <c r="P48" s="246"/>
      <c r="Q48" s="246" t="s">
        <v>55</v>
      </c>
      <c r="R48" s="246"/>
      <c r="S48" s="247"/>
      <c r="T48" s="178" t="s">
        <v>1400</v>
      </c>
      <c r="U48" s="172"/>
      <c r="V48" s="172" t="s">
        <v>1401</v>
      </c>
      <c r="W48" s="198" t="s">
        <v>1150</v>
      </c>
      <c r="X48" s="173"/>
      <c r="Y48" s="173" t="s">
        <v>1402</v>
      </c>
      <c r="Z48" s="172"/>
      <c r="AA48" s="172" t="s">
        <v>1403</v>
      </c>
      <c r="AB48" s="273"/>
      <c r="AC48" s="273">
        <v>44774</v>
      </c>
      <c r="AD48" s="175" t="s">
        <v>1404</v>
      </c>
      <c r="AE48" s="174"/>
      <c r="AF48" s="172"/>
      <c r="AG48" s="172" t="s">
        <v>1405</v>
      </c>
      <c r="AH48" s="172" t="s">
        <v>1244</v>
      </c>
      <c r="AI48" s="173"/>
      <c r="AJ48" s="234"/>
      <c r="AK48" s="166"/>
      <c r="AL48" s="166"/>
      <c r="AM48" s="166"/>
      <c r="AN48" s="166"/>
    </row>
    <row r="49" spans="1:40" s="167" customFormat="1" ht="35.1" customHeight="1" x14ac:dyDescent="0.25">
      <c r="A49" s="482" t="s">
        <v>1006</v>
      </c>
      <c r="B49" s="168" t="s">
        <v>327</v>
      </c>
      <c r="C49" s="177" t="s">
        <v>1406</v>
      </c>
      <c r="D49" s="198" t="s">
        <v>329</v>
      </c>
      <c r="E49" s="363"/>
      <c r="F49" s="254">
        <v>42948</v>
      </c>
      <c r="G49" s="254">
        <v>44348</v>
      </c>
      <c r="H49" s="171" t="s">
        <v>1407</v>
      </c>
      <c r="I49" s="244" t="s">
        <v>1408</v>
      </c>
      <c r="J49" s="171" t="s">
        <v>1409</v>
      </c>
      <c r="K49" s="171" t="s">
        <v>1410</v>
      </c>
      <c r="L49" s="199"/>
      <c r="M49" s="372" t="s">
        <v>1411</v>
      </c>
      <c r="N49" s="246"/>
      <c r="O49" s="246"/>
      <c r="P49" s="246" t="s">
        <v>55</v>
      </c>
      <c r="Q49" s="246"/>
      <c r="R49" s="246"/>
      <c r="S49" s="247"/>
      <c r="T49" s="173" t="s">
        <v>1412</v>
      </c>
      <c r="U49" s="172"/>
      <c r="V49" s="172" t="s">
        <v>1413</v>
      </c>
      <c r="W49" s="171" t="s">
        <v>330</v>
      </c>
      <c r="X49" s="173" t="s">
        <v>1414</v>
      </c>
      <c r="Y49" s="173" t="s">
        <v>1415</v>
      </c>
      <c r="Z49" s="172"/>
      <c r="AA49" s="172" t="s">
        <v>1416</v>
      </c>
      <c r="AB49" s="273"/>
      <c r="AC49" s="273">
        <v>44774</v>
      </c>
      <c r="AD49" s="175"/>
      <c r="AE49" s="174"/>
      <c r="AF49" s="172" t="s">
        <v>1417</v>
      </c>
      <c r="AG49" s="172" t="s">
        <v>1418</v>
      </c>
      <c r="AH49" s="172" t="s">
        <v>1419</v>
      </c>
      <c r="AI49" s="173" t="s">
        <v>1420</v>
      </c>
      <c r="AJ49" s="234"/>
      <c r="AK49" s="166"/>
      <c r="AL49" s="166"/>
      <c r="AM49" s="166"/>
      <c r="AN49" s="166"/>
    </row>
    <row r="50" spans="1:40" s="167" customFormat="1" ht="35.1" customHeight="1" x14ac:dyDescent="0.25">
      <c r="A50" s="480"/>
      <c r="B50" s="168" t="s">
        <v>334</v>
      </c>
      <c r="C50" s="177" t="s">
        <v>1421</v>
      </c>
      <c r="D50" s="198" t="s">
        <v>336</v>
      </c>
      <c r="E50" s="363"/>
      <c r="F50" s="254">
        <v>42948</v>
      </c>
      <c r="G50" s="254">
        <v>44348</v>
      </c>
      <c r="H50" s="171" t="s">
        <v>1407</v>
      </c>
      <c r="I50" s="244" t="s">
        <v>1422</v>
      </c>
      <c r="J50" s="200" t="s">
        <v>1423</v>
      </c>
      <c r="K50" s="171" t="s">
        <v>1424</v>
      </c>
      <c r="L50" s="199"/>
      <c r="M50" s="173"/>
      <c r="N50" s="246"/>
      <c r="O50" s="246"/>
      <c r="P50" s="246" t="s">
        <v>55</v>
      </c>
      <c r="Q50" s="246"/>
      <c r="R50" s="246"/>
      <c r="S50" s="247"/>
      <c r="T50" s="173" t="s">
        <v>1425</v>
      </c>
      <c r="U50" s="172"/>
      <c r="V50" s="172" t="s">
        <v>1426</v>
      </c>
      <c r="W50" s="171" t="s">
        <v>1427</v>
      </c>
      <c r="X50" s="173" t="s">
        <v>1428</v>
      </c>
      <c r="Y50" s="173" t="s">
        <v>1429</v>
      </c>
      <c r="Z50" s="172"/>
      <c r="AA50" s="172" t="s">
        <v>1430</v>
      </c>
      <c r="AB50" s="273"/>
      <c r="AC50" s="273">
        <v>44774</v>
      </c>
      <c r="AD50" s="175"/>
      <c r="AE50" s="174"/>
      <c r="AF50" s="172" t="s">
        <v>1431</v>
      </c>
      <c r="AG50" s="172"/>
      <c r="AH50" s="172"/>
      <c r="AI50" s="173"/>
      <c r="AJ50" s="234"/>
      <c r="AK50" s="166"/>
      <c r="AL50" s="166"/>
      <c r="AM50" s="166"/>
      <c r="AN50" s="166"/>
    </row>
    <row r="51" spans="1:40" s="167" customFormat="1" ht="35.1" customHeight="1" x14ac:dyDescent="0.25">
      <c r="A51" s="480"/>
      <c r="B51" s="168" t="s">
        <v>342</v>
      </c>
      <c r="C51" s="177" t="s">
        <v>1432</v>
      </c>
      <c r="D51" s="171" t="s">
        <v>344</v>
      </c>
      <c r="E51" s="171"/>
      <c r="F51" s="254">
        <v>42948</v>
      </c>
      <c r="G51" s="254">
        <v>44348</v>
      </c>
      <c r="H51" s="171" t="s">
        <v>1315</v>
      </c>
      <c r="I51" s="244" t="s">
        <v>1433</v>
      </c>
      <c r="J51" s="172" t="s">
        <v>1434</v>
      </c>
      <c r="K51" s="171" t="s">
        <v>1435</v>
      </c>
      <c r="L51" s="199"/>
      <c r="M51" s="173"/>
      <c r="N51" s="246"/>
      <c r="O51" s="246"/>
      <c r="P51" s="246"/>
      <c r="Q51" s="246" t="s">
        <v>55</v>
      </c>
      <c r="R51" s="246"/>
      <c r="S51" s="247"/>
      <c r="T51" s="248" t="s">
        <v>1436</v>
      </c>
      <c r="U51" s="249"/>
      <c r="V51" s="249" t="s">
        <v>1437</v>
      </c>
      <c r="W51" s="171" t="s">
        <v>1318</v>
      </c>
      <c r="X51" s="248"/>
      <c r="Y51" s="248" t="s">
        <v>1438</v>
      </c>
      <c r="Z51" s="249"/>
      <c r="AA51" s="249" t="s">
        <v>1439</v>
      </c>
      <c r="AB51" s="272"/>
      <c r="AC51" s="273">
        <v>44774</v>
      </c>
      <c r="AD51" s="250"/>
      <c r="AE51" s="247"/>
      <c r="AF51" s="249" t="s">
        <v>1440</v>
      </c>
      <c r="AG51" s="249"/>
      <c r="AH51" s="249"/>
      <c r="AI51" s="248"/>
      <c r="AJ51" s="234"/>
      <c r="AK51" s="166"/>
      <c r="AL51" s="166"/>
      <c r="AM51" s="166"/>
      <c r="AN51" s="166"/>
    </row>
    <row r="52" spans="1:40" s="167" customFormat="1" ht="35.1" customHeight="1" x14ac:dyDescent="0.25">
      <c r="A52" s="480"/>
      <c r="B52" s="168" t="s">
        <v>348</v>
      </c>
      <c r="C52" s="177" t="s">
        <v>1441</v>
      </c>
      <c r="D52" s="201"/>
      <c r="E52" s="249"/>
      <c r="F52" s="260"/>
      <c r="G52" s="260"/>
      <c r="H52" s="172"/>
      <c r="I52" s="202"/>
      <c r="J52" s="172"/>
      <c r="K52" s="172"/>
      <c r="L52" s="199"/>
      <c r="M52" s="173"/>
      <c r="N52" s="246"/>
      <c r="O52" s="246"/>
      <c r="P52" s="246"/>
      <c r="Q52" s="246"/>
      <c r="R52" s="246"/>
      <c r="S52" s="247"/>
      <c r="T52" s="248"/>
      <c r="U52" s="249"/>
      <c r="V52" s="249"/>
      <c r="W52" s="249"/>
      <c r="X52" s="248"/>
      <c r="Y52" s="248"/>
      <c r="Z52" s="249"/>
      <c r="AA52" s="249"/>
      <c r="AB52" s="272"/>
      <c r="AC52" s="272"/>
      <c r="AD52" s="250"/>
      <c r="AE52" s="247"/>
      <c r="AF52" s="249"/>
      <c r="AG52" s="249"/>
      <c r="AH52" s="249"/>
      <c r="AI52" s="248"/>
      <c r="AJ52" s="234"/>
      <c r="AK52" s="166"/>
      <c r="AL52" s="166"/>
      <c r="AM52" s="166"/>
      <c r="AN52" s="166"/>
    </row>
    <row r="53" spans="1:40" s="167" customFormat="1" ht="35.1" customHeight="1" x14ac:dyDescent="0.25">
      <c r="A53" s="480"/>
      <c r="B53" s="168" t="s">
        <v>356</v>
      </c>
      <c r="C53" s="177" t="s">
        <v>1442</v>
      </c>
      <c r="D53" s="201"/>
      <c r="E53" s="249"/>
      <c r="F53" s="260"/>
      <c r="G53" s="260"/>
      <c r="H53" s="172"/>
      <c r="I53" s="202"/>
      <c r="J53" s="172"/>
      <c r="K53" s="172"/>
      <c r="L53" s="199"/>
      <c r="M53" s="173"/>
      <c r="N53" s="246"/>
      <c r="O53" s="246"/>
      <c r="P53" s="246"/>
      <c r="Q53" s="246"/>
      <c r="R53" s="246"/>
      <c r="S53" s="247"/>
      <c r="T53" s="248"/>
      <c r="U53" s="249"/>
      <c r="V53" s="249"/>
      <c r="W53" s="249"/>
      <c r="X53" s="248"/>
      <c r="Y53" s="248"/>
      <c r="Z53" s="249"/>
      <c r="AA53" s="249"/>
      <c r="AB53" s="272"/>
      <c r="AC53" s="272"/>
      <c r="AD53" s="250"/>
      <c r="AE53" s="247"/>
      <c r="AF53" s="249"/>
      <c r="AG53" s="249"/>
      <c r="AH53" s="249"/>
      <c r="AI53" s="248"/>
      <c r="AJ53" s="234"/>
      <c r="AK53" s="166"/>
      <c r="AL53" s="166"/>
      <c r="AM53" s="166"/>
      <c r="AN53" s="166"/>
    </row>
    <row r="54" spans="1:40" s="167" customFormat="1" ht="35.1" customHeight="1" x14ac:dyDescent="0.25">
      <c r="A54" s="480"/>
      <c r="B54" s="168" t="s">
        <v>359</v>
      </c>
      <c r="C54" s="177" t="s">
        <v>1443</v>
      </c>
      <c r="D54" s="201"/>
      <c r="E54" s="249"/>
      <c r="F54" s="260"/>
      <c r="G54" s="260"/>
      <c r="H54" s="172"/>
      <c r="I54" s="202"/>
      <c r="J54" s="172"/>
      <c r="K54" s="172"/>
      <c r="L54" s="199"/>
      <c r="M54" s="173"/>
      <c r="N54" s="246"/>
      <c r="O54" s="246"/>
      <c r="P54" s="246"/>
      <c r="Q54" s="246"/>
      <c r="R54" s="246"/>
      <c r="S54" s="247"/>
      <c r="T54" s="248"/>
      <c r="U54" s="249"/>
      <c r="V54" s="249"/>
      <c r="W54" s="249"/>
      <c r="X54" s="248"/>
      <c r="Y54" s="248"/>
      <c r="Z54" s="249"/>
      <c r="AA54" s="249"/>
      <c r="AB54" s="272"/>
      <c r="AC54" s="272"/>
      <c r="AD54" s="250"/>
      <c r="AE54" s="247"/>
      <c r="AF54" s="249"/>
      <c r="AG54" s="249"/>
      <c r="AH54" s="249"/>
      <c r="AI54" s="248"/>
      <c r="AJ54" s="234"/>
      <c r="AK54" s="166"/>
      <c r="AL54" s="166"/>
      <c r="AM54" s="166"/>
      <c r="AN54" s="166"/>
    </row>
    <row r="55" spans="1:40" s="167" customFormat="1" ht="35.1" customHeight="1" x14ac:dyDescent="0.25">
      <c r="A55" s="482" t="s">
        <v>1025</v>
      </c>
      <c r="B55" s="168" t="s">
        <v>366</v>
      </c>
      <c r="C55" s="192" t="s">
        <v>1444</v>
      </c>
      <c r="D55" s="171" t="s">
        <v>368</v>
      </c>
      <c r="E55" s="171"/>
      <c r="F55" s="254">
        <v>42948</v>
      </c>
      <c r="G55" s="254">
        <v>44348</v>
      </c>
      <c r="H55" s="171" t="s">
        <v>1445</v>
      </c>
      <c r="I55" s="244">
        <v>600000</v>
      </c>
      <c r="J55" s="203" t="s">
        <v>1446</v>
      </c>
      <c r="K55" s="171" t="s">
        <v>371</v>
      </c>
      <c r="L55" s="171"/>
      <c r="M55" s="245"/>
      <c r="N55" s="246"/>
      <c r="O55" s="246"/>
      <c r="P55" s="246" t="s">
        <v>55</v>
      </c>
      <c r="Q55" s="246"/>
      <c r="R55" s="246"/>
      <c r="S55" s="247"/>
      <c r="T55" s="173" t="s">
        <v>1447</v>
      </c>
      <c r="U55" s="172"/>
      <c r="V55" s="172" t="s">
        <v>1448</v>
      </c>
      <c r="W55" s="171" t="s">
        <v>369</v>
      </c>
      <c r="X55" s="173"/>
      <c r="Y55" s="173"/>
      <c r="Z55" s="172"/>
      <c r="AA55" s="172" t="s">
        <v>1449</v>
      </c>
      <c r="AB55" s="273"/>
      <c r="AC55" s="273"/>
      <c r="AD55" s="175"/>
      <c r="AE55" s="174"/>
      <c r="AF55" s="172" t="s">
        <v>1450</v>
      </c>
      <c r="AG55" s="172"/>
      <c r="AH55" s="172" t="s">
        <v>1244</v>
      </c>
      <c r="AI55" s="173"/>
      <c r="AJ55" s="234"/>
      <c r="AK55" s="166"/>
      <c r="AL55" s="166"/>
      <c r="AM55" s="166"/>
      <c r="AN55" s="166"/>
    </row>
    <row r="56" spans="1:40" s="167" customFormat="1" ht="35.1" customHeight="1" x14ac:dyDescent="0.25">
      <c r="A56" s="480"/>
      <c r="B56" s="168" t="s">
        <v>374</v>
      </c>
      <c r="C56" s="193" t="s">
        <v>1030</v>
      </c>
      <c r="D56" s="171" t="s">
        <v>200</v>
      </c>
      <c r="E56" s="171"/>
      <c r="F56" s="254">
        <v>42948</v>
      </c>
      <c r="G56" s="254">
        <v>44348</v>
      </c>
      <c r="H56" s="171" t="s">
        <v>1282</v>
      </c>
      <c r="I56" s="244">
        <v>6000</v>
      </c>
      <c r="J56" s="171" t="s">
        <v>1451</v>
      </c>
      <c r="K56" s="171" t="s">
        <v>371</v>
      </c>
      <c r="L56" s="171"/>
      <c r="M56" s="245"/>
      <c r="N56" s="246"/>
      <c r="O56" s="246"/>
      <c r="P56" s="246" t="s">
        <v>55</v>
      </c>
      <c r="Q56" s="246"/>
      <c r="R56" s="246"/>
      <c r="S56" s="247"/>
      <c r="T56" s="373" t="s">
        <v>1452</v>
      </c>
      <c r="U56" s="172"/>
      <c r="V56" s="172" t="s">
        <v>1453</v>
      </c>
      <c r="W56" s="171" t="s">
        <v>1279</v>
      </c>
      <c r="X56" s="173"/>
      <c r="Y56" s="173"/>
      <c r="Z56" s="172"/>
      <c r="AA56" s="172"/>
      <c r="AB56" s="273"/>
      <c r="AC56" s="273"/>
      <c r="AD56" s="175"/>
      <c r="AE56" s="174"/>
      <c r="AF56" s="179" t="s">
        <v>1454</v>
      </c>
      <c r="AG56" s="172"/>
      <c r="AH56" s="172"/>
      <c r="AI56" s="173"/>
      <c r="AJ56" s="234"/>
      <c r="AK56" s="166"/>
      <c r="AL56" s="166"/>
      <c r="AM56" s="166"/>
      <c r="AN56" s="166"/>
    </row>
    <row r="57" spans="1:40" s="167" customFormat="1" ht="35.1" customHeight="1" x14ac:dyDescent="0.25">
      <c r="A57" s="480"/>
      <c r="B57" s="168" t="s">
        <v>379</v>
      </c>
      <c r="C57" s="177" t="s">
        <v>1034</v>
      </c>
      <c r="D57" s="171" t="s">
        <v>1035</v>
      </c>
      <c r="E57" s="171"/>
      <c r="F57" s="254">
        <v>42948</v>
      </c>
      <c r="G57" s="254">
        <v>44348</v>
      </c>
      <c r="H57" s="171" t="s">
        <v>1350</v>
      </c>
      <c r="I57" s="244">
        <v>350000</v>
      </c>
      <c r="J57" s="171" t="s">
        <v>1455</v>
      </c>
      <c r="K57" s="171" t="s">
        <v>1456</v>
      </c>
      <c r="L57" s="171"/>
      <c r="M57" s="245"/>
      <c r="N57" s="246"/>
      <c r="O57" s="246"/>
      <c r="P57" s="246"/>
      <c r="Q57" s="246" t="s">
        <v>55</v>
      </c>
      <c r="R57" s="246"/>
      <c r="S57" s="247"/>
      <c r="T57" s="178" t="s">
        <v>1457</v>
      </c>
      <c r="U57" s="172"/>
      <c r="V57" s="172"/>
      <c r="W57" s="171" t="s">
        <v>163</v>
      </c>
      <c r="X57" s="173"/>
      <c r="Y57" s="173"/>
      <c r="Z57" s="172"/>
      <c r="AA57" s="172" t="s">
        <v>1458</v>
      </c>
      <c r="AB57" s="273"/>
      <c r="AC57" s="272">
        <v>44774</v>
      </c>
      <c r="AD57" s="175"/>
      <c r="AE57" s="174"/>
      <c r="AF57" s="172" t="s">
        <v>1459</v>
      </c>
      <c r="AG57" s="172" t="s">
        <v>1460</v>
      </c>
      <c r="AH57" s="172" t="s">
        <v>1461</v>
      </c>
      <c r="AI57" s="173"/>
      <c r="AJ57" s="234"/>
      <c r="AK57" s="166"/>
      <c r="AL57" s="166"/>
      <c r="AM57" s="166"/>
      <c r="AN57" s="166"/>
    </row>
    <row r="58" spans="1:40" s="167" customFormat="1" ht="35.1" customHeight="1" x14ac:dyDescent="0.25">
      <c r="A58" s="480"/>
      <c r="B58" s="168" t="s">
        <v>386</v>
      </c>
      <c r="C58" s="177" t="s">
        <v>1039</v>
      </c>
      <c r="D58" s="171" t="s">
        <v>1040</v>
      </c>
      <c r="E58" s="171"/>
      <c r="F58" s="254">
        <v>42948</v>
      </c>
      <c r="G58" s="254">
        <v>44348</v>
      </c>
      <c r="H58" s="171" t="s">
        <v>1462</v>
      </c>
      <c r="I58" s="244">
        <v>100000</v>
      </c>
      <c r="J58" s="171" t="s">
        <v>1463</v>
      </c>
      <c r="K58" s="171" t="s">
        <v>391</v>
      </c>
      <c r="L58" s="171"/>
      <c r="M58" s="245"/>
      <c r="N58" s="246"/>
      <c r="O58" s="246"/>
      <c r="P58" s="246"/>
      <c r="Q58" s="246" t="s">
        <v>55</v>
      </c>
      <c r="R58" s="246"/>
      <c r="S58" s="247"/>
      <c r="T58" s="204" t="s">
        <v>1464</v>
      </c>
      <c r="U58" s="249"/>
      <c r="V58" s="249"/>
      <c r="W58" s="171" t="s">
        <v>389</v>
      </c>
      <c r="X58" s="248"/>
      <c r="Y58" s="248"/>
      <c r="Z58" s="249"/>
      <c r="AA58" s="249" t="s">
        <v>1465</v>
      </c>
      <c r="AB58" s="272"/>
      <c r="AC58" s="272">
        <v>44774</v>
      </c>
      <c r="AD58" s="250"/>
      <c r="AE58" s="247"/>
      <c r="AF58" s="249"/>
      <c r="AG58" s="249" t="s">
        <v>1466</v>
      </c>
      <c r="AH58" s="249" t="s">
        <v>1188</v>
      </c>
      <c r="AI58" s="248"/>
      <c r="AJ58" s="234"/>
      <c r="AK58" s="166"/>
      <c r="AL58" s="166"/>
      <c r="AM58" s="166"/>
      <c r="AN58" s="166"/>
    </row>
    <row r="59" spans="1:40" s="167" customFormat="1" ht="35.1" customHeight="1" x14ac:dyDescent="0.25">
      <c r="A59" s="480"/>
      <c r="B59" s="168" t="s">
        <v>394</v>
      </c>
      <c r="C59" s="192" t="s">
        <v>1467</v>
      </c>
      <c r="D59" s="171" t="s">
        <v>1046</v>
      </c>
      <c r="E59" s="171"/>
      <c r="F59" s="254">
        <v>43497</v>
      </c>
      <c r="G59" s="254">
        <v>44166</v>
      </c>
      <c r="H59" s="171" t="s">
        <v>1393</v>
      </c>
      <c r="I59" s="359">
        <v>40000</v>
      </c>
      <c r="J59" s="171" t="s">
        <v>1468</v>
      </c>
      <c r="K59" s="171" t="s">
        <v>371</v>
      </c>
      <c r="L59" s="171"/>
      <c r="M59" s="245"/>
      <c r="N59" s="246"/>
      <c r="O59" s="246" t="s">
        <v>55</v>
      </c>
      <c r="P59" s="246"/>
      <c r="Q59" s="246"/>
      <c r="R59" s="246"/>
      <c r="S59" s="247"/>
      <c r="T59" s="248" t="s">
        <v>1469</v>
      </c>
      <c r="U59" s="249" t="s">
        <v>1470</v>
      </c>
      <c r="V59" s="249" t="s">
        <v>1471</v>
      </c>
      <c r="W59" s="171" t="s">
        <v>1145</v>
      </c>
      <c r="X59" s="248"/>
      <c r="Y59" s="248"/>
      <c r="Z59" s="249"/>
      <c r="AA59" s="249" t="s">
        <v>1472</v>
      </c>
      <c r="AB59" s="272"/>
      <c r="AC59" s="272">
        <v>44774</v>
      </c>
      <c r="AD59" s="250"/>
      <c r="AE59" s="247"/>
      <c r="AF59" s="249" t="s">
        <v>1473</v>
      </c>
      <c r="AG59" s="249"/>
      <c r="AH59" s="171" t="s">
        <v>371</v>
      </c>
      <c r="AI59" s="248"/>
      <c r="AJ59" s="234"/>
      <c r="AK59" s="166"/>
      <c r="AL59" s="166"/>
      <c r="AM59" s="166"/>
      <c r="AN59" s="166"/>
    </row>
    <row r="60" spans="1:40" s="167" customFormat="1" ht="35.1" customHeight="1" x14ac:dyDescent="0.25">
      <c r="A60" s="480"/>
      <c r="B60" s="168" t="s">
        <v>403</v>
      </c>
      <c r="C60" s="192" t="s">
        <v>1051</v>
      </c>
      <c r="D60" s="188" t="s">
        <v>405</v>
      </c>
      <c r="E60" s="171"/>
      <c r="F60" s="254">
        <v>42948</v>
      </c>
      <c r="G60" s="254">
        <v>44348</v>
      </c>
      <c r="H60" s="171" t="s">
        <v>1445</v>
      </c>
      <c r="I60" s="359">
        <v>30000</v>
      </c>
      <c r="J60" s="171" t="s">
        <v>1474</v>
      </c>
      <c r="K60" s="171" t="s">
        <v>1475</v>
      </c>
      <c r="L60" s="171"/>
      <c r="M60" s="245"/>
      <c r="N60" s="246"/>
      <c r="O60" s="246"/>
      <c r="P60" s="246"/>
      <c r="Q60" s="246" t="s">
        <v>55</v>
      </c>
      <c r="R60" s="246"/>
      <c r="S60" s="247"/>
      <c r="T60" s="248" t="s">
        <v>1476</v>
      </c>
      <c r="U60" s="374" t="s">
        <v>1477</v>
      </c>
      <c r="V60" s="249"/>
      <c r="W60" s="171" t="s">
        <v>1478</v>
      </c>
      <c r="X60" s="248"/>
      <c r="Y60" s="248"/>
      <c r="Z60" s="188" t="s">
        <v>1479</v>
      </c>
      <c r="AA60" s="188" t="s">
        <v>1480</v>
      </c>
      <c r="AB60" s="272"/>
      <c r="AC60" s="272"/>
      <c r="AD60" s="250"/>
      <c r="AE60" s="247"/>
      <c r="AF60" s="374"/>
      <c r="AG60" s="172" t="s">
        <v>1392</v>
      </c>
      <c r="AH60" s="172" t="s">
        <v>1244</v>
      </c>
      <c r="AI60" s="248"/>
      <c r="AJ60" s="234"/>
      <c r="AK60" s="166"/>
      <c r="AL60" s="166"/>
      <c r="AM60" s="166"/>
      <c r="AN60" s="166"/>
    </row>
    <row r="61" spans="1:40" s="167" customFormat="1" ht="35.1" customHeight="1" x14ac:dyDescent="0.25">
      <c r="A61" s="480"/>
      <c r="B61" s="168" t="s">
        <v>411</v>
      </c>
      <c r="C61" s="193" t="s">
        <v>412</v>
      </c>
      <c r="D61" s="188" t="s">
        <v>413</v>
      </c>
      <c r="E61" s="171"/>
      <c r="F61" s="254">
        <v>42948</v>
      </c>
      <c r="G61" s="254">
        <v>44348</v>
      </c>
      <c r="H61" s="171" t="s">
        <v>1282</v>
      </c>
      <c r="I61" s="359">
        <v>0</v>
      </c>
      <c r="J61" s="171" t="s">
        <v>1481</v>
      </c>
      <c r="K61" s="171" t="s">
        <v>371</v>
      </c>
      <c r="L61" s="171"/>
      <c r="M61" s="245"/>
      <c r="N61" s="246"/>
      <c r="O61" s="246"/>
      <c r="P61" s="246"/>
      <c r="Q61" s="246" t="s">
        <v>55</v>
      </c>
      <c r="R61" s="246"/>
      <c r="S61" s="247"/>
      <c r="T61" s="248" t="s">
        <v>1482</v>
      </c>
      <c r="U61" s="249"/>
      <c r="V61" s="249"/>
      <c r="W61" s="171" t="s">
        <v>1483</v>
      </c>
      <c r="X61" s="248"/>
      <c r="Y61" s="248"/>
      <c r="Z61" s="249"/>
      <c r="AA61" s="249"/>
      <c r="AB61" s="272"/>
      <c r="AC61" s="272">
        <v>44621</v>
      </c>
      <c r="AD61" s="250"/>
      <c r="AE61" s="247"/>
      <c r="AF61" s="249"/>
      <c r="AG61" s="249"/>
      <c r="AH61" s="171" t="s">
        <v>371</v>
      </c>
      <c r="AI61" s="248"/>
      <c r="AJ61" s="234"/>
      <c r="AK61" s="166"/>
      <c r="AL61" s="166"/>
      <c r="AM61" s="166"/>
      <c r="AN61" s="166"/>
    </row>
    <row r="62" spans="1:40" s="167" customFormat="1" ht="35.1" customHeight="1" x14ac:dyDescent="0.25">
      <c r="A62" s="480"/>
      <c r="B62" s="168" t="s">
        <v>417</v>
      </c>
      <c r="C62" s="177" t="s">
        <v>418</v>
      </c>
      <c r="D62" s="188" t="s">
        <v>419</v>
      </c>
      <c r="E62" s="171"/>
      <c r="F62" s="254">
        <v>42948</v>
      </c>
      <c r="G62" s="254">
        <v>44348</v>
      </c>
      <c r="H62" s="171" t="s">
        <v>1260</v>
      </c>
      <c r="I62" s="359">
        <v>0</v>
      </c>
      <c r="J62" s="171" t="s">
        <v>1484</v>
      </c>
      <c r="K62" s="171" t="s">
        <v>1212</v>
      </c>
      <c r="L62" s="171"/>
      <c r="M62" s="245"/>
      <c r="N62" s="246"/>
      <c r="O62" s="246"/>
      <c r="P62" s="246"/>
      <c r="Q62" s="246"/>
      <c r="R62" s="246" t="s">
        <v>55</v>
      </c>
      <c r="S62" s="247"/>
      <c r="T62" s="178" t="s">
        <v>1760</v>
      </c>
      <c r="U62" s="249"/>
      <c r="V62" s="249"/>
      <c r="W62" s="249"/>
      <c r="X62" s="248"/>
      <c r="Y62" s="248"/>
      <c r="Z62" s="249"/>
      <c r="AA62" s="249"/>
      <c r="AB62" s="272"/>
      <c r="AC62" s="272"/>
      <c r="AD62" s="250"/>
      <c r="AE62" s="247"/>
      <c r="AF62" s="249"/>
      <c r="AG62" s="249"/>
      <c r="AH62" s="249" t="s">
        <v>1211</v>
      </c>
      <c r="AI62" s="248"/>
      <c r="AJ62" s="234"/>
      <c r="AK62" s="166"/>
      <c r="AL62" s="166"/>
      <c r="AM62" s="166"/>
      <c r="AN62" s="166"/>
    </row>
    <row r="63" spans="1:40" s="167" customFormat="1" ht="35.1" customHeight="1" x14ac:dyDescent="0.25">
      <c r="A63" s="480"/>
      <c r="B63" s="168" t="s">
        <v>424</v>
      </c>
      <c r="C63" s="177" t="s">
        <v>1055</v>
      </c>
      <c r="D63" s="171" t="s">
        <v>1056</v>
      </c>
      <c r="E63" s="171"/>
      <c r="F63" s="254">
        <v>42948</v>
      </c>
      <c r="G63" s="254">
        <v>44348</v>
      </c>
      <c r="H63" s="171" t="s">
        <v>1485</v>
      </c>
      <c r="I63" s="244">
        <v>350000</v>
      </c>
      <c r="J63" s="171" t="s">
        <v>1486</v>
      </c>
      <c r="K63" s="171" t="s">
        <v>1322</v>
      </c>
      <c r="L63" s="171"/>
      <c r="M63" s="245"/>
      <c r="N63" s="246"/>
      <c r="O63" s="246"/>
      <c r="P63" s="246"/>
      <c r="Q63" s="246" t="s">
        <v>55</v>
      </c>
      <c r="R63" s="246"/>
      <c r="S63" s="247"/>
      <c r="T63" s="204" t="s">
        <v>1487</v>
      </c>
      <c r="U63" s="249" t="s">
        <v>1488</v>
      </c>
      <c r="V63" s="249"/>
      <c r="W63" s="249" t="s">
        <v>1489</v>
      </c>
      <c r="X63" s="248" t="s">
        <v>1490</v>
      </c>
      <c r="Y63" s="248"/>
      <c r="Z63" s="249"/>
      <c r="AA63" s="249" t="s">
        <v>1491</v>
      </c>
      <c r="AB63" s="272"/>
      <c r="AC63" s="273">
        <v>44774</v>
      </c>
      <c r="AD63" s="250"/>
      <c r="AE63" s="247"/>
      <c r="AF63" s="249"/>
      <c r="AG63" s="249"/>
      <c r="AH63" s="172" t="s">
        <v>1244</v>
      </c>
      <c r="AI63" s="248"/>
      <c r="AJ63" s="234"/>
      <c r="AK63" s="166"/>
      <c r="AL63" s="166"/>
      <c r="AM63" s="166"/>
      <c r="AN63" s="166"/>
    </row>
    <row r="64" spans="1:40" s="167" customFormat="1" ht="35.1" customHeight="1" x14ac:dyDescent="0.25">
      <c r="A64" s="480"/>
      <c r="B64" s="168" t="s">
        <v>432</v>
      </c>
      <c r="C64" s="177" t="s">
        <v>1492</v>
      </c>
      <c r="D64" s="171" t="s">
        <v>434</v>
      </c>
      <c r="E64" s="171"/>
      <c r="F64" s="254">
        <v>42948</v>
      </c>
      <c r="G64" s="254">
        <v>44348</v>
      </c>
      <c r="H64" s="171" t="s">
        <v>1315</v>
      </c>
      <c r="I64" s="244">
        <v>400000</v>
      </c>
      <c r="J64" s="205" t="s">
        <v>1493</v>
      </c>
      <c r="K64" s="171" t="s">
        <v>436</v>
      </c>
      <c r="L64" s="171"/>
      <c r="M64" s="245"/>
      <c r="N64" s="246"/>
      <c r="O64" s="246"/>
      <c r="P64" s="246"/>
      <c r="Q64" s="246" t="s">
        <v>55</v>
      </c>
      <c r="R64" s="246"/>
      <c r="S64" s="247"/>
      <c r="T64" s="248" t="s">
        <v>1494</v>
      </c>
      <c r="U64" s="249"/>
      <c r="V64" s="249"/>
      <c r="W64" s="171" t="s">
        <v>1318</v>
      </c>
      <c r="X64" s="248"/>
      <c r="Y64" s="248"/>
      <c r="Z64" s="249"/>
      <c r="AA64" s="249"/>
      <c r="AB64" s="272"/>
      <c r="AC64" s="273">
        <v>44774</v>
      </c>
      <c r="AD64" s="250"/>
      <c r="AE64" s="247"/>
      <c r="AF64" s="249"/>
      <c r="AG64" s="249"/>
      <c r="AH64" s="249" t="s">
        <v>1319</v>
      </c>
      <c r="AI64" s="248"/>
      <c r="AJ64" s="234"/>
      <c r="AK64" s="166"/>
      <c r="AL64" s="166"/>
      <c r="AM64" s="166"/>
      <c r="AN64" s="166"/>
    </row>
    <row r="65" spans="1:40" s="167" customFormat="1" ht="35.1" customHeight="1" x14ac:dyDescent="0.25">
      <c r="A65" s="480"/>
      <c r="B65" s="168" t="s">
        <v>438</v>
      </c>
      <c r="C65" s="177" t="s">
        <v>439</v>
      </c>
      <c r="D65" s="171" t="s">
        <v>440</v>
      </c>
      <c r="E65" s="171"/>
      <c r="F65" s="254">
        <v>42948</v>
      </c>
      <c r="G65" s="254">
        <v>44348</v>
      </c>
      <c r="H65" s="171" t="s">
        <v>1315</v>
      </c>
      <c r="I65" s="244">
        <v>300000</v>
      </c>
      <c r="J65" s="171" t="s">
        <v>1493</v>
      </c>
      <c r="K65" s="171" t="s">
        <v>1495</v>
      </c>
      <c r="L65" s="171"/>
      <c r="M65" s="245"/>
      <c r="N65" s="246"/>
      <c r="O65" s="246"/>
      <c r="P65" s="246" t="s">
        <v>55</v>
      </c>
      <c r="Q65" s="246"/>
      <c r="R65" s="246"/>
      <c r="S65" s="247"/>
      <c r="T65" s="248" t="s">
        <v>1496</v>
      </c>
      <c r="U65" s="249"/>
      <c r="V65" s="249" t="s">
        <v>1497</v>
      </c>
      <c r="W65" s="171" t="s">
        <v>1318</v>
      </c>
      <c r="X65" s="248"/>
      <c r="Y65" s="248"/>
      <c r="Z65" s="249"/>
      <c r="AA65" s="249"/>
      <c r="AB65" s="272"/>
      <c r="AC65" s="273">
        <v>44774</v>
      </c>
      <c r="AD65" s="250"/>
      <c r="AE65" s="247"/>
      <c r="AF65" s="249"/>
      <c r="AG65" s="249"/>
      <c r="AH65" s="249" t="s">
        <v>1319</v>
      </c>
      <c r="AI65" s="248"/>
      <c r="AJ65" s="234"/>
      <c r="AK65" s="166"/>
      <c r="AL65" s="166"/>
      <c r="AM65" s="166"/>
      <c r="AN65" s="166"/>
    </row>
    <row r="66" spans="1:40" s="167" customFormat="1" ht="35.1" customHeight="1" x14ac:dyDescent="0.25">
      <c r="A66" s="480"/>
      <c r="B66" s="168" t="s">
        <v>444</v>
      </c>
      <c r="C66" s="177" t="s">
        <v>798</v>
      </c>
      <c r="D66" s="171"/>
      <c r="E66" s="171"/>
      <c r="F66" s="254"/>
      <c r="G66" s="254"/>
      <c r="H66" s="171"/>
      <c r="I66" s="359"/>
      <c r="J66" s="171"/>
      <c r="K66" s="171"/>
      <c r="L66" s="171"/>
      <c r="M66" s="245"/>
      <c r="N66" s="246"/>
      <c r="O66" s="246"/>
      <c r="P66" s="246"/>
      <c r="Q66" s="246"/>
      <c r="R66" s="246"/>
      <c r="S66" s="247"/>
      <c r="T66" s="248"/>
      <c r="U66" s="249"/>
      <c r="V66" s="249"/>
      <c r="W66" s="249"/>
      <c r="X66" s="248"/>
      <c r="Y66" s="248"/>
      <c r="Z66" s="249"/>
      <c r="AA66" s="249"/>
      <c r="AB66" s="272"/>
      <c r="AC66" s="272"/>
      <c r="AD66" s="250"/>
      <c r="AE66" s="247"/>
      <c r="AF66" s="249"/>
      <c r="AG66" s="249"/>
      <c r="AH66" s="249"/>
      <c r="AI66" s="248"/>
      <c r="AJ66" s="234"/>
      <c r="AK66" s="166"/>
      <c r="AL66" s="166"/>
      <c r="AM66" s="166"/>
      <c r="AN66" s="166"/>
    </row>
    <row r="67" spans="1:40" s="167" customFormat="1" ht="35.1" customHeight="1" x14ac:dyDescent="0.25">
      <c r="A67" s="480"/>
      <c r="B67" s="168" t="s">
        <v>450</v>
      </c>
      <c r="C67" s="192" t="s">
        <v>1498</v>
      </c>
      <c r="D67" s="171" t="s">
        <v>452</v>
      </c>
      <c r="E67" s="171"/>
      <c r="F67" s="254">
        <v>42948</v>
      </c>
      <c r="G67" s="254">
        <v>44348</v>
      </c>
      <c r="H67" s="171" t="s">
        <v>1334</v>
      </c>
      <c r="I67" s="244">
        <v>100000</v>
      </c>
      <c r="J67" s="171" t="s">
        <v>1499</v>
      </c>
      <c r="K67" s="171" t="s">
        <v>454</v>
      </c>
      <c r="L67" s="171"/>
      <c r="M67" s="245"/>
      <c r="N67" s="246"/>
      <c r="O67" s="246"/>
      <c r="P67" s="246" t="s">
        <v>55</v>
      </c>
      <c r="Q67" s="246"/>
      <c r="R67" s="246"/>
      <c r="S67" s="247"/>
      <c r="T67" s="248" t="s">
        <v>1500</v>
      </c>
      <c r="U67" s="249"/>
      <c r="V67" s="249" t="s">
        <v>1501</v>
      </c>
      <c r="W67" s="206" t="s">
        <v>1337</v>
      </c>
      <c r="X67" s="248"/>
      <c r="Y67" s="248"/>
      <c r="Z67" s="249"/>
      <c r="AA67" s="249"/>
      <c r="AB67" s="272"/>
      <c r="AC67" s="272">
        <v>44774</v>
      </c>
      <c r="AD67" s="250"/>
      <c r="AE67" s="247"/>
      <c r="AF67" s="249" t="s">
        <v>1502</v>
      </c>
      <c r="AG67" s="249"/>
      <c r="AH67" s="171" t="s">
        <v>454</v>
      </c>
      <c r="AI67" s="248"/>
      <c r="AJ67" s="234"/>
      <c r="AK67" s="166"/>
      <c r="AL67" s="166"/>
      <c r="AM67" s="166"/>
      <c r="AN67" s="166"/>
    </row>
    <row r="68" spans="1:40" s="167" customFormat="1" ht="35.1" customHeight="1" x14ac:dyDescent="0.25">
      <c r="A68" s="480"/>
      <c r="B68" s="168" t="s">
        <v>458</v>
      </c>
      <c r="C68" s="192" t="s">
        <v>1503</v>
      </c>
      <c r="D68" s="171" t="s">
        <v>460</v>
      </c>
      <c r="E68" s="171"/>
      <c r="F68" s="254">
        <v>42948</v>
      </c>
      <c r="G68" s="254">
        <v>44348</v>
      </c>
      <c r="H68" s="171" t="s">
        <v>1334</v>
      </c>
      <c r="I68" s="244">
        <v>300000</v>
      </c>
      <c r="J68" s="171" t="s">
        <v>1504</v>
      </c>
      <c r="K68" s="171" t="s">
        <v>556</v>
      </c>
      <c r="L68" s="171"/>
      <c r="M68" s="245"/>
      <c r="N68" s="246"/>
      <c r="O68" s="246"/>
      <c r="P68" s="246" t="s">
        <v>55</v>
      </c>
      <c r="Q68" s="246"/>
      <c r="R68" s="246"/>
      <c r="S68" s="247"/>
      <c r="T68" s="248" t="s">
        <v>1505</v>
      </c>
      <c r="U68" s="249"/>
      <c r="V68" s="249" t="s">
        <v>1501</v>
      </c>
      <c r="W68" s="206" t="s">
        <v>1337</v>
      </c>
      <c r="X68" s="248"/>
      <c r="Y68" s="248"/>
      <c r="Z68" s="249"/>
      <c r="AA68" s="249" t="s">
        <v>1506</v>
      </c>
      <c r="AB68" s="272"/>
      <c r="AC68" s="272">
        <v>44774</v>
      </c>
      <c r="AD68" s="250"/>
      <c r="AE68" s="247"/>
      <c r="AF68" s="249" t="s">
        <v>1502</v>
      </c>
      <c r="AG68" s="249"/>
      <c r="AH68" s="249" t="s">
        <v>1507</v>
      </c>
      <c r="AI68" s="248"/>
      <c r="AJ68" s="234"/>
      <c r="AK68" s="166"/>
      <c r="AL68" s="166"/>
      <c r="AM68" s="166"/>
      <c r="AN68" s="166"/>
    </row>
    <row r="69" spans="1:40" s="167" customFormat="1" ht="35.1" customHeight="1" x14ac:dyDescent="0.25">
      <c r="A69" s="480"/>
      <c r="B69" s="168" t="s">
        <v>467</v>
      </c>
      <c r="C69" s="192" t="s">
        <v>1508</v>
      </c>
      <c r="D69" s="171" t="s">
        <v>460</v>
      </c>
      <c r="E69" s="171"/>
      <c r="F69" s="254">
        <v>42948</v>
      </c>
      <c r="G69" s="254">
        <v>44348</v>
      </c>
      <c r="H69" s="171" t="s">
        <v>1334</v>
      </c>
      <c r="I69" s="244">
        <v>150000</v>
      </c>
      <c r="J69" s="171" t="s">
        <v>1509</v>
      </c>
      <c r="K69" s="171" t="s">
        <v>1510</v>
      </c>
      <c r="L69" s="171"/>
      <c r="M69" s="245"/>
      <c r="N69" s="246"/>
      <c r="O69" s="246"/>
      <c r="P69" s="246" t="s">
        <v>55</v>
      </c>
      <c r="Q69" s="246"/>
      <c r="R69" s="246"/>
      <c r="S69" s="247"/>
      <c r="T69" s="248" t="s">
        <v>1511</v>
      </c>
      <c r="U69" s="249"/>
      <c r="V69" s="249" t="s">
        <v>1501</v>
      </c>
      <c r="W69" s="206" t="s">
        <v>1337</v>
      </c>
      <c r="X69" s="248"/>
      <c r="Y69" s="207" t="s">
        <v>1512</v>
      </c>
      <c r="Z69" s="249"/>
      <c r="AA69" s="249" t="s">
        <v>1513</v>
      </c>
      <c r="AB69" s="272"/>
      <c r="AC69" s="272">
        <v>44774</v>
      </c>
      <c r="AD69" s="250"/>
      <c r="AE69" s="247"/>
      <c r="AF69" s="249" t="s">
        <v>1514</v>
      </c>
      <c r="AG69" s="249"/>
      <c r="AH69" s="249" t="s">
        <v>1515</v>
      </c>
      <c r="AI69" s="248"/>
      <c r="AJ69" s="234"/>
      <c r="AK69" s="166"/>
      <c r="AL69" s="166"/>
      <c r="AM69" s="166"/>
      <c r="AN69" s="166"/>
    </row>
    <row r="70" spans="1:40" s="167" customFormat="1" ht="35.1" customHeight="1" x14ac:dyDescent="0.25">
      <c r="A70" s="480"/>
      <c r="B70" s="176" t="s">
        <v>474</v>
      </c>
      <c r="C70" s="192" t="s">
        <v>1516</v>
      </c>
      <c r="D70" s="171" t="s">
        <v>476</v>
      </c>
      <c r="E70" s="171"/>
      <c r="F70" s="254">
        <v>42948</v>
      </c>
      <c r="G70" s="254">
        <v>44348</v>
      </c>
      <c r="H70" s="171" t="s">
        <v>1517</v>
      </c>
      <c r="I70" s="244">
        <v>50000</v>
      </c>
      <c r="J70" s="171" t="s">
        <v>1518</v>
      </c>
      <c r="K70" s="171" t="s">
        <v>353</v>
      </c>
      <c r="L70" s="171"/>
      <c r="M70" s="245"/>
      <c r="N70" s="246"/>
      <c r="O70" s="246"/>
      <c r="P70" s="246" t="s">
        <v>55</v>
      </c>
      <c r="Q70" s="246"/>
      <c r="R70" s="246"/>
      <c r="S70" s="247"/>
      <c r="T70" s="248" t="s">
        <v>1511</v>
      </c>
      <c r="U70" s="249"/>
      <c r="V70" s="249" t="s">
        <v>1501</v>
      </c>
      <c r="W70" s="171" t="s">
        <v>1519</v>
      </c>
      <c r="X70" s="248"/>
      <c r="Y70" s="207"/>
      <c r="Z70" s="249"/>
      <c r="AA70" s="249" t="s">
        <v>1520</v>
      </c>
      <c r="AB70" s="272"/>
      <c r="AC70" s="272">
        <v>44774</v>
      </c>
      <c r="AD70" s="250"/>
      <c r="AE70" s="247"/>
      <c r="AF70" s="249"/>
      <c r="AG70" s="249"/>
      <c r="AH70" s="171" t="s">
        <v>479</v>
      </c>
      <c r="AI70" s="248" t="s">
        <v>1521</v>
      </c>
      <c r="AJ70" s="234"/>
      <c r="AK70" s="166"/>
      <c r="AL70" s="166"/>
      <c r="AM70" s="166"/>
      <c r="AN70" s="166"/>
    </row>
    <row r="71" spans="1:40" s="167" customFormat="1" ht="35.1" customHeight="1" x14ac:dyDescent="0.25">
      <c r="A71" s="480"/>
      <c r="B71" s="168" t="s">
        <v>481</v>
      </c>
      <c r="C71" s="192" t="s">
        <v>1522</v>
      </c>
      <c r="D71" s="171" t="s">
        <v>483</v>
      </c>
      <c r="E71" s="171"/>
      <c r="F71" s="254">
        <v>42948</v>
      </c>
      <c r="G71" s="254">
        <v>44348</v>
      </c>
      <c r="H71" s="171" t="s">
        <v>1334</v>
      </c>
      <c r="I71" s="244">
        <v>20000</v>
      </c>
      <c r="J71" s="171" t="s">
        <v>1523</v>
      </c>
      <c r="K71" s="171" t="s">
        <v>485</v>
      </c>
      <c r="L71" s="171"/>
      <c r="M71" s="245"/>
      <c r="N71" s="246"/>
      <c r="O71" s="246"/>
      <c r="P71" s="246" t="s">
        <v>55</v>
      </c>
      <c r="Q71" s="246"/>
      <c r="R71" s="246"/>
      <c r="S71" s="247"/>
      <c r="T71" s="248" t="s">
        <v>1524</v>
      </c>
      <c r="U71" s="249"/>
      <c r="V71" s="249" t="s">
        <v>1525</v>
      </c>
      <c r="W71" s="181" t="s">
        <v>1337</v>
      </c>
      <c r="X71" s="248"/>
      <c r="Y71" s="248"/>
      <c r="Z71" s="249"/>
      <c r="AA71" s="249" t="s">
        <v>1526</v>
      </c>
      <c r="AB71" s="272"/>
      <c r="AC71" s="272">
        <v>44774</v>
      </c>
      <c r="AD71" s="250"/>
      <c r="AE71" s="247"/>
      <c r="AF71" s="249" t="s">
        <v>1527</v>
      </c>
      <c r="AG71" s="249"/>
      <c r="AH71" s="249" t="s">
        <v>1515</v>
      </c>
      <c r="AI71" s="248"/>
      <c r="AJ71" s="234"/>
      <c r="AK71" s="166"/>
      <c r="AL71" s="166"/>
      <c r="AM71" s="166"/>
      <c r="AN71" s="166"/>
    </row>
    <row r="72" spans="1:40" s="167" customFormat="1" ht="35.1" customHeight="1" x14ac:dyDescent="0.25">
      <c r="A72" s="480"/>
      <c r="B72" s="168" t="s">
        <v>487</v>
      </c>
      <c r="C72" s="177" t="s">
        <v>1079</v>
      </c>
      <c r="D72" s="171" t="s">
        <v>489</v>
      </c>
      <c r="E72" s="171"/>
      <c r="F72" s="254">
        <v>42583</v>
      </c>
      <c r="G72" s="254">
        <v>42948</v>
      </c>
      <c r="H72" s="171" t="s">
        <v>1528</v>
      </c>
      <c r="I72" s="244">
        <v>0</v>
      </c>
      <c r="J72" s="171" t="s">
        <v>1529</v>
      </c>
      <c r="K72" s="171"/>
      <c r="L72" s="171"/>
      <c r="M72" s="245"/>
      <c r="N72" s="246"/>
      <c r="O72" s="246"/>
      <c r="P72" s="246"/>
      <c r="Q72" s="246"/>
      <c r="R72" s="246" t="s">
        <v>55</v>
      </c>
      <c r="S72" s="247"/>
      <c r="T72" s="178" t="s">
        <v>1760</v>
      </c>
      <c r="U72" s="249"/>
      <c r="V72" s="249"/>
      <c r="W72" s="249"/>
      <c r="X72" s="248"/>
      <c r="Y72" s="248"/>
      <c r="Z72" s="249"/>
      <c r="AA72" s="249"/>
      <c r="AB72" s="272"/>
      <c r="AC72" s="272"/>
      <c r="AD72" s="250"/>
      <c r="AE72" s="247"/>
      <c r="AF72" s="249"/>
      <c r="AG72" s="249"/>
      <c r="AH72" s="249" t="s">
        <v>1515</v>
      </c>
      <c r="AI72" s="248"/>
      <c r="AJ72" s="234"/>
      <c r="AK72" s="166"/>
      <c r="AL72" s="166"/>
      <c r="AM72" s="166"/>
      <c r="AN72" s="166"/>
    </row>
    <row r="73" spans="1:40" s="167" customFormat="1" ht="35.1" customHeight="1" x14ac:dyDescent="0.25">
      <c r="A73" s="480"/>
      <c r="B73" s="176" t="s">
        <v>494</v>
      </c>
      <c r="C73" s="177" t="s">
        <v>1530</v>
      </c>
      <c r="D73" s="171" t="s">
        <v>496</v>
      </c>
      <c r="E73" s="171"/>
      <c r="F73" s="254">
        <v>42948</v>
      </c>
      <c r="G73" s="254">
        <v>44348</v>
      </c>
      <c r="H73" s="171" t="s">
        <v>1315</v>
      </c>
      <c r="I73" s="244">
        <v>30000</v>
      </c>
      <c r="J73" s="171" t="s">
        <v>1531</v>
      </c>
      <c r="K73" s="171" t="s">
        <v>274</v>
      </c>
      <c r="L73" s="171"/>
      <c r="M73" s="245"/>
      <c r="N73" s="246"/>
      <c r="O73" s="246"/>
      <c r="P73" s="246"/>
      <c r="Q73" s="246"/>
      <c r="R73" s="246" t="s">
        <v>55</v>
      </c>
      <c r="S73" s="247"/>
      <c r="T73" s="178" t="s">
        <v>1764</v>
      </c>
      <c r="U73" s="249"/>
      <c r="V73" s="249"/>
      <c r="W73" s="249"/>
      <c r="X73" s="248"/>
      <c r="Y73" s="248"/>
      <c r="Z73" s="249"/>
      <c r="AA73" s="249"/>
      <c r="AB73" s="272"/>
      <c r="AC73" s="272"/>
      <c r="AD73" s="250"/>
      <c r="AE73" s="247"/>
      <c r="AF73" s="249"/>
      <c r="AG73" s="249"/>
      <c r="AH73" s="171" t="s">
        <v>274</v>
      </c>
      <c r="AI73" s="248"/>
      <c r="AJ73" s="234"/>
      <c r="AK73" s="166"/>
      <c r="AL73" s="166"/>
      <c r="AM73" s="166"/>
      <c r="AN73" s="166"/>
    </row>
    <row r="74" spans="1:40" s="167" customFormat="1" ht="35.1" customHeight="1" x14ac:dyDescent="0.25">
      <c r="A74" s="480"/>
      <c r="B74" s="168" t="s">
        <v>502</v>
      </c>
      <c r="C74" s="192" t="s">
        <v>1532</v>
      </c>
      <c r="D74" s="171" t="s">
        <v>504</v>
      </c>
      <c r="E74" s="171"/>
      <c r="F74" s="254">
        <v>44013</v>
      </c>
      <c r="G74" s="254">
        <v>44348</v>
      </c>
      <c r="H74" s="171" t="s">
        <v>1517</v>
      </c>
      <c r="I74" s="244">
        <v>10000</v>
      </c>
      <c r="J74" s="171" t="s">
        <v>1533</v>
      </c>
      <c r="K74" s="171" t="s">
        <v>1534</v>
      </c>
      <c r="L74" s="171"/>
      <c r="M74" s="245"/>
      <c r="N74" s="246"/>
      <c r="O74" s="246" t="s">
        <v>55</v>
      </c>
      <c r="P74" s="246"/>
      <c r="Q74" s="246"/>
      <c r="R74" s="246"/>
      <c r="S74" s="247"/>
      <c r="T74" s="248" t="s">
        <v>1763</v>
      </c>
      <c r="U74" s="249"/>
      <c r="V74" s="249" t="s">
        <v>1535</v>
      </c>
      <c r="W74" s="171" t="s">
        <v>1074</v>
      </c>
      <c r="X74" s="248"/>
      <c r="Y74" s="248"/>
      <c r="Z74" s="249"/>
      <c r="AA74" s="249" t="s">
        <v>1520</v>
      </c>
      <c r="AB74" s="272"/>
      <c r="AC74" s="272">
        <v>44774</v>
      </c>
      <c r="AD74" s="250"/>
      <c r="AE74" s="247"/>
      <c r="AF74" s="249"/>
      <c r="AG74" s="249"/>
      <c r="AH74" s="249" t="s">
        <v>1536</v>
      </c>
      <c r="AI74" s="248"/>
      <c r="AJ74" s="234"/>
      <c r="AK74" s="166"/>
      <c r="AL74" s="166"/>
      <c r="AM74" s="166"/>
      <c r="AN74" s="166"/>
    </row>
    <row r="75" spans="1:40" s="167" customFormat="1" ht="35.1" customHeight="1" x14ac:dyDescent="0.25">
      <c r="A75" s="480"/>
      <c r="B75" s="168" t="s">
        <v>509</v>
      </c>
      <c r="C75" s="193" t="s">
        <v>1537</v>
      </c>
      <c r="D75" s="171" t="s">
        <v>511</v>
      </c>
      <c r="E75" s="171"/>
      <c r="F75" s="254">
        <v>42948</v>
      </c>
      <c r="G75" s="254">
        <v>44348</v>
      </c>
      <c r="H75" s="171" t="s">
        <v>1190</v>
      </c>
      <c r="I75" s="244">
        <v>30000</v>
      </c>
      <c r="J75" s="171" t="s">
        <v>1538</v>
      </c>
      <c r="K75" s="171" t="s">
        <v>173</v>
      </c>
      <c r="L75" s="171"/>
      <c r="M75" s="245"/>
      <c r="N75" s="246"/>
      <c r="O75" s="246"/>
      <c r="P75" s="246"/>
      <c r="Q75" s="246" t="s">
        <v>55</v>
      </c>
      <c r="R75" s="246"/>
      <c r="S75" s="247"/>
      <c r="T75" s="248" t="s">
        <v>1539</v>
      </c>
      <c r="U75" s="249"/>
      <c r="V75" s="249"/>
      <c r="W75" s="171" t="s">
        <v>1540</v>
      </c>
      <c r="X75" s="248"/>
      <c r="Y75" s="248"/>
      <c r="Z75" s="249"/>
      <c r="AA75" s="249"/>
      <c r="AB75" s="272"/>
      <c r="AC75" s="272"/>
      <c r="AD75" s="250"/>
      <c r="AE75" s="247"/>
      <c r="AF75" s="374" t="s">
        <v>1541</v>
      </c>
      <c r="AG75" s="249"/>
      <c r="AH75" s="249" t="s">
        <v>1244</v>
      </c>
      <c r="AI75" s="248"/>
      <c r="AJ75" s="234"/>
      <c r="AK75" s="166"/>
      <c r="AL75" s="166"/>
      <c r="AM75" s="166"/>
      <c r="AN75" s="166"/>
    </row>
    <row r="76" spans="1:40" s="167" customFormat="1" ht="35.1" customHeight="1" x14ac:dyDescent="0.25">
      <c r="A76" s="480"/>
      <c r="B76" s="176" t="s">
        <v>519</v>
      </c>
      <c r="C76" s="177" t="s">
        <v>1091</v>
      </c>
      <c r="D76" s="171"/>
      <c r="E76" s="171"/>
      <c r="F76" s="254"/>
      <c r="G76" s="254"/>
      <c r="H76" s="171"/>
      <c r="I76" s="359"/>
      <c r="J76" s="171"/>
      <c r="K76" s="171"/>
      <c r="L76" s="171"/>
      <c r="M76" s="245"/>
      <c r="N76" s="246"/>
      <c r="O76" s="246"/>
      <c r="P76" s="246"/>
      <c r="Q76" s="246"/>
      <c r="R76" s="246"/>
      <c r="S76" s="247" t="s">
        <v>7</v>
      </c>
      <c r="T76" s="248"/>
      <c r="U76" s="249"/>
      <c r="V76" s="249"/>
      <c r="W76" s="249"/>
      <c r="X76" s="248"/>
      <c r="Y76" s="248"/>
      <c r="Z76" s="249"/>
      <c r="AA76" s="249"/>
      <c r="AB76" s="272"/>
      <c r="AC76" s="272"/>
      <c r="AD76" s="250"/>
      <c r="AE76" s="247"/>
      <c r="AF76" s="249"/>
      <c r="AG76" s="249"/>
      <c r="AH76" s="249"/>
      <c r="AI76" s="248"/>
      <c r="AJ76" s="234"/>
      <c r="AK76" s="166"/>
      <c r="AL76" s="166"/>
      <c r="AM76" s="166"/>
      <c r="AN76" s="166"/>
    </row>
    <row r="77" spans="1:40" s="167" customFormat="1" ht="35.1" customHeight="1" x14ac:dyDescent="0.25">
      <c r="A77" s="480"/>
      <c r="B77" s="168" t="s">
        <v>526</v>
      </c>
      <c r="C77" s="177" t="s">
        <v>1542</v>
      </c>
      <c r="D77" s="171" t="s">
        <v>528</v>
      </c>
      <c r="E77" s="171"/>
      <c r="F77" s="254">
        <v>42948</v>
      </c>
      <c r="G77" s="254">
        <v>44348</v>
      </c>
      <c r="H77" s="171" t="s">
        <v>1315</v>
      </c>
      <c r="I77" s="244">
        <v>300000</v>
      </c>
      <c r="J77" s="181" t="s">
        <v>1543</v>
      </c>
      <c r="K77" s="171" t="s">
        <v>1095</v>
      </c>
      <c r="L77" s="171"/>
      <c r="M77" s="245"/>
      <c r="N77" s="246"/>
      <c r="O77" s="246"/>
      <c r="P77" s="246"/>
      <c r="Q77" s="246" t="s">
        <v>55</v>
      </c>
      <c r="R77" s="246"/>
      <c r="S77" s="247"/>
      <c r="T77" s="248" t="s">
        <v>1544</v>
      </c>
      <c r="U77" s="249"/>
      <c r="V77" s="249"/>
      <c r="W77" s="171" t="s">
        <v>1318</v>
      </c>
      <c r="X77" s="248"/>
      <c r="Y77" s="248"/>
      <c r="Z77" s="249"/>
      <c r="AA77" s="249" t="s">
        <v>1545</v>
      </c>
      <c r="AB77" s="272"/>
      <c r="AC77" s="273">
        <v>44774</v>
      </c>
      <c r="AD77" s="250"/>
      <c r="AE77" s="247"/>
      <c r="AF77" s="249"/>
      <c r="AG77" s="249"/>
      <c r="AH77" s="249" t="s">
        <v>1319</v>
      </c>
      <c r="AI77" s="248"/>
      <c r="AJ77" s="234"/>
      <c r="AK77" s="166"/>
      <c r="AL77" s="166"/>
      <c r="AM77" s="166"/>
      <c r="AN77" s="166"/>
    </row>
    <row r="78" spans="1:40" s="167" customFormat="1" ht="35.1" customHeight="1" x14ac:dyDescent="0.25">
      <c r="A78" s="480"/>
      <c r="B78" s="168" t="s">
        <v>531</v>
      </c>
      <c r="C78" s="177" t="s">
        <v>1546</v>
      </c>
      <c r="D78" s="171" t="s">
        <v>533</v>
      </c>
      <c r="E78" s="171"/>
      <c r="F78" s="254">
        <v>42948</v>
      </c>
      <c r="G78" s="254">
        <v>44348</v>
      </c>
      <c r="H78" s="171" t="s">
        <v>1547</v>
      </c>
      <c r="I78" s="244">
        <v>400000</v>
      </c>
      <c r="J78" s="171" t="s">
        <v>1548</v>
      </c>
      <c r="K78" s="171" t="s">
        <v>1097</v>
      </c>
      <c r="L78" s="171"/>
      <c r="M78" s="245"/>
      <c r="N78" s="246"/>
      <c r="O78" s="246"/>
      <c r="P78" s="246"/>
      <c r="Q78" s="246" t="s">
        <v>55</v>
      </c>
      <c r="R78" s="246"/>
      <c r="S78" s="247"/>
      <c r="T78" s="204" t="s">
        <v>1549</v>
      </c>
      <c r="U78" s="249" t="s">
        <v>1550</v>
      </c>
      <c r="V78" s="249"/>
      <c r="W78" s="171" t="s">
        <v>163</v>
      </c>
      <c r="X78" s="249" t="s">
        <v>1551</v>
      </c>
      <c r="Y78" s="248"/>
      <c r="Z78" s="249"/>
      <c r="AA78" s="249" t="s">
        <v>1552</v>
      </c>
      <c r="AB78" s="272"/>
      <c r="AC78" s="272"/>
      <c r="AD78" s="250"/>
      <c r="AE78" s="247"/>
      <c r="AF78" s="249" t="s">
        <v>1553</v>
      </c>
      <c r="AG78" s="249"/>
      <c r="AH78" s="375" t="s">
        <v>1554</v>
      </c>
      <c r="AI78" s="248"/>
      <c r="AJ78" s="234"/>
      <c r="AK78" s="166"/>
      <c r="AL78" s="166"/>
      <c r="AM78" s="166"/>
      <c r="AN78" s="166"/>
    </row>
    <row r="79" spans="1:40" s="167" customFormat="1" ht="35.1" customHeight="1" x14ac:dyDescent="0.25">
      <c r="A79" s="480"/>
      <c r="B79" s="176" t="s">
        <v>537</v>
      </c>
      <c r="C79" s="177" t="s">
        <v>1555</v>
      </c>
      <c r="D79" s="171" t="s">
        <v>533</v>
      </c>
      <c r="E79" s="171"/>
      <c r="F79" s="254">
        <v>42948</v>
      </c>
      <c r="G79" s="254">
        <v>44348</v>
      </c>
      <c r="H79" s="171" t="s">
        <v>1255</v>
      </c>
      <c r="I79" s="244">
        <v>25000</v>
      </c>
      <c r="J79" s="171" t="s">
        <v>1556</v>
      </c>
      <c r="K79" s="171" t="s">
        <v>1101</v>
      </c>
      <c r="L79" s="171"/>
      <c r="M79" s="245"/>
      <c r="N79" s="246"/>
      <c r="O79" s="246"/>
      <c r="P79" s="246"/>
      <c r="Q79" s="246" t="s">
        <v>55</v>
      </c>
      <c r="R79" s="246"/>
      <c r="S79" s="247"/>
      <c r="T79" s="204" t="s">
        <v>1557</v>
      </c>
      <c r="U79" s="249"/>
      <c r="V79" s="249"/>
      <c r="W79" s="171" t="s">
        <v>163</v>
      </c>
      <c r="X79" s="248"/>
      <c r="Y79" s="248"/>
      <c r="Z79" s="249"/>
      <c r="AA79" s="249" t="s">
        <v>1552</v>
      </c>
      <c r="AB79" s="272"/>
      <c r="AC79" s="272">
        <v>44774</v>
      </c>
      <c r="AD79" s="250"/>
      <c r="AE79" s="247"/>
      <c r="AF79" s="249" t="s">
        <v>1558</v>
      </c>
      <c r="AG79" s="249"/>
      <c r="AH79" s="249" t="s">
        <v>1559</v>
      </c>
      <c r="AI79" s="248" t="s">
        <v>1560</v>
      </c>
      <c r="AJ79" s="234"/>
      <c r="AK79" s="166"/>
      <c r="AL79" s="166"/>
      <c r="AM79" s="166"/>
      <c r="AN79" s="166"/>
    </row>
    <row r="80" spans="1:40" s="167" customFormat="1" ht="35.1" customHeight="1" x14ac:dyDescent="0.25">
      <c r="A80" s="480"/>
      <c r="B80" s="168" t="s">
        <v>542</v>
      </c>
      <c r="C80" s="193" t="s">
        <v>1561</v>
      </c>
      <c r="D80" s="171" t="s">
        <v>533</v>
      </c>
      <c r="E80" s="171"/>
      <c r="F80" s="254">
        <v>42948</v>
      </c>
      <c r="G80" s="254">
        <v>44348</v>
      </c>
      <c r="H80" s="171" t="s">
        <v>1194</v>
      </c>
      <c r="I80" s="244">
        <v>75000</v>
      </c>
      <c r="J80" s="171" t="s">
        <v>1562</v>
      </c>
      <c r="K80" s="171" t="s">
        <v>1105</v>
      </c>
      <c r="L80" s="171"/>
      <c r="M80" s="245"/>
      <c r="N80" s="246"/>
      <c r="O80" s="246"/>
      <c r="P80" s="246"/>
      <c r="Q80" s="246" t="s">
        <v>55</v>
      </c>
      <c r="R80" s="246"/>
      <c r="S80" s="247"/>
      <c r="T80" s="248" t="s">
        <v>1563</v>
      </c>
      <c r="U80" s="249"/>
      <c r="V80" s="249"/>
      <c r="W80" s="171" t="s">
        <v>68</v>
      </c>
      <c r="X80" s="248"/>
      <c r="Y80" s="248"/>
      <c r="Z80" s="249"/>
      <c r="AA80" s="249"/>
      <c r="AB80" s="272"/>
      <c r="AC80" s="272"/>
      <c r="AD80" s="250"/>
      <c r="AE80" s="247"/>
      <c r="AF80" s="249"/>
      <c r="AG80" s="249"/>
      <c r="AH80" s="249" t="s">
        <v>1564</v>
      </c>
      <c r="AI80" s="248"/>
      <c r="AJ80" s="234"/>
      <c r="AK80" s="166"/>
      <c r="AL80" s="166"/>
      <c r="AM80" s="166"/>
      <c r="AN80" s="166"/>
    </row>
    <row r="81" spans="1:40" s="167" customFormat="1" ht="35.1" customHeight="1" x14ac:dyDescent="0.25">
      <c r="A81" s="480"/>
      <c r="B81" s="168" t="s">
        <v>547</v>
      </c>
      <c r="C81" s="177" t="s">
        <v>1565</v>
      </c>
      <c r="D81" s="171"/>
      <c r="E81" s="171"/>
      <c r="F81" s="254"/>
      <c r="G81" s="254"/>
      <c r="H81" s="171"/>
      <c r="I81" s="244"/>
      <c r="J81" s="171"/>
      <c r="K81" s="171"/>
      <c r="L81" s="171"/>
      <c r="M81" s="245"/>
      <c r="N81" s="246"/>
      <c r="O81" s="246"/>
      <c r="P81" s="246"/>
      <c r="Q81" s="246"/>
      <c r="R81" s="246"/>
      <c r="S81" s="247"/>
      <c r="T81" s="248"/>
      <c r="U81" s="249"/>
      <c r="V81" s="249"/>
      <c r="W81" s="249"/>
      <c r="X81" s="248"/>
      <c r="Y81" s="248"/>
      <c r="Z81" s="249"/>
      <c r="AA81" s="249"/>
      <c r="AB81" s="272"/>
      <c r="AC81" s="272"/>
      <c r="AD81" s="250"/>
      <c r="AE81" s="247"/>
      <c r="AF81" s="249"/>
      <c r="AG81" s="249"/>
      <c r="AH81" s="249"/>
      <c r="AI81" s="248"/>
      <c r="AJ81" s="234"/>
      <c r="AK81" s="166"/>
      <c r="AL81" s="166"/>
      <c r="AM81" s="166"/>
      <c r="AN81" s="166"/>
    </row>
    <row r="82" spans="1:40" s="167" customFormat="1" ht="35.1" customHeight="1" x14ac:dyDescent="0.25">
      <c r="A82" s="480"/>
      <c r="B82" s="176" t="s">
        <v>552</v>
      </c>
      <c r="C82" s="177" t="s">
        <v>1566</v>
      </c>
      <c r="D82" s="171" t="s">
        <v>554</v>
      </c>
      <c r="E82" s="171" t="s">
        <v>1567</v>
      </c>
      <c r="F82" s="254">
        <v>42948</v>
      </c>
      <c r="G82" s="254">
        <v>44348</v>
      </c>
      <c r="H82" s="171" t="s">
        <v>1568</v>
      </c>
      <c r="I82" s="244">
        <v>200000</v>
      </c>
      <c r="J82" s="171" t="s">
        <v>1569</v>
      </c>
      <c r="K82" s="171" t="s">
        <v>556</v>
      </c>
      <c r="L82" s="171"/>
      <c r="M82" s="245" t="s">
        <v>1117</v>
      </c>
      <c r="N82" s="246"/>
      <c r="O82" s="246"/>
      <c r="P82" s="246"/>
      <c r="Q82" s="246" t="s">
        <v>55</v>
      </c>
      <c r="R82" s="246"/>
      <c r="S82" s="247"/>
      <c r="T82" s="204" t="s">
        <v>1765</v>
      </c>
      <c r="U82" s="249" t="s">
        <v>1570</v>
      </c>
      <c r="V82" s="249"/>
      <c r="W82" s="171" t="s">
        <v>389</v>
      </c>
      <c r="X82" s="248"/>
      <c r="Y82" s="248"/>
      <c r="Z82" s="249"/>
      <c r="AA82" s="249" t="s">
        <v>1465</v>
      </c>
      <c r="AB82" s="272"/>
      <c r="AC82" s="272">
        <v>44774</v>
      </c>
      <c r="AD82" s="250"/>
      <c r="AE82" s="247"/>
      <c r="AF82" s="249" t="s">
        <v>1459</v>
      </c>
      <c r="AG82" s="249"/>
      <c r="AH82" s="375" t="s">
        <v>1554</v>
      </c>
      <c r="AI82" s="248"/>
      <c r="AJ82" s="234"/>
      <c r="AK82" s="166"/>
      <c r="AL82" s="166"/>
      <c r="AM82" s="166"/>
      <c r="AN82" s="166"/>
    </row>
    <row r="83" spans="1:40" s="167" customFormat="1" ht="35.1" customHeight="1" x14ac:dyDescent="0.25">
      <c r="A83" s="480"/>
      <c r="B83" s="168" t="s">
        <v>559</v>
      </c>
      <c r="C83" s="177" t="s">
        <v>1571</v>
      </c>
      <c r="D83" s="171" t="s">
        <v>561</v>
      </c>
      <c r="E83" s="171"/>
      <c r="F83" s="254">
        <v>42948</v>
      </c>
      <c r="G83" s="254">
        <v>44348</v>
      </c>
      <c r="H83" s="171" t="s">
        <v>1547</v>
      </c>
      <c r="I83" s="244">
        <v>500000</v>
      </c>
      <c r="J83" s="363" t="s">
        <v>1572</v>
      </c>
      <c r="K83" s="171" t="s">
        <v>1573</v>
      </c>
      <c r="L83" s="171"/>
      <c r="M83" s="245"/>
      <c r="N83" s="246"/>
      <c r="O83" s="246"/>
      <c r="P83" s="246" t="s">
        <v>55</v>
      </c>
      <c r="Q83" s="246"/>
      <c r="R83" s="246"/>
      <c r="S83" s="247"/>
      <c r="T83" s="204" t="s">
        <v>1574</v>
      </c>
      <c r="U83" s="249"/>
      <c r="V83" s="249" t="s">
        <v>1575</v>
      </c>
      <c r="W83" s="171" t="s">
        <v>163</v>
      </c>
      <c r="X83" s="248" t="s">
        <v>1576</v>
      </c>
      <c r="Y83" s="248"/>
      <c r="Z83" s="249"/>
      <c r="AA83" s="249" t="s">
        <v>1577</v>
      </c>
      <c r="AB83" s="272"/>
      <c r="AC83" s="272"/>
      <c r="AD83" s="250"/>
      <c r="AE83" s="247"/>
      <c r="AF83" s="249" t="s">
        <v>1578</v>
      </c>
      <c r="AG83" s="249"/>
      <c r="AH83" s="375" t="s">
        <v>1554</v>
      </c>
      <c r="AI83" s="248" t="s">
        <v>1579</v>
      </c>
      <c r="AJ83" s="234"/>
      <c r="AK83" s="166"/>
      <c r="AL83" s="166"/>
      <c r="AM83" s="166"/>
      <c r="AN83" s="166"/>
    </row>
    <row r="84" spans="1:40" s="167" customFormat="1" ht="35.1" customHeight="1" x14ac:dyDescent="0.25">
      <c r="A84" s="480"/>
      <c r="B84" s="168" t="s">
        <v>576</v>
      </c>
      <c r="C84" s="192" t="s">
        <v>856</v>
      </c>
      <c r="D84" s="171" t="s">
        <v>1121</v>
      </c>
      <c r="E84" s="171"/>
      <c r="F84" s="254">
        <v>43101</v>
      </c>
      <c r="G84" s="254">
        <v>43617</v>
      </c>
      <c r="H84" s="171" t="s">
        <v>1580</v>
      </c>
      <c r="I84" s="359">
        <v>0</v>
      </c>
      <c r="J84" s="171" t="s">
        <v>1581</v>
      </c>
      <c r="K84" s="171" t="s">
        <v>371</v>
      </c>
      <c r="L84" s="171"/>
      <c r="M84" s="245"/>
      <c r="N84" s="246"/>
      <c r="O84" s="246" t="s">
        <v>55</v>
      </c>
      <c r="P84" s="246"/>
      <c r="Q84" s="246"/>
      <c r="R84" s="246"/>
      <c r="S84" s="247"/>
      <c r="T84" s="248" t="s">
        <v>1582</v>
      </c>
      <c r="U84" s="249"/>
      <c r="V84" s="249" t="s">
        <v>1583</v>
      </c>
      <c r="W84" s="171" t="s">
        <v>1584</v>
      </c>
      <c r="X84" s="248"/>
      <c r="Y84" s="248"/>
      <c r="Z84" s="249"/>
      <c r="AA84" s="249"/>
      <c r="AB84" s="272"/>
      <c r="AC84" s="272">
        <v>44774</v>
      </c>
      <c r="AD84" s="250"/>
      <c r="AE84" s="247"/>
      <c r="AF84" s="249" t="s">
        <v>1585</v>
      </c>
      <c r="AG84" s="249"/>
      <c r="AH84" s="249" t="s">
        <v>1244</v>
      </c>
      <c r="AI84" s="248"/>
      <c r="AJ84" s="234"/>
      <c r="AK84" s="166"/>
      <c r="AL84" s="166"/>
      <c r="AM84" s="166"/>
      <c r="AN84" s="166"/>
    </row>
    <row r="85" spans="1:40" s="167" customFormat="1" ht="35.1" customHeight="1" x14ac:dyDescent="0.25">
      <c r="A85" s="480"/>
      <c r="B85" s="176" t="s">
        <v>580</v>
      </c>
      <c r="C85" s="192" t="s">
        <v>1586</v>
      </c>
      <c r="D85" s="171" t="s">
        <v>582</v>
      </c>
      <c r="E85" s="171" t="s">
        <v>583</v>
      </c>
      <c r="F85" s="254">
        <v>43101</v>
      </c>
      <c r="G85" s="254">
        <v>44713</v>
      </c>
      <c r="H85" s="171" t="s">
        <v>1282</v>
      </c>
      <c r="I85" s="244">
        <v>10000</v>
      </c>
      <c r="J85" s="171" t="s">
        <v>1587</v>
      </c>
      <c r="K85" s="171" t="s">
        <v>371</v>
      </c>
      <c r="L85" s="171"/>
      <c r="M85" s="245"/>
      <c r="N85" s="246"/>
      <c r="O85" s="246"/>
      <c r="P85" s="246" t="s">
        <v>55</v>
      </c>
      <c r="Q85" s="246"/>
      <c r="R85" s="246"/>
      <c r="S85" s="247"/>
      <c r="T85" s="173" t="s">
        <v>1588</v>
      </c>
      <c r="U85" s="172"/>
      <c r="V85" s="172" t="s">
        <v>1377</v>
      </c>
      <c r="W85" s="171" t="s">
        <v>1279</v>
      </c>
      <c r="X85" s="248"/>
      <c r="Y85" s="248"/>
      <c r="Z85" s="249"/>
      <c r="AA85" s="249"/>
      <c r="AB85" s="272"/>
      <c r="AC85" s="272"/>
      <c r="AD85" s="250"/>
      <c r="AE85" s="247"/>
      <c r="AF85" s="249" t="s">
        <v>1589</v>
      </c>
      <c r="AG85" s="249"/>
      <c r="AH85" s="249" t="s">
        <v>1244</v>
      </c>
      <c r="AI85" s="248"/>
      <c r="AJ85" s="234"/>
      <c r="AK85" s="166"/>
      <c r="AL85" s="166"/>
      <c r="AM85" s="166"/>
      <c r="AN85" s="166"/>
    </row>
    <row r="86" spans="1:40" s="167" customFormat="1" ht="35.1" customHeight="1" x14ac:dyDescent="0.25">
      <c r="A86" s="480"/>
      <c r="B86" s="168" t="s">
        <v>585</v>
      </c>
      <c r="C86" s="192" t="s">
        <v>1590</v>
      </c>
      <c r="D86" s="171" t="s">
        <v>587</v>
      </c>
      <c r="E86" s="171"/>
      <c r="F86" s="254">
        <v>43101</v>
      </c>
      <c r="G86" s="254">
        <v>44713</v>
      </c>
      <c r="H86" s="171" t="s">
        <v>1282</v>
      </c>
      <c r="I86" s="359">
        <v>0</v>
      </c>
      <c r="J86" s="171" t="s">
        <v>441</v>
      </c>
      <c r="K86" s="171" t="s">
        <v>371</v>
      </c>
      <c r="L86" s="171"/>
      <c r="M86" s="372" t="s">
        <v>1126</v>
      </c>
      <c r="N86" s="246"/>
      <c r="O86" s="246"/>
      <c r="P86" s="246"/>
      <c r="Q86" s="246" t="s">
        <v>55</v>
      </c>
      <c r="R86" s="246"/>
      <c r="S86" s="247"/>
      <c r="T86" s="248" t="s">
        <v>1591</v>
      </c>
      <c r="U86" s="249"/>
      <c r="V86" s="249"/>
      <c r="W86" s="171" t="s">
        <v>441</v>
      </c>
      <c r="X86" s="248"/>
      <c r="Y86" s="248"/>
      <c r="Z86" s="249"/>
      <c r="AA86" s="249"/>
      <c r="AB86" s="272"/>
      <c r="AC86" s="272"/>
      <c r="AD86" s="250"/>
      <c r="AE86" s="247"/>
      <c r="AF86" s="249"/>
      <c r="AG86" s="249"/>
      <c r="AH86" s="249" t="s">
        <v>1244</v>
      </c>
      <c r="AI86" s="248"/>
      <c r="AJ86" s="234"/>
      <c r="AK86" s="166"/>
      <c r="AL86" s="166"/>
      <c r="AM86" s="166"/>
      <c r="AN86" s="166"/>
    </row>
    <row r="87" spans="1:40" s="167" customFormat="1" ht="35.1" customHeight="1" x14ac:dyDescent="0.25">
      <c r="A87" s="480"/>
      <c r="B87" s="168" t="s">
        <v>589</v>
      </c>
      <c r="C87" s="192" t="s">
        <v>1592</v>
      </c>
      <c r="D87" s="171" t="s">
        <v>582</v>
      </c>
      <c r="E87" s="171"/>
      <c r="F87" s="254">
        <v>43101</v>
      </c>
      <c r="G87" s="254">
        <v>44713</v>
      </c>
      <c r="H87" s="171" t="s">
        <v>1275</v>
      </c>
      <c r="I87" s="244">
        <v>10000</v>
      </c>
      <c r="J87" s="171" t="s">
        <v>1593</v>
      </c>
      <c r="K87" s="171" t="s">
        <v>371</v>
      </c>
      <c r="L87" s="171"/>
      <c r="M87" s="245"/>
      <c r="N87" s="246"/>
      <c r="O87" s="246"/>
      <c r="P87" s="246"/>
      <c r="Q87" s="246" t="s">
        <v>55</v>
      </c>
      <c r="R87" s="246"/>
      <c r="S87" s="247"/>
      <c r="T87" s="173" t="s">
        <v>1594</v>
      </c>
      <c r="U87" s="172"/>
      <c r="V87" s="172"/>
      <c r="W87" s="171" t="s">
        <v>1279</v>
      </c>
      <c r="X87" s="248"/>
      <c r="Y87" s="248"/>
      <c r="Z87" s="249"/>
      <c r="AA87" s="249"/>
      <c r="AB87" s="272"/>
      <c r="AC87" s="272"/>
      <c r="AD87" s="250"/>
      <c r="AE87" s="247"/>
      <c r="AF87" s="249"/>
      <c r="AG87" s="249"/>
      <c r="AH87" s="249" t="s">
        <v>1244</v>
      </c>
      <c r="AI87" s="248"/>
      <c r="AJ87" s="234"/>
      <c r="AK87" s="166"/>
      <c r="AL87" s="166"/>
      <c r="AM87" s="166"/>
      <c r="AN87" s="166"/>
    </row>
    <row r="88" spans="1:40" s="167" customFormat="1" ht="35.1" customHeight="1" thickBot="1" x14ac:dyDescent="0.3">
      <c r="A88" s="480"/>
      <c r="B88" s="176" t="s">
        <v>869</v>
      </c>
      <c r="C88" s="177" t="s">
        <v>1131</v>
      </c>
      <c r="D88" s="171" t="s">
        <v>871</v>
      </c>
      <c r="E88" s="171" t="s">
        <v>1132</v>
      </c>
      <c r="F88" s="254">
        <v>43466</v>
      </c>
      <c r="G88" s="254">
        <v>44348</v>
      </c>
      <c r="H88" s="171" t="s">
        <v>1595</v>
      </c>
      <c r="I88" s="359">
        <v>0</v>
      </c>
      <c r="J88" s="171" t="s">
        <v>1596</v>
      </c>
      <c r="K88" s="171"/>
      <c r="L88" s="171"/>
      <c r="M88" s="245"/>
      <c r="N88" s="246"/>
      <c r="O88" s="246"/>
      <c r="P88" s="246"/>
      <c r="Q88" s="246"/>
      <c r="R88" s="246" t="s">
        <v>55</v>
      </c>
      <c r="S88" s="247"/>
      <c r="T88" s="178" t="s">
        <v>1764</v>
      </c>
      <c r="U88" s="249"/>
      <c r="V88" s="249"/>
      <c r="W88" s="249"/>
      <c r="X88" s="248"/>
      <c r="Y88" s="248"/>
      <c r="Z88" s="249"/>
      <c r="AA88" s="249"/>
      <c r="AB88" s="272"/>
      <c r="AC88" s="272"/>
      <c r="AD88" s="250"/>
      <c r="AE88" s="247"/>
      <c r="AF88" s="249"/>
      <c r="AG88" s="249"/>
      <c r="AH88" s="249" t="s">
        <v>1244</v>
      </c>
      <c r="AI88" s="248"/>
      <c r="AJ88" s="234"/>
      <c r="AK88" s="166"/>
      <c r="AL88" s="166"/>
      <c r="AM88" s="166"/>
      <c r="AN88" s="166"/>
    </row>
    <row r="89" spans="1:40" s="167" customFormat="1" ht="35.1" customHeight="1" x14ac:dyDescent="0.25">
      <c r="A89" s="480"/>
      <c r="B89" s="176" t="s">
        <v>1152</v>
      </c>
      <c r="C89" s="180" t="s">
        <v>1597</v>
      </c>
      <c r="D89" s="201" t="s">
        <v>1154</v>
      </c>
      <c r="E89" s="172" t="s">
        <v>1155</v>
      </c>
      <c r="F89" s="260">
        <v>43952</v>
      </c>
      <c r="G89" s="260">
        <v>44317</v>
      </c>
      <c r="H89" s="171" t="s">
        <v>1595</v>
      </c>
      <c r="I89" s="202">
        <v>0</v>
      </c>
      <c r="J89" s="172" t="s">
        <v>1598</v>
      </c>
      <c r="K89" s="197"/>
      <c r="L89" s="197"/>
      <c r="M89" s="173" t="s">
        <v>1158</v>
      </c>
      <c r="N89" s="246"/>
      <c r="O89" s="246"/>
      <c r="P89" s="246"/>
      <c r="Q89" s="246" t="s">
        <v>55</v>
      </c>
      <c r="R89" s="246"/>
      <c r="S89" s="247"/>
      <c r="T89" s="386" t="s">
        <v>1599</v>
      </c>
      <c r="U89" s="249"/>
      <c r="V89" s="249"/>
      <c r="W89" s="172" t="s">
        <v>1156</v>
      </c>
      <c r="X89" s="248"/>
      <c r="Y89" s="248"/>
      <c r="Z89" s="249"/>
      <c r="AA89" s="249"/>
      <c r="AB89" s="272"/>
      <c r="AC89" s="272">
        <v>44774</v>
      </c>
      <c r="AD89" s="250"/>
      <c r="AE89" s="247"/>
      <c r="AF89" s="249" t="s">
        <v>1600</v>
      </c>
      <c r="AG89" s="171" t="s">
        <v>1601</v>
      </c>
      <c r="AH89" s="171" t="s">
        <v>371</v>
      </c>
      <c r="AI89" s="248"/>
      <c r="AJ89" s="234"/>
      <c r="AK89" s="166"/>
      <c r="AL89" s="166"/>
      <c r="AM89" s="166"/>
      <c r="AN89" s="166"/>
    </row>
    <row r="90" spans="1:40" s="167" customFormat="1" ht="35.1" customHeight="1" x14ac:dyDescent="0.25">
      <c r="A90" s="480"/>
      <c r="B90" s="208" t="s">
        <v>1159</v>
      </c>
      <c r="C90" s="180" t="s">
        <v>1602</v>
      </c>
      <c r="D90" s="201" t="s">
        <v>1154</v>
      </c>
      <c r="E90" s="172" t="s">
        <v>1155</v>
      </c>
      <c r="F90" s="260">
        <v>43952</v>
      </c>
      <c r="G90" s="260">
        <v>44317</v>
      </c>
      <c r="H90" s="171" t="s">
        <v>1595</v>
      </c>
      <c r="I90" s="202">
        <v>0</v>
      </c>
      <c r="J90" s="172" t="s">
        <v>1603</v>
      </c>
      <c r="K90" s="197"/>
      <c r="L90" s="197"/>
      <c r="M90" s="173" t="s">
        <v>1158</v>
      </c>
      <c r="N90" s="246"/>
      <c r="O90" s="246"/>
      <c r="P90" s="246"/>
      <c r="Q90" s="246" t="s">
        <v>55</v>
      </c>
      <c r="R90" s="246"/>
      <c r="S90" s="385"/>
      <c r="T90" s="184" t="s">
        <v>1599</v>
      </c>
      <c r="U90" s="181"/>
      <c r="V90" s="249"/>
      <c r="W90" s="172" t="s">
        <v>1156</v>
      </c>
      <c r="X90" s="248"/>
      <c r="Y90" s="248"/>
      <c r="Z90" s="249"/>
      <c r="AA90" s="249"/>
      <c r="AB90" s="272"/>
      <c r="AC90" s="272">
        <v>44774</v>
      </c>
      <c r="AD90" s="250"/>
      <c r="AE90" s="247"/>
      <c r="AF90" s="249"/>
      <c r="AG90" s="171" t="s">
        <v>1601</v>
      </c>
      <c r="AH90" s="171" t="s">
        <v>371</v>
      </c>
      <c r="AI90" s="248"/>
      <c r="AJ90" s="234"/>
      <c r="AK90" s="166"/>
      <c r="AL90" s="166"/>
      <c r="AM90" s="166"/>
      <c r="AN90" s="166"/>
    </row>
    <row r="91" spans="1:40" s="167" customFormat="1" ht="35.1" customHeight="1" x14ac:dyDescent="0.25">
      <c r="A91" s="480"/>
      <c r="B91" s="208" t="s">
        <v>1162</v>
      </c>
      <c r="C91" s="180" t="s">
        <v>1604</v>
      </c>
      <c r="D91" s="201" t="s">
        <v>1154</v>
      </c>
      <c r="E91" s="172" t="s">
        <v>1155</v>
      </c>
      <c r="F91" s="260">
        <v>43952</v>
      </c>
      <c r="G91" s="260">
        <v>44317</v>
      </c>
      <c r="H91" s="171" t="s">
        <v>1595</v>
      </c>
      <c r="I91" s="202">
        <v>0</v>
      </c>
      <c r="J91" s="172" t="s">
        <v>1605</v>
      </c>
      <c r="K91" s="197"/>
      <c r="L91" s="197"/>
      <c r="M91" s="173" t="s">
        <v>1158</v>
      </c>
      <c r="N91" s="246"/>
      <c r="O91" s="246"/>
      <c r="P91" s="246"/>
      <c r="Q91" s="246" t="s">
        <v>55</v>
      </c>
      <c r="R91" s="246"/>
      <c r="S91" s="385"/>
      <c r="T91" s="184" t="s">
        <v>1599</v>
      </c>
      <c r="U91" s="181"/>
      <c r="V91" s="249"/>
      <c r="W91" s="172" t="s">
        <v>1156</v>
      </c>
      <c r="X91" s="248"/>
      <c r="Y91" s="248"/>
      <c r="Z91" s="249"/>
      <c r="AA91" s="249"/>
      <c r="AB91" s="272"/>
      <c r="AC91" s="272">
        <v>44774</v>
      </c>
      <c r="AD91" s="250"/>
      <c r="AE91" s="247"/>
      <c r="AF91" s="249"/>
      <c r="AG91" s="171" t="s">
        <v>1601</v>
      </c>
      <c r="AH91" s="171" t="s">
        <v>371</v>
      </c>
      <c r="AI91" s="248"/>
      <c r="AJ91" s="234"/>
      <c r="AK91" s="166"/>
      <c r="AL91" s="166"/>
      <c r="AM91" s="166"/>
      <c r="AN91" s="166"/>
    </row>
    <row r="92" spans="1:40" s="167" customFormat="1" ht="35.1" customHeight="1" x14ac:dyDescent="0.25">
      <c r="A92" s="480"/>
      <c r="B92" s="208" t="s">
        <v>1165</v>
      </c>
      <c r="C92" s="180" t="s">
        <v>1606</v>
      </c>
      <c r="D92" s="201" t="s">
        <v>1154</v>
      </c>
      <c r="E92" s="172" t="s">
        <v>1155</v>
      </c>
      <c r="F92" s="260">
        <v>43952</v>
      </c>
      <c r="G92" s="260">
        <v>44317</v>
      </c>
      <c r="H92" s="171" t="s">
        <v>1595</v>
      </c>
      <c r="I92" s="202">
        <v>0</v>
      </c>
      <c r="J92" s="172" t="s">
        <v>1607</v>
      </c>
      <c r="K92" s="197"/>
      <c r="L92" s="197"/>
      <c r="M92" s="173" t="s">
        <v>1158</v>
      </c>
      <c r="N92" s="246"/>
      <c r="O92" s="246"/>
      <c r="P92" s="246"/>
      <c r="Q92" s="246" t="s">
        <v>55</v>
      </c>
      <c r="R92" s="246"/>
      <c r="S92" s="385"/>
      <c r="T92" s="184" t="s">
        <v>1599</v>
      </c>
      <c r="U92" s="181"/>
      <c r="V92" s="249"/>
      <c r="W92" s="172" t="s">
        <v>1156</v>
      </c>
      <c r="X92" s="248"/>
      <c r="Y92" s="248"/>
      <c r="Z92" s="249"/>
      <c r="AA92" s="249"/>
      <c r="AB92" s="272"/>
      <c r="AC92" s="272">
        <v>44774</v>
      </c>
      <c r="AD92" s="250"/>
      <c r="AE92" s="247"/>
      <c r="AF92" s="249"/>
      <c r="AG92" s="171" t="s">
        <v>1601</v>
      </c>
      <c r="AH92" s="171" t="s">
        <v>371</v>
      </c>
      <c r="AI92" s="248"/>
      <c r="AJ92" s="234"/>
      <c r="AK92" s="166"/>
      <c r="AL92" s="166"/>
      <c r="AM92" s="166"/>
      <c r="AN92" s="166"/>
    </row>
    <row r="93" spans="1:40" s="167" customFormat="1" ht="35.1" customHeight="1" x14ac:dyDescent="0.25">
      <c r="A93" s="480"/>
      <c r="B93" s="208" t="s">
        <v>1168</v>
      </c>
      <c r="C93" s="180" t="s">
        <v>1608</v>
      </c>
      <c r="D93" s="201" t="s">
        <v>1154</v>
      </c>
      <c r="E93" s="172" t="s">
        <v>1155</v>
      </c>
      <c r="F93" s="260">
        <v>43952</v>
      </c>
      <c r="G93" s="260">
        <v>44317</v>
      </c>
      <c r="H93" s="171" t="s">
        <v>1595</v>
      </c>
      <c r="I93" s="202">
        <v>0</v>
      </c>
      <c r="J93" s="172" t="s">
        <v>1609</v>
      </c>
      <c r="K93" s="197"/>
      <c r="L93" s="197"/>
      <c r="M93" s="173" t="s">
        <v>1158</v>
      </c>
      <c r="N93" s="246"/>
      <c r="O93" s="246"/>
      <c r="P93" s="246"/>
      <c r="Q93" s="246" t="s">
        <v>55</v>
      </c>
      <c r="R93" s="246"/>
      <c r="S93" s="385"/>
      <c r="T93" s="184" t="s">
        <v>1610</v>
      </c>
      <c r="U93" s="181"/>
      <c r="V93" s="249"/>
      <c r="W93" s="172" t="s">
        <v>1156</v>
      </c>
      <c r="X93" s="248"/>
      <c r="Y93" s="248"/>
      <c r="Z93" s="249"/>
      <c r="AA93" s="249"/>
      <c r="AB93" s="272"/>
      <c r="AC93" s="272">
        <v>44774</v>
      </c>
      <c r="AD93" s="250"/>
      <c r="AE93" s="247"/>
      <c r="AF93" s="249" t="s">
        <v>1600</v>
      </c>
      <c r="AG93" s="171" t="s">
        <v>1601</v>
      </c>
      <c r="AH93" s="171" t="s">
        <v>371</v>
      </c>
      <c r="AI93" s="248"/>
      <c r="AJ93" s="234"/>
      <c r="AK93" s="166"/>
      <c r="AL93" s="166"/>
      <c r="AM93" s="166"/>
      <c r="AN93" s="166"/>
    </row>
    <row r="94" spans="1:40" s="167" customFormat="1" ht="35.1" customHeight="1" x14ac:dyDescent="0.25">
      <c r="A94" s="480"/>
      <c r="B94" s="208" t="s">
        <v>1171</v>
      </c>
      <c r="C94" s="180" t="s">
        <v>1611</v>
      </c>
      <c r="D94" s="201" t="s">
        <v>1154</v>
      </c>
      <c r="E94" s="172" t="s">
        <v>1155</v>
      </c>
      <c r="F94" s="260">
        <v>43952</v>
      </c>
      <c r="G94" s="260">
        <v>44317</v>
      </c>
      <c r="H94" s="171" t="s">
        <v>1595</v>
      </c>
      <c r="I94" s="202">
        <v>0</v>
      </c>
      <c r="J94" s="172" t="s">
        <v>1612</v>
      </c>
      <c r="K94" s="197"/>
      <c r="L94" s="197"/>
      <c r="M94" s="173" t="s">
        <v>1158</v>
      </c>
      <c r="N94" s="246"/>
      <c r="O94" s="246"/>
      <c r="P94" s="246"/>
      <c r="Q94" s="246" t="s">
        <v>55</v>
      </c>
      <c r="R94" s="246"/>
      <c r="S94" s="385"/>
      <c r="T94" s="184" t="s">
        <v>1599</v>
      </c>
      <c r="U94" s="181"/>
      <c r="V94" s="249"/>
      <c r="W94" s="172" t="s">
        <v>1156</v>
      </c>
      <c r="X94" s="248"/>
      <c r="Y94" s="248"/>
      <c r="Z94" s="249"/>
      <c r="AA94" s="249"/>
      <c r="AB94" s="272"/>
      <c r="AC94" s="272">
        <v>44774</v>
      </c>
      <c r="AD94" s="250"/>
      <c r="AE94" s="247"/>
      <c r="AF94" s="249"/>
      <c r="AG94" s="171" t="s">
        <v>1601</v>
      </c>
      <c r="AH94" s="171" t="s">
        <v>371</v>
      </c>
      <c r="AI94" s="248"/>
      <c r="AJ94" s="234"/>
      <c r="AK94" s="166"/>
      <c r="AL94" s="166"/>
      <c r="AM94" s="166"/>
      <c r="AN94" s="166"/>
    </row>
    <row r="95" spans="1:40" s="167" customFormat="1" ht="35.1" customHeight="1" x14ac:dyDescent="0.25">
      <c r="A95" s="481"/>
      <c r="B95" s="208" t="s">
        <v>1174</v>
      </c>
      <c r="C95" s="209" t="s">
        <v>1613</v>
      </c>
      <c r="D95" s="201" t="s">
        <v>1176</v>
      </c>
      <c r="E95" s="172" t="s">
        <v>1177</v>
      </c>
      <c r="F95" s="260">
        <v>43952</v>
      </c>
      <c r="G95" s="260">
        <v>44682</v>
      </c>
      <c r="H95" s="171" t="s">
        <v>1595</v>
      </c>
      <c r="I95" s="210">
        <v>60000</v>
      </c>
      <c r="J95" s="172" t="s">
        <v>1614</v>
      </c>
      <c r="K95" s="199"/>
      <c r="L95" s="172"/>
      <c r="M95" s="236"/>
      <c r="N95" s="246"/>
      <c r="O95" s="246"/>
      <c r="P95" s="246"/>
      <c r="Q95" s="246" t="s">
        <v>55</v>
      </c>
      <c r="R95" s="246"/>
      <c r="S95" s="247"/>
      <c r="T95" s="248" t="s">
        <v>1615</v>
      </c>
      <c r="U95" s="249"/>
      <c r="V95" s="249"/>
      <c r="W95" s="172" t="s">
        <v>1156</v>
      </c>
      <c r="X95" s="248"/>
      <c r="Y95" s="248"/>
      <c r="Z95" s="249"/>
      <c r="AA95" s="249"/>
      <c r="AB95" s="272"/>
      <c r="AC95" s="272"/>
      <c r="AD95" s="250"/>
      <c r="AE95" s="247"/>
      <c r="AF95" s="249"/>
      <c r="AG95" s="171" t="s">
        <v>1601</v>
      </c>
      <c r="AH95" s="171" t="s">
        <v>1601</v>
      </c>
      <c r="AI95" s="248"/>
      <c r="AJ95" s="234"/>
      <c r="AK95" s="166"/>
      <c r="AL95" s="166"/>
      <c r="AM95" s="166"/>
      <c r="AN95" s="166"/>
    </row>
    <row r="96" spans="1:40" s="167" customFormat="1" ht="15.75" customHeight="1" x14ac:dyDescent="0.25">
      <c r="A96" s="166"/>
      <c r="B96" s="211"/>
      <c r="C96" s="211"/>
      <c r="D96" s="211"/>
      <c r="E96" s="166"/>
      <c r="F96" s="261"/>
      <c r="G96" s="261"/>
      <c r="H96" s="166"/>
      <c r="I96" s="166"/>
      <c r="J96" s="166"/>
      <c r="K96" s="166"/>
      <c r="L96" s="166"/>
      <c r="M96" s="166"/>
      <c r="N96" s="213"/>
      <c r="O96" s="213"/>
      <c r="P96" s="213"/>
      <c r="Q96" s="213"/>
      <c r="R96" s="213"/>
      <c r="S96" s="213"/>
      <c r="T96" s="214"/>
      <c r="U96" s="213"/>
      <c r="V96" s="213"/>
      <c r="W96" s="213"/>
      <c r="X96" s="213"/>
      <c r="Y96" s="213"/>
      <c r="Z96" s="214"/>
      <c r="AA96" s="214"/>
      <c r="AB96" s="261"/>
      <c r="AC96" s="274"/>
      <c r="AD96" s="213"/>
      <c r="AE96" s="166"/>
      <c r="AF96" s="213"/>
      <c r="AG96" s="213"/>
      <c r="AH96" s="213"/>
      <c r="AI96" s="213"/>
      <c r="AJ96" s="234"/>
      <c r="AK96" s="166"/>
      <c r="AL96" s="166"/>
      <c r="AM96" s="166"/>
      <c r="AN96" s="166"/>
    </row>
    <row r="97" spans="1:40" s="167" customFormat="1" ht="15.75" customHeight="1" x14ac:dyDescent="0.25">
      <c r="A97" s="166"/>
      <c r="B97" s="215"/>
      <c r="C97" s="211"/>
      <c r="D97" s="211"/>
      <c r="E97" s="166"/>
      <c r="F97" s="261"/>
      <c r="G97" s="261"/>
      <c r="H97" s="166"/>
      <c r="I97" s="166"/>
      <c r="J97" s="166"/>
      <c r="K97" s="166"/>
      <c r="L97" s="166"/>
      <c r="M97" s="166"/>
      <c r="N97" s="213"/>
      <c r="O97" s="213"/>
      <c r="P97" s="213"/>
      <c r="Q97" s="213"/>
      <c r="R97" s="213"/>
      <c r="S97" s="213"/>
      <c r="T97" s="213"/>
      <c r="U97" s="213"/>
      <c r="V97" s="213"/>
      <c r="W97" s="213"/>
      <c r="X97" s="213"/>
      <c r="Y97" s="213"/>
      <c r="Z97" s="214"/>
      <c r="AA97" s="214"/>
      <c r="AB97" s="261"/>
      <c r="AC97" s="274"/>
      <c r="AD97" s="213"/>
      <c r="AE97" s="166"/>
      <c r="AF97" s="213"/>
      <c r="AG97" s="213"/>
      <c r="AH97" s="213"/>
      <c r="AI97" s="213"/>
      <c r="AJ97" s="234"/>
      <c r="AK97" s="166"/>
      <c r="AL97" s="166"/>
      <c r="AM97" s="166"/>
      <c r="AN97" s="166"/>
    </row>
    <row r="98" spans="1:40" s="167" customFormat="1" ht="15.75" customHeight="1" thickBot="1" x14ac:dyDescent="0.3">
      <c r="A98" s="166"/>
      <c r="B98" s="211"/>
      <c r="C98" s="211"/>
      <c r="D98" s="211"/>
      <c r="E98" s="166"/>
      <c r="F98" s="261"/>
      <c r="G98" s="261"/>
      <c r="H98" s="166"/>
      <c r="I98" s="166"/>
      <c r="J98" s="166"/>
      <c r="K98" s="166"/>
      <c r="L98" s="376"/>
      <c r="M98" s="166"/>
      <c r="N98" s="213"/>
      <c r="O98" s="213"/>
      <c r="P98" s="213"/>
      <c r="Q98" s="213"/>
      <c r="R98" s="213"/>
      <c r="S98" s="213"/>
      <c r="T98" s="213"/>
      <c r="U98" s="213"/>
      <c r="V98" s="213"/>
      <c r="W98" s="213"/>
      <c r="X98" s="213"/>
      <c r="Y98" s="213"/>
      <c r="Z98" s="214"/>
      <c r="AA98" s="214"/>
      <c r="AB98" s="261"/>
      <c r="AC98" s="274"/>
      <c r="AD98" s="213"/>
      <c r="AE98" s="166"/>
      <c r="AF98" s="213"/>
      <c r="AG98" s="213"/>
      <c r="AH98" s="213"/>
      <c r="AI98" s="213"/>
      <c r="AJ98" s="234"/>
      <c r="AK98" s="166"/>
      <c r="AL98" s="166"/>
      <c r="AM98" s="166"/>
      <c r="AN98" s="166"/>
    </row>
    <row r="99" spans="1:40" s="167" customFormat="1" ht="26.25" customHeight="1" thickBot="1" x14ac:dyDescent="0.3">
      <c r="A99" s="216" t="s">
        <v>565</v>
      </c>
      <c r="B99" s="217"/>
      <c r="C99" s="218"/>
      <c r="D99" s="217"/>
      <c r="E99" s="217"/>
      <c r="F99" s="262"/>
      <c r="G99" s="262"/>
      <c r="H99" s="217"/>
      <c r="I99" s="217"/>
      <c r="J99" s="217"/>
      <c r="K99" s="217"/>
      <c r="L99" s="219"/>
      <c r="M99" s="220"/>
      <c r="N99" s="213"/>
      <c r="O99" s="213"/>
      <c r="P99" s="213"/>
      <c r="Q99" s="213"/>
      <c r="R99" s="213"/>
      <c r="S99" s="213"/>
      <c r="T99" s="213"/>
      <c r="U99" s="213"/>
      <c r="V99" s="213"/>
      <c r="W99" s="213"/>
      <c r="X99" s="213"/>
      <c r="Y99" s="213"/>
      <c r="Z99" s="214"/>
      <c r="AA99" s="214"/>
      <c r="AB99" s="261"/>
      <c r="AC99" s="274"/>
      <c r="AD99" s="213"/>
      <c r="AE99" s="166"/>
      <c r="AF99" s="213"/>
      <c r="AG99" s="213"/>
      <c r="AH99" s="213"/>
      <c r="AI99" s="213"/>
      <c r="AJ99" s="234"/>
      <c r="AK99" s="166"/>
      <c r="AL99" s="166"/>
      <c r="AM99" s="166"/>
      <c r="AN99" s="166"/>
    </row>
    <row r="100" spans="1:40" s="167" customFormat="1" ht="26.25" customHeight="1" thickBot="1" x14ac:dyDescent="0.3">
      <c r="A100" s="221"/>
      <c r="B100" s="222"/>
      <c r="C100" s="223"/>
      <c r="D100" s="224"/>
      <c r="E100" s="225"/>
      <c r="F100" s="263"/>
      <c r="G100" s="263"/>
      <c r="H100" s="225"/>
      <c r="I100" s="225"/>
      <c r="J100" s="225"/>
      <c r="K100" s="225"/>
      <c r="L100" s="225"/>
      <c r="M100" s="225"/>
      <c r="N100" s="225"/>
      <c r="O100" s="213"/>
      <c r="P100" s="213"/>
      <c r="Q100" s="213"/>
      <c r="R100" s="213"/>
      <c r="S100" s="213"/>
      <c r="T100" s="213"/>
      <c r="U100" s="213"/>
      <c r="V100" s="213"/>
      <c r="W100" s="213"/>
      <c r="X100" s="213"/>
      <c r="Y100" s="213"/>
      <c r="Z100" s="214"/>
      <c r="AA100" s="214"/>
      <c r="AB100" s="261"/>
      <c r="AC100" s="274"/>
      <c r="AD100" s="213"/>
      <c r="AE100" s="166"/>
      <c r="AF100" s="213"/>
      <c r="AG100" s="213"/>
      <c r="AH100" s="213"/>
      <c r="AI100" s="213"/>
      <c r="AJ100" s="234"/>
      <c r="AK100" s="166"/>
      <c r="AL100" s="166"/>
      <c r="AM100" s="166"/>
      <c r="AN100" s="166"/>
    </row>
    <row r="101" spans="1:40" s="167" customFormat="1" ht="43.5" customHeight="1" thickBot="1" x14ac:dyDescent="0.3">
      <c r="A101" s="226" t="s">
        <v>566</v>
      </c>
      <c r="B101" s="227"/>
      <c r="C101" s="228">
        <f>COUNTA(C105:C113,C117:C125,C129:C137)</f>
        <v>0</v>
      </c>
      <c r="D101" s="211"/>
      <c r="E101" s="166"/>
      <c r="F101" s="261"/>
      <c r="G101" s="261"/>
      <c r="H101" s="166"/>
      <c r="I101" s="166"/>
      <c r="J101" s="166"/>
      <c r="K101" s="166"/>
      <c r="L101" s="166"/>
      <c r="M101" s="166"/>
      <c r="N101" s="213"/>
      <c r="O101" s="213"/>
      <c r="P101" s="213"/>
      <c r="Q101" s="213"/>
      <c r="R101" s="213"/>
      <c r="S101" s="213"/>
      <c r="T101" s="213"/>
      <c r="U101" s="213"/>
      <c r="V101" s="213"/>
      <c r="W101" s="213"/>
      <c r="X101" s="213"/>
      <c r="Y101" s="213"/>
      <c r="Z101" s="213"/>
      <c r="AA101" s="213"/>
      <c r="AB101" s="261"/>
      <c r="AC101" s="274"/>
      <c r="AD101" s="213"/>
      <c r="AE101" s="166"/>
      <c r="AF101" s="213"/>
      <c r="AG101" s="213"/>
      <c r="AH101" s="213"/>
      <c r="AI101" s="213"/>
      <c r="AJ101" s="234"/>
      <c r="AK101" s="166"/>
      <c r="AL101" s="166"/>
      <c r="AM101" s="166"/>
      <c r="AN101" s="166"/>
    </row>
    <row r="102" spans="1:40" s="167" customFormat="1" ht="15.75" customHeight="1" x14ac:dyDescent="0.25">
      <c r="A102" s="166"/>
      <c r="B102" s="211"/>
      <c r="C102" s="212"/>
      <c r="D102" s="211"/>
      <c r="E102" s="166"/>
      <c r="F102" s="261"/>
      <c r="G102" s="261"/>
      <c r="H102" s="166"/>
      <c r="I102" s="166"/>
      <c r="J102" s="166"/>
      <c r="K102" s="166"/>
      <c r="L102" s="166"/>
      <c r="M102" s="166"/>
      <c r="N102" s="213"/>
      <c r="O102" s="213"/>
      <c r="P102" s="213"/>
      <c r="Q102" s="213"/>
      <c r="R102" s="213"/>
      <c r="S102" s="213"/>
      <c r="T102" s="213"/>
      <c r="U102" s="213"/>
      <c r="V102" s="213"/>
      <c r="W102" s="213"/>
      <c r="X102" s="213"/>
      <c r="Y102" s="213"/>
      <c r="Z102" s="213"/>
      <c r="AA102" s="213"/>
      <c r="AB102" s="261"/>
      <c r="AC102" s="274"/>
      <c r="AD102" s="213"/>
      <c r="AE102" s="166"/>
      <c r="AF102" s="213"/>
      <c r="AG102" s="213"/>
      <c r="AH102" s="213"/>
      <c r="AI102" s="213"/>
      <c r="AJ102" s="234"/>
      <c r="AK102" s="166"/>
      <c r="AL102" s="166"/>
      <c r="AM102" s="166"/>
      <c r="AN102" s="166"/>
    </row>
    <row r="103" spans="1:40" s="167" customFormat="1" ht="15.75" customHeight="1" x14ac:dyDescent="0.25">
      <c r="A103" s="483" t="s">
        <v>567</v>
      </c>
      <c r="B103" s="484" t="s">
        <v>12</v>
      </c>
      <c r="C103" s="490" t="s">
        <v>13</v>
      </c>
      <c r="D103" s="492" t="s">
        <v>14</v>
      </c>
      <c r="E103" s="489" t="s">
        <v>15</v>
      </c>
      <c r="F103" s="487" t="s">
        <v>16</v>
      </c>
      <c r="G103" s="488"/>
      <c r="H103" s="486" t="s">
        <v>17</v>
      </c>
      <c r="I103" s="486" t="s">
        <v>18</v>
      </c>
      <c r="J103" s="486" t="s">
        <v>19</v>
      </c>
      <c r="K103" s="487" t="s">
        <v>20</v>
      </c>
      <c r="L103" s="488"/>
      <c r="M103" s="486" t="s">
        <v>21</v>
      </c>
      <c r="N103" s="229"/>
      <c r="O103" s="213"/>
      <c r="P103" s="213"/>
      <c r="Q103" s="213"/>
      <c r="R103" s="213"/>
      <c r="S103" s="213"/>
      <c r="T103" s="213"/>
      <c r="U103" s="213"/>
      <c r="V103" s="213"/>
      <c r="W103" s="213"/>
      <c r="X103" s="213"/>
      <c r="Y103" s="213"/>
      <c r="Z103" s="213"/>
      <c r="AA103" s="213"/>
      <c r="AB103" s="261"/>
      <c r="AC103" s="274"/>
      <c r="AD103" s="213"/>
      <c r="AE103" s="166"/>
      <c r="AF103" s="213"/>
      <c r="AG103" s="213"/>
      <c r="AH103" s="213"/>
      <c r="AI103" s="213"/>
      <c r="AJ103" s="234"/>
      <c r="AK103" s="166"/>
      <c r="AL103" s="166"/>
      <c r="AM103" s="166"/>
      <c r="AN103" s="166"/>
    </row>
    <row r="104" spans="1:40" s="167" customFormat="1" ht="15.75" customHeight="1" x14ac:dyDescent="0.25">
      <c r="A104" s="481"/>
      <c r="B104" s="485"/>
      <c r="C104" s="491"/>
      <c r="D104" s="493"/>
      <c r="E104" s="481"/>
      <c r="F104" s="264" t="s">
        <v>44</v>
      </c>
      <c r="G104" s="264" t="s">
        <v>45</v>
      </c>
      <c r="H104" s="481"/>
      <c r="I104" s="481"/>
      <c r="J104" s="481"/>
      <c r="K104" s="230" t="s">
        <v>46</v>
      </c>
      <c r="L104" s="230" t="s">
        <v>47</v>
      </c>
      <c r="M104" s="481"/>
      <c r="N104" s="166"/>
      <c r="O104" s="213"/>
      <c r="P104" s="213"/>
      <c r="Q104" s="213"/>
      <c r="R104" s="213"/>
      <c r="S104" s="213"/>
      <c r="T104" s="213"/>
      <c r="U104" s="213"/>
      <c r="V104" s="213"/>
      <c r="W104" s="213"/>
      <c r="X104" s="213"/>
      <c r="Y104" s="213"/>
      <c r="Z104" s="213"/>
      <c r="AA104" s="213"/>
      <c r="AB104" s="261"/>
      <c r="AC104" s="274"/>
      <c r="AD104" s="213"/>
      <c r="AE104" s="166"/>
      <c r="AF104" s="213"/>
      <c r="AG104" s="213"/>
      <c r="AH104" s="213"/>
      <c r="AI104" s="213"/>
      <c r="AJ104" s="234"/>
      <c r="AK104" s="166"/>
      <c r="AL104" s="166"/>
      <c r="AM104" s="166"/>
      <c r="AN104" s="166"/>
    </row>
    <row r="105" spans="1:40" s="167" customFormat="1" ht="15.75" customHeight="1" x14ac:dyDescent="0.25">
      <c r="A105" s="174"/>
      <c r="B105" s="231"/>
      <c r="C105" s="212"/>
      <c r="D105" s="232"/>
      <c r="E105" s="233"/>
      <c r="F105" s="265"/>
      <c r="G105" s="265"/>
      <c r="H105" s="233"/>
      <c r="I105" s="233"/>
      <c r="J105" s="246"/>
      <c r="K105" s="246"/>
      <c r="L105" s="246"/>
      <c r="M105" s="246"/>
      <c r="N105" s="166"/>
      <c r="O105" s="213"/>
      <c r="P105" s="213"/>
      <c r="Q105" s="213"/>
      <c r="R105" s="213"/>
      <c r="S105" s="213"/>
      <c r="T105" s="213"/>
      <c r="U105" s="213"/>
      <c r="V105" s="213"/>
      <c r="W105" s="213"/>
      <c r="X105" s="213"/>
      <c r="Y105" s="213"/>
      <c r="Z105" s="213"/>
      <c r="AA105" s="213"/>
      <c r="AB105" s="261"/>
      <c r="AC105" s="274"/>
      <c r="AD105" s="213"/>
      <c r="AE105" s="166"/>
      <c r="AF105" s="213"/>
      <c r="AG105" s="213"/>
      <c r="AH105" s="213"/>
      <c r="AI105" s="213"/>
      <c r="AJ105" s="234"/>
      <c r="AK105" s="166"/>
      <c r="AL105" s="166"/>
      <c r="AM105" s="166"/>
      <c r="AN105" s="166"/>
    </row>
    <row r="106" spans="1:40" s="167" customFormat="1" ht="15.75" customHeight="1" x14ac:dyDescent="0.25">
      <c r="A106" s="174"/>
      <c r="B106" s="231"/>
      <c r="C106" s="212"/>
      <c r="D106" s="232"/>
      <c r="E106" s="233"/>
      <c r="F106" s="265"/>
      <c r="G106" s="265"/>
      <c r="H106" s="233"/>
      <c r="I106" s="233"/>
      <c r="J106" s="233"/>
      <c r="K106" s="233"/>
      <c r="L106" s="233"/>
      <c r="M106" s="233"/>
      <c r="N106" s="166"/>
      <c r="O106" s="213"/>
      <c r="P106" s="213"/>
      <c r="Q106" s="213"/>
      <c r="R106" s="213"/>
      <c r="S106" s="213"/>
      <c r="T106" s="213"/>
      <c r="U106" s="213"/>
      <c r="V106" s="213"/>
      <c r="W106" s="213"/>
      <c r="X106" s="213"/>
      <c r="Y106" s="213"/>
      <c r="Z106" s="213"/>
      <c r="AA106" s="213"/>
      <c r="AB106" s="261"/>
      <c r="AC106" s="274"/>
      <c r="AD106" s="213"/>
      <c r="AE106" s="166"/>
      <c r="AF106" s="213"/>
      <c r="AG106" s="213"/>
      <c r="AH106" s="213"/>
      <c r="AI106" s="213"/>
      <c r="AJ106" s="234"/>
      <c r="AK106" s="166"/>
      <c r="AL106" s="166"/>
      <c r="AM106" s="166"/>
      <c r="AN106" s="166"/>
    </row>
    <row r="107" spans="1:40" s="167" customFormat="1" ht="15.75" customHeight="1" x14ac:dyDescent="0.25">
      <c r="A107" s="174"/>
      <c r="B107" s="231"/>
      <c r="C107" s="212"/>
      <c r="D107" s="232"/>
      <c r="E107" s="233"/>
      <c r="F107" s="265"/>
      <c r="G107" s="265"/>
      <c r="H107" s="233"/>
      <c r="I107" s="233"/>
      <c r="J107" s="233"/>
      <c r="K107" s="233"/>
      <c r="L107" s="233"/>
      <c r="M107" s="233"/>
      <c r="N107" s="166"/>
      <c r="O107" s="213"/>
      <c r="P107" s="213"/>
      <c r="Q107" s="213"/>
      <c r="R107" s="213"/>
      <c r="S107" s="213"/>
      <c r="T107" s="213"/>
      <c r="U107" s="213"/>
      <c r="V107" s="213"/>
      <c r="W107" s="213"/>
      <c r="X107" s="213"/>
      <c r="Y107" s="213"/>
      <c r="Z107" s="213"/>
      <c r="AA107" s="213"/>
      <c r="AB107" s="261"/>
      <c r="AC107" s="274"/>
      <c r="AD107" s="213"/>
      <c r="AE107" s="166"/>
      <c r="AF107" s="213"/>
      <c r="AG107" s="213"/>
      <c r="AH107" s="213"/>
      <c r="AI107" s="213"/>
      <c r="AJ107" s="234"/>
      <c r="AK107" s="166"/>
      <c r="AL107" s="166"/>
      <c r="AM107" s="166"/>
      <c r="AN107" s="166"/>
    </row>
    <row r="108" spans="1:40" s="167" customFormat="1" ht="15.75" customHeight="1" x14ac:dyDescent="0.25">
      <c r="A108" s="174"/>
      <c r="B108" s="231"/>
      <c r="C108" s="212"/>
      <c r="D108" s="232"/>
      <c r="E108" s="233"/>
      <c r="F108" s="265"/>
      <c r="G108" s="265"/>
      <c r="H108" s="233"/>
      <c r="I108" s="233"/>
      <c r="J108" s="233"/>
      <c r="K108" s="233"/>
      <c r="L108" s="233"/>
      <c r="M108" s="233"/>
      <c r="N108" s="166"/>
      <c r="O108" s="213"/>
      <c r="P108" s="213"/>
      <c r="Q108" s="213"/>
      <c r="R108" s="213"/>
      <c r="S108" s="213"/>
      <c r="T108" s="213"/>
      <c r="U108" s="213"/>
      <c r="V108" s="213"/>
      <c r="W108" s="213"/>
      <c r="X108" s="213"/>
      <c r="Y108" s="213"/>
      <c r="Z108" s="213"/>
      <c r="AA108" s="213"/>
      <c r="AB108" s="261"/>
      <c r="AC108" s="274"/>
      <c r="AD108" s="213"/>
      <c r="AE108" s="166"/>
      <c r="AF108" s="213"/>
      <c r="AG108" s="213"/>
      <c r="AH108" s="213"/>
      <c r="AI108" s="213"/>
      <c r="AJ108" s="234"/>
      <c r="AK108" s="166"/>
      <c r="AL108" s="166"/>
      <c r="AM108" s="166"/>
      <c r="AN108" s="166"/>
    </row>
    <row r="109" spans="1:40" s="167" customFormat="1" ht="15.75" customHeight="1" x14ac:dyDescent="0.25">
      <c r="A109" s="174"/>
      <c r="B109" s="231"/>
      <c r="C109" s="212"/>
      <c r="D109" s="232"/>
      <c r="E109" s="233"/>
      <c r="F109" s="265"/>
      <c r="G109" s="265"/>
      <c r="H109" s="233"/>
      <c r="I109" s="233"/>
      <c r="J109" s="233"/>
      <c r="K109" s="233"/>
      <c r="L109" s="233"/>
      <c r="M109" s="233"/>
      <c r="N109" s="166"/>
      <c r="O109" s="213"/>
      <c r="P109" s="213"/>
      <c r="Q109" s="213"/>
      <c r="R109" s="213"/>
      <c r="S109" s="213"/>
      <c r="T109" s="213"/>
      <c r="U109" s="213"/>
      <c r="V109" s="213"/>
      <c r="W109" s="213"/>
      <c r="X109" s="213"/>
      <c r="Y109" s="213"/>
      <c r="Z109" s="213"/>
      <c r="AA109" s="213"/>
      <c r="AB109" s="261"/>
      <c r="AC109" s="274"/>
      <c r="AD109" s="213"/>
      <c r="AE109" s="166"/>
      <c r="AF109" s="213"/>
      <c r="AG109" s="213"/>
      <c r="AH109" s="213"/>
      <c r="AI109" s="213"/>
      <c r="AJ109" s="234"/>
      <c r="AK109" s="166"/>
      <c r="AL109" s="166"/>
      <c r="AM109" s="166"/>
      <c r="AN109" s="166"/>
    </row>
    <row r="110" spans="1:40" s="167" customFormat="1" ht="15.75" customHeight="1" x14ac:dyDescent="0.25">
      <c r="A110" s="174"/>
      <c r="B110" s="231"/>
      <c r="C110" s="212"/>
      <c r="D110" s="232"/>
      <c r="E110" s="233"/>
      <c r="F110" s="265"/>
      <c r="G110" s="265"/>
      <c r="H110" s="233"/>
      <c r="I110" s="233"/>
      <c r="J110" s="233"/>
      <c r="K110" s="233"/>
      <c r="L110" s="233"/>
      <c r="M110" s="233"/>
      <c r="N110" s="166"/>
      <c r="O110" s="213"/>
      <c r="P110" s="213"/>
      <c r="Q110" s="213"/>
      <c r="R110" s="213"/>
      <c r="S110" s="213"/>
      <c r="T110" s="213"/>
      <c r="U110" s="213"/>
      <c r="V110" s="213"/>
      <c r="W110" s="213"/>
      <c r="X110" s="213"/>
      <c r="Y110" s="213"/>
      <c r="Z110" s="213"/>
      <c r="AA110" s="213"/>
      <c r="AB110" s="261"/>
      <c r="AC110" s="274"/>
      <c r="AD110" s="213"/>
      <c r="AE110" s="166"/>
      <c r="AF110" s="213"/>
      <c r="AG110" s="213"/>
      <c r="AH110" s="213"/>
      <c r="AI110" s="213"/>
      <c r="AJ110" s="234"/>
      <c r="AK110" s="166"/>
      <c r="AL110" s="166"/>
      <c r="AM110" s="166"/>
      <c r="AN110" s="166"/>
    </row>
    <row r="111" spans="1:40" s="167" customFormat="1" ht="15.75" customHeight="1" x14ac:dyDescent="0.25">
      <c r="A111" s="174"/>
      <c r="B111" s="231"/>
      <c r="C111" s="212"/>
      <c r="D111" s="232"/>
      <c r="E111" s="233"/>
      <c r="F111" s="265"/>
      <c r="G111" s="265"/>
      <c r="H111" s="233"/>
      <c r="I111" s="233"/>
      <c r="J111" s="233"/>
      <c r="K111" s="233"/>
      <c r="L111" s="233"/>
      <c r="M111" s="233"/>
      <c r="N111" s="166"/>
      <c r="O111" s="213"/>
      <c r="P111" s="213"/>
      <c r="Q111" s="213"/>
      <c r="R111" s="213"/>
      <c r="S111" s="213"/>
      <c r="T111" s="213"/>
      <c r="U111" s="213"/>
      <c r="V111" s="213"/>
      <c r="W111" s="213"/>
      <c r="X111" s="213"/>
      <c r="Y111" s="213"/>
      <c r="Z111" s="213"/>
      <c r="AA111" s="213"/>
      <c r="AB111" s="261"/>
      <c r="AC111" s="274"/>
      <c r="AD111" s="213"/>
      <c r="AE111" s="166"/>
      <c r="AF111" s="213"/>
      <c r="AG111" s="213"/>
      <c r="AH111" s="213"/>
      <c r="AI111" s="213"/>
      <c r="AJ111" s="234"/>
      <c r="AK111" s="166"/>
      <c r="AL111" s="166"/>
      <c r="AM111" s="166"/>
      <c r="AN111" s="166"/>
    </row>
    <row r="112" spans="1:40" s="167" customFormat="1" ht="15.75" customHeight="1" x14ac:dyDescent="0.25">
      <c r="A112" s="174"/>
      <c r="B112" s="231"/>
      <c r="C112" s="212"/>
      <c r="D112" s="232"/>
      <c r="E112" s="233"/>
      <c r="F112" s="265"/>
      <c r="G112" s="265"/>
      <c r="H112" s="233"/>
      <c r="I112" s="233"/>
      <c r="J112" s="233"/>
      <c r="K112" s="233"/>
      <c r="L112" s="233"/>
      <c r="M112" s="233"/>
      <c r="N112" s="166"/>
      <c r="O112" s="213"/>
      <c r="P112" s="213"/>
      <c r="Q112" s="213"/>
      <c r="R112" s="213"/>
      <c r="S112" s="213"/>
      <c r="T112" s="213"/>
      <c r="U112" s="213"/>
      <c r="V112" s="213"/>
      <c r="W112" s="213"/>
      <c r="X112" s="213"/>
      <c r="Y112" s="213"/>
      <c r="Z112" s="213"/>
      <c r="AA112" s="213"/>
      <c r="AB112" s="261"/>
      <c r="AC112" s="274"/>
      <c r="AD112" s="213"/>
      <c r="AE112" s="166"/>
      <c r="AF112" s="213"/>
      <c r="AG112" s="213"/>
      <c r="AH112" s="213"/>
      <c r="AI112" s="213"/>
      <c r="AJ112" s="234"/>
      <c r="AK112" s="166"/>
      <c r="AL112" s="166"/>
      <c r="AM112" s="166"/>
      <c r="AN112" s="166"/>
    </row>
    <row r="113" spans="1:40" s="167" customFormat="1" ht="15.75" customHeight="1" x14ac:dyDescent="0.25">
      <c r="A113" s="174"/>
      <c r="B113" s="231"/>
      <c r="C113" s="212"/>
      <c r="D113" s="232"/>
      <c r="E113" s="233"/>
      <c r="F113" s="265"/>
      <c r="G113" s="265"/>
      <c r="H113" s="233"/>
      <c r="I113" s="233"/>
      <c r="J113" s="233"/>
      <c r="K113" s="233"/>
      <c r="L113" s="233"/>
      <c r="M113" s="233"/>
      <c r="N113" s="166"/>
      <c r="O113" s="213"/>
      <c r="P113" s="213"/>
      <c r="Q113" s="213"/>
      <c r="R113" s="213"/>
      <c r="S113" s="213"/>
      <c r="T113" s="213"/>
      <c r="U113" s="213"/>
      <c r="V113" s="213"/>
      <c r="W113" s="213"/>
      <c r="X113" s="213"/>
      <c r="Y113" s="213"/>
      <c r="Z113" s="213"/>
      <c r="AA113" s="213"/>
      <c r="AB113" s="261"/>
      <c r="AC113" s="274"/>
      <c r="AD113" s="213"/>
      <c r="AE113" s="166"/>
      <c r="AF113" s="213"/>
      <c r="AG113" s="213"/>
      <c r="AH113" s="213"/>
      <c r="AI113" s="213"/>
      <c r="AJ113" s="234"/>
      <c r="AK113" s="166"/>
      <c r="AL113" s="166"/>
      <c r="AM113" s="166"/>
      <c r="AN113" s="166"/>
    </row>
    <row r="114" spans="1:40" s="167" customFormat="1" ht="15.75" customHeight="1" x14ac:dyDescent="0.25">
      <c r="A114" s="166"/>
      <c r="B114" s="211"/>
      <c r="C114" s="212"/>
      <c r="D114" s="211"/>
      <c r="E114" s="166"/>
      <c r="F114" s="261"/>
      <c r="G114" s="261"/>
      <c r="H114" s="166"/>
      <c r="I114" s="166"/>
      <c r="J114" s="166"/>
      <c r="K114" s="166"/>
      <c r="L114" s="166"/>
      <c r="M114" s="166"/>
      <c r="N114" s="213"/>
      <c r="O114" s="213"/>
      <c r="P114" s="213"/>
      <c r="Q114" s="213"/>
      <c r="R114" s="213"/>
      <c r="S114" s="213"/>
      <c r="T114" s="213"/>
      <c r="U114" s="213"/>
      <c r="V114" s="213"/>
      <c r="W114" s="213"/>
      <c r="X114" s="213"/>
      <c r="Y114" s="213"/>
      <c r="Z114" s="213"/>
      <c r="AA114" s="213"/>
      <c r="AB114" s="261"/>
      <c r="AC114" s="274"/>
      <c r="AD114" s="213"/>
      <c r="AE114" s="166"/>
      <c r="AF114" s="213"/>
      <c r="AG114" s="213"/>
      <c r="AH114" s="213"/>
      <c r="AI114" s="213"/>
      <c r="AJ114" s="234"/>
      <c r="AK114" s="166"/>
      <c r="AL114" s="166"/>
      <c r="AM114" s="166"/>
      <c r="AN114" s="166"/>
    </row>
    <row r="115" spans="1:40" s="167" customFormat="1" ht="15.75" customHeight="1" x14ac:dyDescent="0.25">
      <c r="A115" s="483" t="s">
        <v>567</v>
      </c>
      <c r="B115" s="484" t="s">
        <v>12</v>
      </c>
      <c r="C115" s="490" t="s">
        <v>13</v>
      </c>
      <c r="D115" s="492" t="s">
        <v>14</v>
      </c>
      <c r="E115" s="489" t="s">
        <v>15</v>
      </c>
      <c r="F115" s="487" t="s">
        <v>16</v>
      </c>
      <c r="G115" s="488"/>
      <c r="H115" s="486" t="s">
        <v>17</v>
      </c>
      <c r="I115" s="486" t="s">
        <v>18</v>
      </c>
      <c r="J115" s="486" t="s">
        <v>19</v>
      </c>
      <c r="K115" s="487" t="s">
        <v>20</v>
      </c>
      <c r="L115" s="488"/>
      <c r="M115" s="486" t="s">
        <v>21</v>
      </c>
      <c r="N115" s="229"/>
      <c r="O115" s="213"/>
      <c r="P115" s="213"/>
      <c r="Q115" s="213"/>
      <c r="R115" s="213"/>
      <c r="S115" s="213"/>
      <c r="T115" s="213"/>
      <c r="U115" s="213"/>
      <c r="V115" s="213"/>
      <c r="W115" s="213"/>
      <c r="X115" s="213"/>
      <c r="Y115" s="213"/>
      <c r="Z115" s="213"/>
      <c r="AA115" s="213"/>
      <c r="AB115" s="261"/>
      <c r="AC115" s="274"/>
      <c r="AD115" s="213"/>
      <c r="AE115" s="166"/>
      <c r="AF115" s="213"/>
      <c r="AG115" s="213"/>
      <c r="AH115" s="213"/>
      <c r="AI115" s="213"/>
      <c r="AJ115" s="234"/>
      <c r="AK115" s="166"/>
      <c r="AL115" s="166"/>
      <c r="AM115" s="166"/>
      <c r="AN115" s="166"/>
    </row>
    <row r="116" spans="1:40" s="167" customFormat="1" ht="15" customHeight="1" x14ac:dyDescent="0.25">
      <c r="A116" s="481"/>
      <c r="B116" s="485"/>
      <c r="C116" s="491"/>
      <c r="D116" s="493"/>
      <c r="E116" s="481"/>
      <c r="F116" s="264" t="s">
        <v>44</v>
      </c>
      <c r="G116" s="264" t="s">
        <v>45</v>
      </c>
      <c r="H116" s="481"/>
      <c r="I116" s="481"/>
      <c r="J116" s="481"/>
      <c r="K116" s="230" t="s">
        <v>46</v>
      </c>
      <c r="L116" s="230" t="s">
        <v>47</v>
      </c>
      <c r="M116" s="481"/>
      <c r="N116" s="166"/>
      <c r="O116" s="213"/>
      <c r="P116" s="213"/>
      <c r="Q116" s="213"/>
      <c r="R116" s="213"/>
      <c r="S116" s="213"/>
      <c r="T116" s="213"/>
      <c r="U116" s="213"/>
      <c r="V116" s="213"/>
      <c r="W116" s="213"/>
      <c r="X116" s="213"/>
      <c r="Y116" s="213"/>
      <c r="Z116" s="213"/>
      <c r="AA116" s="213"/>
      <c r="AB116" s="261"/>
      <c r="AC116" s="274"/>
      <c r="AD116" s="213"/>
      <c r="AE116" s="166"/>
      <c r="AF116" s="213"/>
      <c r="AG116" s="213"/>
      <c r="AH116" s="213"/>
      <c r="AI116" s="213"/>
      <c r="AJ116" s="234"/>
      <c r="AK116" s="166"/>
      <c r="AL116" s="166"/>
      <c r="AM116" s="166"/>
      <c r="AN116" s="166"/>
    </row>
    <row r="117" spans="1:40" s="167" customFormat="1" ht="15.75" customHeight="1" x14ac:dyDescent="0.25">
      <c r="A117" s="174"/>
      <c r="B117" s="231"/>
      <c r="C117" s="212"/>
      <c r="D117" s="232"/>
      <c r="E117" s="233"/>
      <c r="F117" s="265"/>
      <c r="G117" s="265"/>
      <c r="H117" s="233"/>
      <c r="I117" s="233"/>
      <c r="J117" s="246"/>
      <c r="K117" s="246"/>
      <c r="L117" s="246"/>
      <c r="M117" s="246"/>
      <c r="N117" s="166"/>
      <c r="O117" s="213"/>
      <c r="P117" s="213"/>
      <c r="Q117" s="213"/>
      <c r="R117" s="213"/>
      <c r="S117" s="213"/>
      <c r="T117" s="213"/>
      <c r="U117" s="213"/>
      <c r="V117" s="213"/>
      <c r="W117" s="213"/>
      <c r="X117" s="213"/>
      <c r="Y117" s="213"/>
      <c r="Z117" s="213"/>
      <c r="AA117" s="213"/>
      <c r="AB117" s="261"/>
      <c r="AC117" s="274"/>
      <c r="AD117" s="213"/>
      <c r="AE117" s="166"/>
      <c r="AF117" s="213"/>
      <c r="AG117" s="213"/>
      <c r="AH117" s="213"/>
      <c r="AI117" s="213"/>
      <c r="AJ117" s="234"/>
      <c r="AK117" s="166"/>
      <c r="AL117" s="166"/>
      <c r="AM117" s="166"/>
      <c r="AN117" s="166"/>
    </row>
    <row r="118" spans="1:40" s="167" customFormat="1" ht="15.75" customHeight="1" x14ac:dyDescent="0.25">
      <c r="A118" s="174"/>
      <c r="B118" s="231"/>
      <c r="C118" s="212"/>
      <c r="D118" s="232"/>
      <c r="E118" s="233"/>
      <c r="F118" s="265"/>
      <c r="G118" s="265"/>
      <c r="H118" s="233"/>
      <c r="I118" s="233"/>
      <c r="J118" s="233"/>
      <c r="K118" s="233"/>
      <c r="L118" s="233"/>
      <c r="M118" s="233"/>
      <c r="N118" s="166"/>
      <c r="O118" s="213"/>
      <c r="P118" s="213"/>
      <c r="Q118" s="213"/>
      <c r="R118" s="213"/>
      <c r="S118" s="213"/>
      <c r="T118" s="213"/>
      <c r="U118" s="213"/>
      <c r="V118" s="213"/>
      <c r="W118" s="213"/>
      <c r="X118" s="213"/>
      <c r="Y118" s="213"/>
      <c r="Z118" s="213"/>
      <c r="AA118" s="213"/>
      <c r="AB118" s="261"/>
      <c r="AC118" s="274"/>
      <c r="AD118" s="213"/>
      <c r="AE118" s="166"/>
      <c r="AF118" s="213"/>
      <c r="AG118" s="213"/>
      <c r="AH118" s="213"/>
      <c r="AI118" s="213"/>
      <c r="AJ118" s="234"/>
      <c r="AK118" s="166"/>
      <c r="AL118" s="166"/>
      <c r="AM118" s="166"/>
      <c r="AN118" s="166"/>
    </row>
    <row r="119" spans="1:40" s="167" customFormat="1" ht="15.75" customHeight="1" x14ac:dyDescent="0.25">
      <c r="A119" s="174"/>
      <c r="B119" s="231"/>
      <c r="C119" s="212"/>
      <c r="D119" s="232"/>
      <c r="E119" s="233"/>
      <c r="F119" s="265"/>
      <c r="G119" s="265"/>
      <c r="H119" s="233"/>
      <c r="I119" s="233"/>
      <c r="J119" s="233"/>
      <c r="K119" s="233"/>
      <c r="L119" s="233"/>
      <c r="M119" s="233"/>
      <c r="N119" s="166"/>
      <c r="O119" s="213"/>
      <c r="P119" s="213"/>
      <c r="Q119" s="213"/>
      <c r="R119" s="213"/>
      <c r="S119" s="213"/>
      <c r="T119" s="213"/>
      <c r="U119" s="213"/>
      <c r="V119" s="213"/>
      <c r="W119" s="213"/>
      <c r="X119" s="213"/>
      <c r="Y119" s="213"/>
      <c r="Z119" s="213"/>
      <c r="AA119" s="213"/>
      <c r="AB119" s="261"/>
      <c r="AC119" s="274"/>
      <c r="AD119" s="213"/>
      <c r="AE119" s="166"/>
      <c r="AF119" s="213"/>
      <c r="AG119" s="213"/>
      <c r="AH119" s="213"/>
      <c r="AI119" s="213"/>
      <c r="AJ119" s="234"/>
      <c r="AK119" s="166"/>
      <c r="AL119" s="166"/>
      <c r="AM119" s="166"/>
      <c r="AN119" s="166"/>
    </row>
    <row r="120" spans="1:40" s="167" customFormat="1" ht="15.75" customHeight="1" x14ac:dyDescent="0.25">
      <c r="A120" s="174"/>
      <c r="B120" s="231"/>
      <c r="C120" s="212"/>
      <c r="D120" s="232"/>
      <c r="E120" s="233"/>
      <c r="F120" s="265"/>
      <c r="G120" s="265"/>
      <c r="H120" s="233"/>
      <c r="I120" s="233"/>
      <c r="J120" s="233"/>
      <c r="K120" s="233"/>
      <c r="L120" s="233"/>
      <c r="M120" s="233"/>
      <c r="N120" s="166"/>
      <c r="O120" s="213"/>
      <c r="P120" s="213"/>
      <c r="Q120" s="213"/>
      <c r="R120" s="213"/>
      <c r="S120" s="213"/>
      <c r="T120" s="213"/>
      <c r="U120" s="213"/>
      <c r="V120" s="213"/>
      <c r="W120" s="213"/>
      <c r="X120" s="213"/>
      <c r="Y120" s="213"/>
      <c r="Z120" s="213"/>
      <c r="AA120" s="213"/>
      <c r="AB120" s="261"/>
      <c r="AC120" s="274"/>
      <c r="AD120" s="213"/>
      <c r="AE120" s="166"/>
      <c r="AF120" s="213"/>
      <c r="AG120" s="213"/>
      <c r="AH120" s="213"/>
      <c r="AI120" s="213"/>
      <c r="AJ120" s="234"/>
      <c r="AK120" s="166"/>
      <c r="AL120" s="166"/>
      <c r="AM120" s="166"/>
      <c r="AN120" s="166"/>
    </row>
    <row r="121" spans="1:40" s="167" customFormat="1" ht="15.75" customHeight="1" x14ac:dyDescent="0.25">
      <c r="A121" s="174"/>
      <c r="B121" s="231"/>
      <c r="C121" s="212"/>
      <c r="D121" s="232"/>
      <c r="E121" s="233"/>
      <c r="F121" s="265"/>
      <c r="G121" s="265"/>
      <c r="H121" s="233"/>
      <c r="I121" s="233"/>
      <c r="J121" s="233"/>
      <c r="K121" s="233"/>
      <c r="L121" s="233"/>
      <c r="M121" s="233"/>
      <c r="N121" s="166"/>
      <c r="O121" s="213"/>
      <c r="P121" s="213"/>
      <c r="Q121" s="213"/>
      <c r="R121" s="213"/>
      <c r="S121" s="213"/>
      <c r="T121" s="213"/>
      <c r="U121" s="213"/>
      <c r="V121" s="213"/>
      <c r="W121" s="213"/>
      <c r="X121" s="213"/>
      <c r="Y121" s="213"/>
      <c r="Z121" s="213"/>
      <c r="AA121" s="213"/>
      <c r="AB121" s="261"/>
      <c r="AC121" s="274"/>
      <c r="AD121" s="213"/>
      <c r="AE121" s="166"/>
      <c r="AF121" s="213"/>
      <c r="AG121" s="213"/>
      <c r="AH121" s="213"/>
      <c r="AI121" s="213"/>
      <c r="AJ121" s="234"/>
      <c r="AK121" s="166"/>
      <c r="AL121" s="166"/>
      <c r="AM121" s="166"/>
      <c r="AN121" s="166"/>
    </row>
    <row r="122" spans="1:40" s="167" customFormat="1" ht="15.75" customHeight="1" x14ac:dyDescent="0.25">
      <c r="A122" s="174"/>
      <c r="B122" s="231"/>
      <c r="C122" s="212"/>
      <c r="D122" s="232"/>
      <c r="E122" s="233"/>
      <c r="F122" s="265"/>
      <c r="G122" s="265"/>
      <c r="H122" s="233"/>
      <c r="I122" s="233"/>
      <c r="J122" s="233"/>
      <c r="K122" s="233"/>
      <c r="L122" s="233"/>
      <c r="M122" s="233"/>
      <c r="N122" s="166"/>
      <c r="O122" s="213"/>
      <c r="P122" s="213"/>
      <c r="Q122" s="213"/>
      <c r="R122" s="213"/>
      <c r="S122" s="213"/>
      <c r="T122" s="213"/>
      <c r="U122" s="213"/>
      <c r="V122" s="213"/>
      <c r="W122" s="213"/>
      <c r="X122" s="213"/>
      <c r="Y122" s="213"/>
      <c r="Z122" s="213"/>
      <c r="AA122" s="213"/>
      <c r="AB122" s="261"/>
      <c r="AC122" s="274"/>
      <c r="AD122" s="213"/>
      <c r="AE122" s="166"/>
      <c r="AF122" s="213"/>
      <c r="AG122" s="213"/>
      <c r="AH122" s="213"/>
      <c r="AI122" s="213"/>
      <c r="AJ122" s="234"/>
      <c r="AK122" s="166"/>
      <c r="AL122" s="166"/>
      <c r="AM122" s="166"/>
      <c r="AN122" s="166"/>
    </row>
    <row r="123" spans="1:40" s="167" customFormat="1" ht="15.75" customHeight="1" x14ac:dyDescent="0.25">
      <c r="A123" s="174"/>
      <c r="B123" s="231"/>
      <c r="C123" s="212"/>
      <c r="D123" s="232"/>
      <c r="E123" s="233"/>
      <c r="F123" s="265"/>
      <c r="G123" s="265"/>
      <c r="H123" s="233"/>
      <c r="I123" s="233"/>
      <c r="J123" s="233"/>
      <c r="K123" s="233"/>
      <c r="L123" s="233"/>
      <c r="M123" s="233"/>
      <c r="N123" s="166"/>
      <c r="O123" s="213"/>
      <c r="P123" s="213"/>
      <c r="Q123" s="213"/>
      <c r="R123" s="213"/>
      <c r="S123" s="213"/>
      <c r="T123" s="213"/>
      <c r="U123" s="213"/>
      <c r="V123" s="213"/>
      <c r="W123" s="213"/>
      <c r="X123" s="213"/>
      <c r="Y123" s="213"/>
      <c r="Z123" s="213"/>
      <c r="AA123" s="213"/>
      <c r="AB123" s="261"/>
      <c r="AC123" s="274"/>
      <c r="AD123" s="213"/>
      <c r="AE123" s="166"/>
      <c r="AF123" s="213"/>
      <c r="AG123" s="213"/>
      <c r="AH123" s="213"/>
      <c r="AI123" s="213"/>
      <c r="AJ123" s="234"/>
      <c r="AK123" s="166"/>
      <c r="AL123" s="166"/>
      <c r="AM123" s="166"/>
      <c r="AN123" s="166"/>
    </row>
    <row r="124" spans="1:40" s="167" customFormat="1" ht="15.75" customHeight="1" x14ac:dyDescent="0.25">
      <c r="A124" s="174"/>
      <c r="B124" s="231"/>
      <c r="C124" s="212"/>
      <c r="D124" s="232"/>
      <c r="E124" s="233"/>
      <c r="F124" s="265"/>
      <c r="G124" s="265"/>
      <c r="H124" s="233"/>
      <c r="I124" s="233"/>
      <c r="J124" s="233"/>
      <c r="K124" s="233"/>
      <c r="L124" s="233"/>
      <c r="M124" s="233"/>
      <c r="N124" s="166"/>
      <c r="O124" s="213"/>
      <c r="P124" s="213"/>
      <c r="Q124" s="213"/>
      <c r="R124" s="213"/>
      <c r="S124" s="213"/>
      <c r="T124" s="213"/>
      <c r="U124" s="213"/>
      <c r="V124" s="213"/>
      <c r="W124" s="213"/>
      <c r="X124" s="213"/>
      <c r="Y124" s="213"/>
      <c r="Z124" s="213"/>
      <c r="AA124" s="213"/>
      <c r="AB124" s="261"/>
      <c r="AC124" s="274"/>
      <c r="AD124" s="213"/>
      <c r="AE124" s="166"/>
      <c r="AF124" s="213"/>
      <c r="AG124" s="213"/>
      <c r="AH124" s="213"/>
      <c r="AI124" s="213"/>
      <c r="AJ124" s="234"/>
      <c r="AK124" s="166"/>
      <c r="AL124" s="166"/>
      <c r="AM124" s="166"/>
      <c r="AN124" s="166"/>
    </row>
    <row r="125" spans="1:40" s="167" customFormat="1" ht="15.75" customHeight="1" x14ac:dyDescent="0.25">
      <c r="A125" s="174"/>
      <c r="B125" s="231"/>
      <c r="C125" s="212"/>
      <c r="D125" s="232"/>
      <c r="E125" s="233"/>
      <c r="F125" s="265"/>
      <c r="G125" s="265"/>
      <c r="H125" s="233"/>
      <c r="I125" s="233"/>
      <c r="J125" s="233"/>
      <c r="K125" s="233"/>
      <c r="L125" s="233"/>
      <c r="M125" s="233"/>
      <c r="N125" s="166"/>
      <c r="O125" s="213"/>
      <c r="P125" s="213"/>
      <c r="Q125" s="213"/>
      <c r="R125" s="213"/>
      <c r="S125" s="213"/>
      <c r="T125" s="213"/>
      <c r="U125" s="213"/>
      <c r="V125" s="213"/>
      <c r="W125" s="213"/>
      <c r="X125" s="213"/>
      <c r="Y125" s="213"/>
      <c r="Z125" s="213"/>
      <c r="AA125" s="213"/>
      <c r="AB125" s="261"/>
      <c r="AC125" s="274"/>
      <c r="AD125" s="213"/>
      <c r="AE125" s="166"/>
      <c r="AF125" s="213"/>
      <c r="AG125" s="213"/>
      <c r="AH125" s="213"/>
      <c r="AI125" s="213"/>
      <c r="AJ125" s="234"/>
      <c r="AK125" s="166"/>
      <c r="AL125" s="166"/>
      <c r="AM125" s="166"/>
      <c r="AN125" s="166"/>
    </row>
    <row r="126" spans="1:40" s="167" customFormat="1" ht="15.75" customHeight="1" x14ac:dyDescent="0.25">
      <c r="A126" s="166"/>
      <c r="B126" s="211"/>
      <c r="C126" s="212"/>
      <c r="D126" s="211"/>
      <c r="E126" s="166"/>
      <c r="F126" s="261"/>
      <c r="G126" s="261"/>
      <c r="H126" s="166"/>
      <c r="I126" s="166"/>
      <c r="J126" s="166"/>
      <c r="K126" s="166"/>
      <c r="L126" s="166"/>
      <c r="M126" s="166"/>
      <c r="N126" s="213"/>
      <c r="O126" s="213"/>
      <c r="P126" s="213"/>
      <c r="Q126" s="213"/>
      <c r="R126" s="213"/>
      <c r="S126" s="213"/>
      <c r="T126" s="213"/>
      <c r="U126" s="213"/>
      <c r="V126" s="213"/>
      <c r="W126" s="213"/>
      <c r="X126" s="213"/>
      <c r="Y126" s="213"/>
      <c r="Z126" s="213"/>
      <c r="AA126" s="213"/>
      <c r="AB126" s="261"/>
      <c r="AC126" s="274"/>
      <c r="AD126" s="213"/>
      <c r="AE126" s="166"/>
      <c r="AF126" s="213"/>
      <c r="AG126" s="213"/>
      <c r="AH126" s="213"/>
      <c r="AI126" s="213"/>
      <c r="AJ126" s="234"/>
      <c r="AK126" s="166"/>
      <c r="AL126" s="166"/>
      <c r="AM126" s="166"/>
      <c r="AN126" s="166"/>
    </row>
    <row r="127" spans="1:40" s="167" customFormat="1" ht="15.75" customHeight="1" x14ac:dyDescent="0.25">
      <c r="A127" s="483" t="s">
        <v>567</v>
      </c>
      <c r="B127" s="484" t="s">
        <v>12</v>
      </c>
      <c r="C127" s="490" t="s">
        <v>13</v>
      </c>
      <c r="D127" s="492" t="s">
        <v>14</v>
      </c>
      <c r="E127" s="489" t="s">
        <v>15</v>
      </c>
      <c r="F127" s="487" t="s">
        <v>16</v>
      </c>
      <c r="G127" s="488"/>
      <c r="H127" s="486" t="s">
        <v>17</v>
      </c>
      <c r="I127" s="486" t="s">
        <v>18</v>
      </c>
      <c r="J127" s="486" t="s">
        <v>19</v>
      </c>
      <c r="K127" s="487" t="s">
        <v>20</v>
      </c>
      <c r="L127" s="488"/>
      <c r="M127" s="486" t="s">
        <v>21</v>
      </c>
      <c r="N127" s="229"/>
      <c r="O127" s="213"/>
      <c r="P127" s="213"/>
      <c r="Q127" s="213"/>
      <c r="R127" s="213"/>
      <c r="S127" s="213"/>
      <c r="T127" s="213"/>
      <c r="U127" s="213"/>
      <c r="V127" s="213"/>
      <c r="W127" s="213"/>
      <c r="X127" s="213"/>
      <c r="Y127" s="213"/>
      <c r="Z127" s="213"/>
      <c r="AA127" s="213"/>
      <c r="AB127" s="261"/>
      <c r="AC127" s="274"/>
      <c r="AD127" s="213"/>
      <c r="AE127" s="166"/>
      <c r="AF127" s="213"/>
      <c r="AG127" s="213"/>
      <c r="AH127" s="213"/>
      <c r="AI127" s="213"/>
      <c r="AJ127" s="234"/>
      <c r="AK127" s="166"/>
      <c r="AL127" s="166"/>
      <c r="AM127" s="166"/>
      <c r="AN127" s="166"/>
    </row>
    <row r="128" spans="1:40" s="167" customFormat="1" ht="15" customHeight="1" x14ac:dyDescent="0.25">
      <c r="A128" s="481"/>
      <c r="B128" s="485"/>
      <c r="C128" s="491"/>
      <c r="D128" s="493"/>
      <c r="E128" s="481"/>
      <c r="F128" s="264" t="s">
        <v>44</v>
      </c>
      <c r="G128" s="264" t="s">
        <v>45</v>
      </c>
      <c r="H128" s="481"/>
      <c r="I128" s="481"/>
      <c r="J128" s="481"/>
      <c r="K128" s="230" t="s">
        <v>46</v>
      </c>
      <c r="L128" s="230" t="s">
        <v>47</v>
      </c>
      <c r="M128" s="481"/>
      <c r="N128" s="166"/>
      <c r="O128" s="213"/>
      <c r="P128" s="213"/>
      <c r="Q128" s="213"/>
      <c r="R128" s="213"/>
      <c r="S128" s="213"/>
      <c r="T128" s="213"/>
      <c r="U128" s="213"/>
      <c r="V128" s="213"/>
      <c r="W128" s="213"/>
      <c r="X128" s="213"/>
      <c r="Y128" s="213"/>
      <c r="Z128" s="213"/>
      <c r="AA128" s="213"/>
      <c r="AB128" s="261"/>
      <c r="AC128" s="274"/>
      <c r="AD128" s="213"/>
      <c r="AE128" s="166"/>
      <c r="AF128" s="213"/>
      <c r="AG128" s="213"/>
      <c r="AH128" s="213"/>
      <c r="AI128" s="213"/>
      <c r="AJ128" s="234"/>
      <c r="AK128" s="166"/>
      <c r="AL128" s="166"/>
      <c r="AM128" s="166"/>
      <c r="AN128" s="166"/>
    </row>
    <row r="129" spans="1:40" s="167" customFormat="1" ht="15.75" customHeight="1" x14ac:dyDescent="0.25">
      <c r="A129" s="174"/>
      <c r="B129" s="231"/>
      <c r="C129" s="212"/>
      <c r="D129" s="232"/>
      <c r="E129" s="233"/>
      <c r="F129" s="265"/>
      <c r="G129" s="265"/>
      <c r="H129" s="233"/>
      <c r="I129" s="233"/>
      <c r="J129" s="246"/>
      <c r="K129" s="246"/>
      <c r="L129" s="246"/>
      <c r="M129" s="246"/>
      <c r="N129" s="166"/>
      <c r="O129" s="213"/>
      <c r="P129" s="213"/>
      <c r="Q129" s="213"/>
      <c r="R129" s="213"/>
      <c r="S129" s="213"/>
      <c r="T129" s="213"/>
      <c r="U129" s="213"/>
      <c r="V129" s="213"/>
      <c r="W129" s="213"/>
      <c r="X129" s="213"/>
      <c r="Y129" s="213"/>
      <c r="Z129" s="213"/>
      <c r="AA129" s="213"/>
      <c r="AB129" s="261"/>
      <c r="AC129" s="274"/>
      <c r="AD129" s="213"/>
      <c r="AE129" s="166"/>
      <c r="AF129" s="213"/>
      <c r="AG129" s="213"/>
      <c r="AH129" s="213"/>
      <c r="AI129" s="213"/>
      <c r="AJ129" s="234"/>
      <c r="AK129" s="166"/>
      <c r="AL129" s="166"/>
      <c r="AM129" s="166"/>
      <c r="AN129" s="166"/>
    </row>
    <row r="130" spans="1:40" s="167" customFormat="1" ht="15.75" customHeight="1" x14ac:dyDescent="0.25">
      <c r="A130" s="174"/>
      <c r="B130" s="231"/>
      <c r="C130" s="212"/>
      <c r="D130" s="232"/>
      <c r="E130" s="233"/>
      <c r="F130" s="265"/>
      <c r="G130" s="265"/>
      <c r="H130" s="233"/>
      <c r="I130" s="233"/>
      <c r="J130" s="233"/>
      <c r="K130" s="233"/>
      <c r="L130" s="233"/>
      <c r="M130" s="233"/>
      <c r="N130" s="166"/>
      <c r="O130" s="213"/>
      <c r="P130" s="213"/>
      <c r="Q130" s="213"/>
      <c r="R130" s="213"/>
      <c r="S130" s="213"/>
      <c r="T130" s="213"/>
      <c r="U130" s="213"/>
      <c r="V130" s="213"/>
      <c r="W130" s="213"/>
      <c r="X130" s="213"/>
      <c r="Y130" s="213"/>
      <c r="Z130" s="213"/>
      <c r="AA130" s="213"/>
      <c r="AB130" s="261"/>
      <c r="AC130" s="274"/>
      <c r="AD130" s="213"/>
      <c r="AE130" s="166"/>
      <c r="AF130" s="213"/>
      <c r="AG130" s="213"/>
      <c r="AH130" s="213"/>
      <c r="AI130" s="213"/>
      <c r="AJ130" s="234"/>
      <c r="AK130" s="166"/>
      <c r="AL130" s="166"/>
      <c r="AM130" s="166"/>
      <c r="AN130" s="166"/>
    </row>
    <row r="131" spans="1:40" s="167" customFormat="1" ht="15.75" customHeight="1" x14ac:dyDescent="0.25">
      <c r="A131" s="174"/>
      <c r="B131" s="231"/>
      <c r="C131" s="212"/>
      <c r="D131" s="232"/>
      <c r="E131" s="233"/>
      <c r="F131" s="265"/>
      <c r="G131" s="265"/>
      <c r="H131" s="233"/>
      <c r="I131" s="233"/>
      <c r="J131" s="233"/>
      <c r="K131" s="233"/>
      <c r="L131" s="233"/>
      <c r="M131" s="233"/>
      <c r="N131" s="166"/>
      <c r="O131" s="213"/>
      <c r="P131" s="213"/>
      <c r="Q131" s="213"/>
      <c r="R131" s="213"/>
      <c r="S131" s="213"/>
      <c r="T131" s="213"/>
      <c r="U131" s="213"/>
      <c r="V131" s="213"/>
      <c r="W131" s="213"/>
      <c r="X131" s="213"/>
      <c r="Y131" s="213"/>
      <c r="Z131" s="213"/>
      <c r="AA131" s="213"/>
      <c r="AB131" s="261"/>
      <c r="AC131" s="274"/>
      <c r="AD131" s="213"/>
      <c r="AE131" s="166"/>
      <c r="AF131" s="213"/>
      <c r="AG131" s="213"/>
      <c r="AH131" s="213"/>
      <c r="AI131" s="213"/>
      <c r="AJ131" s="234"/>
      <c r="AK131" s="166"/>
      <c r="AL131" s="166"/>
      <c r="AM131" s="166"/>
      <c r="AN131" s="166"/>
    </row>
    <row r="132" spans="1:40" s="167" customFormat="1" ht="15.75" customHeight="1" x14ac:dyDescent="0.25">
      <c r="A132" s="174"/>
      <c r="B132" s="231"/>
      <c r="C132" s="212"/>
      <c r="D132" s="232"/>
      <c r="E132" s="233"/>
      <c r="F132" s="265"/>
      <c r="G132" s="265"/>
      <c r="H132" s="233"/>
      <c r="I132" s="233"/>
      <c r="J132" s="233"/>
      <c r="K132" s="233"/>
      <c r="L132" s="233"/>
      <c r="M132" s="233"/>
      <c r="N132" s="166"/>
      <c r="O132" s="213"/>
      <c r="P132" s="213"/>
      <c r="Q132" s="213"/>
      <c r="R132" s="213"/>
      <c r="S132" s="213"/>
      <c r="T132" s="213"/>
      <c r="U132" s="213"/>
      <c r="V132" s="213"/>
      <c r="W132" s="213"/>
      <c r="X132" s="213"/>
      <c r="Y132" s="213"/>
      <c r="Z132" s="213"/>
      <c r="AA132" s="213"/>
      <c r="AB132" s="261"/>
      <c r="AC132" s="274"/>
      <c r="AD132" s="213"/>
      <c r="AE132" s="166"/>
      <c r="AF132" s="213"/>
      <c r="AG132" s="213"/>
      <c r="AH132" s="213"/>
      <c r="AI132" s="213"/>
      <c r="AJ132" s="234"/>
      <c r="AK132" s="166"/>
      <c r="AL132" s="166"/>
      <c r="AM132" s="166"/>
      <c r="AN132" s="166"/>
    </row>
    <row r="133" spans="1:40" s="167" customFormat="1" ht="15.75" customHeight="1" x14ac:dyDescent="0.25">
      <c r="A133" s="174"/>
      <c r="B133" s="231"/>
      <c r="C133" s="212"/>
      <c r="D133" s="232"/>
      <c r="E133" s="233"/>
      <c r="F133" s="265"/>
      <c r="G133" s="265"/>
      <c r="H133" s="233"/>
      <c r="I133" s="233"/>
      <c r="J133" s="233"/>
      <c r="K133" s="233"/>
      <c r="L133" s="233"/>
      <c r="M133" s="233"/>
      <c r="N133" s="166"/>
      <c r="O133" s="213"/>
      <c r="P133" s="213"/>
      <c r="Q133" s="213"/>
      <c r="R133" s="213"/>
      <c r="S133" s="213"/>
      <c r="T133" s="213"/>
      <c r="U133" s="213"/>
      <c r="V133" s="213"/>
      <c r="W133" s="213"/>
      <c r="X133" s="213"/>
      <c r="Y133" s="213"/>
      <c r="Z133" s="213"/>
      <c r="AA133" s="213"/>
      <c r="AB133" s="261"/>
      <c r="AC133" s="274"/>
      <c r="AD133" s="213"/>
      <c r="AE133" s="166"/>
      <c r="AF133" s="213"/>
      <c r="AG133" s="213"/>
      <c r="AH133" s="213"/>
      <c r="AI133" s="213"/>
      <c r="AJ133" s="234"/>
      <c r="AK133" s="166"/>
      <c r="AL133" s="166"/>
      <c r="AM133" s="166"/>
      <c r="AN133" s="166"/>
    </row>
    <row r="134" spans="1:40" s="167" customFormat="1" ht="15.75" customHeight="1" x14ac:dyDescent="0.25">
      <c r="A134" s="174"/>
      <c r="B134" s="231"/>
      <c r="C134" s="212"/>
      <c r="D134" s="232"/>
      <c r="E134" s="233"/>
      <c r="F134" s="265"/>
      <c r="G134" s="265"/>
      <c r="H134" s="233"/>
      <c r="I134" s="233"/>
      <c r="J134" s="233"/>
      <c r="K134" s="233"/>
      <c r="L134" s="233"/>
      <c r="M134" s="233"/>
      <c r="N134" s="166"/>
      <c r="O134" s="213"/>
      <c r="P134" s="213"/>
      <c r="Q134" s="213"/>
      <c r="R134" s="213"/>
      <c r="S134" s="213"/>
      <c r="T134" s="213"/>
      <c r="U134" s="213"/>
      <c r="V134" s="213"/>
      <c r="W134" s="213"/>
      <c r="X134" s="213"/>
      <c r="Y134" s="213"/>
      <c r="Z134" s="213"/>
      <c r="AA134" s="213"/>
      <c r="AB134" s="261"/>
      <c r="AC134" s="274"/>
      <c r="AD134" s="213"/>
      <c r="AE134" s="166"/>
      <c r="AF134" s="213"/>
      <c r="AG134" s="213"/>
      <c r="AH134" s="213"/>
      <c r="AI134" s="213"/>
      <c r="AJ134" s="234"/>
      <c r="AK134" s="166"/>
      <c r="AL134" s="166"/>
      <c r="AM134" s="166"/>
      <c r="AN134" s="166"/>
    </row>
    <row r="135" spans="1:40" s="167" customFormat="1" ht="15.75" customHeight="1" x14ac:dyDescent="0.25">
      <c r="A135" s="174"/>
      <c r="B135" s="231"/>
      <c r="C135" s="212"/>
      <c r="D135" s="232"/>
      <c r="E135" s="233"/>
      <c r="F135" s="265"/>
      <c r="G135" s="265"/>
      <c r="H135" s="233"/>
      <c r="I135" s="233"/>
      <c r="J135" s="233"/>
      <c r="K135" s="233"/>
      <c r="L135" s="233"/>
      <c r="M135" s="233"/>
      <c r="N135" s="166"/>
      <c r="O135" s="213"/>
      <c r="P135" s="213"/>
      <c r="Q135" s="213"/>
      <c r="R135" s="213"/>
      <c r="S135" s="213"/>
      <c r="T135" s="213"/>
      <c r="U135" s="213"/>
      <c r="V135" s="213"/>
      <c r="W135" s="213"/>
      <c r="X135" s="213"/>
      <c r="Y135" s="213"/>
      <c r="Z135" s="213"/>
      <c r="AA135" s="213"/>
      <c r="AB135" s="261"/>
      <c r="AC135" s="274"/>
      <c r="AD135" s="213"/>
      <c r="AE135" s="166"/>
      <c r="AF135" s="213"/>
      <c r="AG135" s="213"/>
      <c r="AH135" s="213"/>
      <c r="AI135" s="213"/>
      <c r="AJ135" s="234"/>
      <c r="AK135" s="166"/>
      <c r="AL135" s="166"/>
      <c r="AM135" s="166"/>
      <c r="AN135" s="166"/>
    </row>
    <row r="136" spans="1:40" s="167" customFormat="1" ht="15.75" customHeight="1" x14ac:dyDescent="0.25">
      <c r="A136" s="174"/>
      <c r="B136" s="231"/>
      <c r="C136" s="212"/>
      <c r="D136" s="232"/>
      <c r="E136" s="233"/>
      <c r="F136" s="265"/>
      <c r="G136" s="265"/>
      <c r="H136" s="233"/>
      <c r="I136" s="233"/>
      <c r="J136" s="233"/>
      <c r="K136" s="233"/>
      <c r="L136" s="233"/>
      <c r="M136" s="233"/>
      <c r="N136" s="166"/>
      <c r="O136" s="213"/>
      <c r="P136" s="213"/>
      <c r="Q136" s="213"/>
      <c r="R136" s="213"/>
      <c r="S136" s="213"/>
      <c r="T136" s="213"/>
      <c r="U136" s="213"/>
      <c r="V136" s="213"/>
      <c r="W136" s="213"/>
      <c r="X136" s="213"/>
      <c r="Y136" s="213"/>
      <c r="Z136" s="213"/>
      <c r="AA136" s="213"/>
      <c r="AB136" s="261"/>
      <c r="AC136" s="274"/>
      <c r="AD136" s="213"/>
      <c r="AE136" s="166"/>
      <c r="AF136" s="213"/>
      <c r="AG136" s="213"/>
      <c r="AH136" s="213"/>
      <c r="AI136" s="213"/>
      <c r="AJ136" s="234"/>
      <c r="AK136" s="166"/>
      <c r="AL136" s="166"/>
      <c r="AM136" s="166"/>
      <c r="AN136" s="166"/>
    </row>
    <row r="137" spans="1:40" s="167" customFormat="1" ht="15.75" customHeight="1" x14ac:dyDescent="0.25">
      <c r="A137" s="174"/>
      <c r="B137" s="231"/>
      <c r="C137" s="212"/>
      <c r="D137" s="232"/>
      <c r="E137" s="233"/>
      <c r="F137" s="265"/>
      <c r="G137" s="265"/>
      <c r="H137" s="233"/>
      <c r="I137" s="233"/>
      <c r="J137" s="233"/>
      <c r="K137" s="233"/>
      <c r="L137" s="233"/>
      <c r="M137" s="233"/>
      <c r="N137" s="166"/>
      <c r="O137" s="213"/>
      <c r="P137" s="213"/>
      <c r="Q137" s="213"/>
      <c r="R137" s="213"/>
      <c r="S137" s="213"/>
      <c r="T137" s="213"/>
      <c r="U137" s="213"/>
      <c r="V137" s="213"/>
      <c r="W137" s="213"/>
      <c r="X137" s="213"/>
      <c r="Y137" s="213"/>
      <c r="Z137" s="213"/>
      <c r="AA137" s="213"/>
      <c r="AB137" s="261"/>
      <c r="AC137" s="274"/>
      <c r="AD137" s="213"/>
      <c r="AE137" s="166"/>
      <c r="AF137" s="213"/>
      <c r="AG137" s="213"/>
      <c r="AH137" s="213"/>
      <c r="AI137" s="213"/>
      <c r="AJ137" s="234"/>
      <c r="AK137" s="166"/>
      <c r="AL137" s="166"/>
      <c r="AM137" s="166"/>
      <c r="AN137" s="166"/>
    </row>
    <row r="138" spans="1:40" s="167" customFormat="1" ht="15.75" customHeight="1" x14ac:dyDescent="0.25">
      <c r="A138" s="166"/>
      <c r="B138" s="211"/>
      <c r="C138" s="212"/>
      <c r="D138" s="211"/>
      <c r="E138" s="166"/>
      <c r="F138" s="261"/>
      <c r="G138" s="261"/>
      <c r="H138" s="166"/>
      <c r="I138" s="166"/>
      <c r="J138" s="166"/>
      <c r="K138" s="166"/>
      <c r="L138" s="166"/>
      <c r="M138" s="166"/>
      <c r="N138" s="213"/>
      <c r="O138" s="213"/>
      <c r="P138" s="213"/>
      <c r="Q138" s="213"/>
      <c r="R138" s="213"/>
      <c r="S138" s="213"/>
      <c r="T138" s="213"/>
      <c r="U138" s="213"/>
      <c r="V138" s="213"/>
      <c r="W138" s="213"/>
      <c r="X138" s="213"/>
      <c r="Y138" s="213"/>
      <c r="Z138" s="213"/>
      <c r="AA138" s="213"/>
      <c r="AB138" s="261"/>
      <c r="AC138" s="274"/>
      <c r="AD138" s="213"/>
      <c r="AE138" s="166"/>
      <c r="AF138" s="213"/>
      <c r="AG138" s="213"/>
      <c r="AH138" s="213"/>
      <c r="AI138" s="213"/>
      <c r="AJ138" s="234"/>
      <c r="AK138" s="166"/>
      <c r="AL138" s="166"/>
      <c r="AM138" s="166"/>
      <c r="AN138" s="166"/>
    </row>
    <row r="139" spans="1:40" s="238" customFormat="1" ht="15.75" customHeight="1" x14ac:dyDescent="0.25">
      <c r="A139" s="234"/>
      <c r="B139" s="234"/>
      <c r="C139" s="234"/>
      <c r="D139" s="234"/>
      <c r="E139" s="234"/>
      <c r="F139" s="266"/>
      <c r="G139" s="266"/>
      <c r="H139" s="234"/>
      <c r="I139" s="234"/>
      <c r="J139" s="234"/>
      <c r="K139" s="234"/>
      <c r="L139" s="234"/>
      <c r="M139" s="234"/>
      <c r="N139" s="239"/>
      <c r="O139" s="239"/>
      <c r="P139" s="239"/>
      <c r="Q139" s="239"/>
      <c r="R139" s="239"/>
      <c r="S139" s="239"/>
      <c r="T139" s="239"/>
      <c r="U139" s="239"/>
      <c r="V139" s="239"/>
      <c r="W139" s="239"/>
      <c r="X139" s="239"/>
      <c r="Y139" s="239"/>
      <c r="Z139" s="239"/>
      <c r="AA139" s="239"/>
      <c r="AB139" s="275"/>
      <c r="AC139" s="276"/>
      <c r="AD139" s="239"/>
      <c r="AE139" s="239"/>
      <c r="AF139" s="239"/>
      <c r="AG139" s="239"/>
      <c r="AH139" s="239"/>
      <c r="AI139" s="239"/>
      <c r="AJ139" s="234"/>
      <c r="AK139" s="211"/>
      <c r="AL139" s="211"/>
      <c r="AM139" s="211"/>
      <c r="AN139" s="211"/>
    </row>
    <row r="140" spans="1:40" s="238" customFormat="1" ht="15.75" customHeight="1" x14ac:dyDescent="0.25">
      <c r="A140" s="234"/>
      <c r="B140" s="234"/>
      <c r="C140" s="234"/>
      <c r="D140" s="234"/>
      <c r="E140" s="234"/>
      <c r="F140" s="266"/>
      <c r="G140" s="266"/>
      <c r="H140" s="234"/>
      <c r="I140" s="234"/>
      <c r="J140" s="234"/>
      <c r="K140" s="234"/>
      <c r="L140" s="234"/>
      <c r="M140" s="234"/>
      <c r="N140" s="239"/>
      <c r="O140" s="239"/>
      <c r="P140" s="239"/>
      <c r="Q140" s="239"/>
      <c r="R140" s="239"/>
      <c r="S140" s="239"/>
      <c r="T140" s="239"/>
      <c r="U140" s="239"/>
      <c r="V140" s="239"/>
      <c r="W140" s="239"/>
      <c r="X140" s="239"/>
      <c r="Y140" s="239"/>
      <c r="Z140" s="239"/>
      <c r="AA140" s="239"/>
      <c r="AB140" s="275"/>
      <c r="AC140" s="276"/>
      <c r="AD140" s="239"/>
      <c r="AE140" s="239"/>
      <c r="AF140" s="239"/>
      <c r="AG140" s="239"/>
      <c r="AH140" s="239"/>
      <c r="AI140" s="239"/>
      <c r="AJ140" s="234"/>
      <c r="AK140" s="211"/>
      <c r="AL140" s="211"/>
      <c r="AM140" s="211"/>
      <c r="AN140" s="211"/>
    </row>
    <row r="141" spans="1:40" s="238" customFormat="1" ht="15.75" customHeight="1" x14ac:dyDescent="0.25">
      <c r="A141" s="211"/>
      <c r="B141" s="211"/>
      <c r="C141" s="211"/>
      <c r="D141" s="211"/>
      <c r="E141" s="211"/>
      <c r="F141" s="267"/>
      <c r="G141" s="267"/>
      <c r="H141" s="211"/>
      <c r="I141" s="211"/>
      <c r="J141" s="211"/>
      <c r="K141" s="211"/>
      <c r="L141" s="211"/>
      <c r="M141" s="211"/>
      <c r="N141" s="237"/>
      <c r="O141" s="237"/>
      <c r="P141" s="237"/>
      <c r="Q141" s="237"/>
      <c r="R141" s="237"/>
      <c r="S141" s="237"/>
      <c r="T141" s="237"/>
      <c r="U141" s="237"/>
      <c r="V141" s="237"/>
      <c r="W141" s="237"/>
      <c r="X141" s="237"/>
      <c r="Y141" s="237"/>
      <c r="Z141" s="237"/>
      <c r="AA141" s="237"/>
      <c r="AB141" s="267"/>
      <c r="AC141" s="277"/>
      <c r="AD141" s="237"/>
      <c r="AE141" s="211"/>
      <c r="AF141" s="237"/>
      <c r="AG141" s="237"/>
      <c r="AH141" s="237"/>
      <c r="AI141" s="237"/>
      <c r="AJ141" s="211"/>
      <c r="AK141" s="211"/>
      <c r="AL141" s="211"/>
      <c r="AM141" s="211"/>
      <c r="AN141" s="211"/>
    </row>
    <row r="142" spans="1:40" s="238" customFormat="1" ht="15.75" customHeight="1" x14ac:dyDescent="0.25">
      <c r="A142" s="211"/>
      <c r="B142" s="211"/>
      <c r="C142" s="211"/>
      <c r="D142" s="211"/>
      <c r="E142" s="211"/>
      <c r="F142" s="267"/>
      <c r="G142" s="267"/>
      <c r="H142" s="211"/>
      <c r="I142" s="211"/>
      <c r="J142" s="211"/>
      <c r="K142" s="211"/>
      <c r="L142" s="211"/>
      <c r="M142" s="211"/>
      <c r="N142" s="237"/>
      <c r="O142" s="237"/>
      <c r="P142" s="237"/>
      <c r="Q142" s="237"/>
      <c r="R142" s="237"/>
      <c r="S142" s="237"/>
      <c r="T142" s="237"/>
      <c r="U142" s="237"/>
      <c r="V142" s="237"/>
      <c r="W142" s="237"/>
      <c r="X142" s="237"/>
      <c r="Y142" s="237"/>
      <c r="Z142" s="237"/>
      <c r="AA142" s="237"/>
      <c r="AB142" s="267"/>
      <c r="AC142" s="277"/>
      <c r="AD142" s="237"/>
      <c r="AE142" s="211"/>
      <c r="AF142" s="237"/>
      <c r="AG142" s="237"/>
      <c r="AH142" s="237"/>
      <c r="AI142" s="237"/>
      <c r="AJ142" s="211"/>
      <c r="AK142" s="211"/>
      <c r="AL142" s="211"/>
      <c r="AM142" s="211"/>
      <c r="AN142" s="211"/>
    </row>
    <row r="143" spans="1:40" s="238" customFormat="1" ht="15.75" customHeight="1" x14ac:dyDescent="0.25">
      <c r="A143" s="211"/>
      <c r="B143" s="211"/>
      <c r="C143" s="211"/>
      <c r="D143" s="211"/>
      <c r="E143" s="211"/>
      <c r="F143" s="267"/>
      <c r="G143" s="267"/>
      <c r="H143" s="211"/>
      <c r="I143" s="211"/>
      <c r="J143" s="211"/>
      <c r="K143" s="211"/>
      <c r="L143" s="211"/>
      <c r="M143" s="211"/>
      <c r="N143" s="237"/>
      <c r="O143" s="237"/>
      <c r="P143" s="237"/>
      <c r="Q143" s="237"/>
      <c r="R143" s="237"/>
      <c r="S143" s="237"/>
      <c r="T143" s="237"/>
      <c r="U143" s="237"/>
      <c r="V143" s="237"/>
      <c r="W143" s="237"/>
      <c r="X143" s="237"/>
      <c r="Y143" s="237"/>
      <c r="Z143" s="237"/>
      <c r="AA143" s="237"/>
      <c r="AB143" s="267"/>
      <c r="AC143" s="277"/>
      <c r="AD143" s="237"/>
      <c r="AE143" s="211"/>
      <c r="AF143" s="237"/>
      <c r="AG143" s="237"/>
      <c r="AH143" s="237"/>
      <c r="AI143" s="237"/>
      <c r="AJ143" s="211"/>
      <c r="AK143" s="211"/>
      <c r="AL143" s="211"/>
      <c r="AM143" s="211"/>
      <c r="AN143" s="211"/>
    </row>
    <row r="144" spans="1:40" s="238" customFormat="1" ht="15.75" customHeight="1" x14ac:dyDescent="0.25">
      <c r="A144" s="211"/>
      <c r="B144" s="211"/>
      <c r="C144" s="211"/>
      <c r="D144" s="211"/>
      <c r="E144" s="211"/>
      <c r="F144" s="267"/>
      <c r="G144" s="267"/>
      <c r="H144" s="211"/>
      <c r="I144" s="211"/>
      <c r="J144" s="211"/>
      <c r="K144" s="211"/>
      <c r="L144" s="211"/>
      <c r="M144" s="211"/>
      <c r="N144" s="237"/>
      <c r="O144" s="237"/>
      <c r="P144" s="237"/>
      <c r="Q144" s="237"/>
      <c r="R144" s="237"/>
      <c r="S144" s="237"/>
      <c r="T144" s="237"/>
      <c r="U144" s="237"/>
      <c r="V144" s="237"/>
      <c r="W144" s="237"/>
      <c r="X144" s="237"/>
      <c r="Y144" s="237"/>
      <c r="Z144" s="237"/>
      <c r="AA144" s="237"/>
      <c r="AB144" s="267"/>
      <c r="AC144" s="277"/>
      <c r="AD144" s="237"/>
      <c r="AE144" s="211"/>
      <c r="AF144" s="237"/>
      <c r="AG144" s="237"/>
      <c r="AH144" s="237"/>
      <c r="AI144" s="237"/>
      <c r="AJ144" s="211"/>
      <c r="AK144" s="211"/>
      <c r="AL144" s="211"/>
      <c r="AM144" s="211"/>
      <c r="AN144" s="211"/>
    </row>
    <row r="145" spans="1:40" s="238" customFormat="1" ht="15.75" customHeight="1" x14ac:dyDescent="0.25">
      <c r="A145" s="211"/>
      <c r="B145" s="211"/>
      <c r="C145" s="211"/>
      <c r="D145" s="211"/>
      <c r="E145" s="211"/>
      <c r="F145" s="267"/>
      <c r="G145" s="267"/>
      <c r="H145" s="211"/>
      <c r="I145" s="211"/>
      <c r="J145" s="211"/>
      <c r="K145" s="211"/>
      <c r="L145" s="211"/>
      <c r="M145" s="211"/>
      <c r="N145" s="237"/>
      <c r="O145" s="237"/>
      <c r="P145" s="237"/>
      <c r="Q145" s="237"/>
      <c r="R145" s="237"/>
      <c r="S145" s="237"/>
      <c r="T145" s="237"/>
      <c r="U145" s="237"/>
      <c r="V145" s="237"/>
      <c r="W145" s="237"/>
      <c r="X145" s="237"/>
      <c r="Y145" s="237"/>
      <c r="Z145" s="237"/>
      <c r="AA145" s="237"/>
      <c r="AB145" s="267"/>
      <c r="AC145" s="277"/>
      <c r="AD145" s="237"/>
      <c r="AE145" s="211"/>
      <c r="AF145" s="237"/>
      <c r="AG145" s="237"/>
      <c r="AH145" s="237"/>
      <c r="AI145" s="237"/>
      <c r="AJ145" s="211"/>
      <c r="AK145" s="211"/>
      <c r="AL145" s="211"/>
      <c r="AM145" s="211"/>
      <c r="AN145" s="211"/>
    </row>
    <row r="146" spans="1:40" s="238" customFormat="1" ht="15.75" customHeight="1" x14ac:dyDescent="0.25">
      <c r="A146" s="211"/>
      <c r="B146" s="211"/>
      <c r="C146" s="211"/>
      <c r="D146" s="211"/>
      <c r="E146" s="211"/>
      <c r="F146" s="267"/>
      <c r="G146" s="267"/>
      <c r="H146" s="211"/>
      <c r="I146" s="211"/>
      <c r="J146" s="211"/>
      <c r="K146" s="211"/>
      <c r="L146" s="211"/>
      <c r="M146" s="211"/>
      <c r="N146" s="237"/>
      <c r="O146" s="237"/>
      <c r="P146" s="237"/>
      <c r="Q146" s="237"/>
      <c r="R146" s="237"/>
      <c r="S146" s="237"/>
      <c r="T146" s="237"/>
      <c r="U146" s="237"/>
      <c r="V146" s="237"/>
      <c r="W146" s="237"/>
      <c r="X146" s="237"/>
      <c r="Y146" s="237"/>
      <c r="Z146" s="237"/>
      <c r="AA146" s="237"/>
      <c r="AB146" s="267"/>
      <c r="AC146" s="277"/>
      <c r="AD146" s="237"/>
      <c r="AE146" s="211"/>
      <c r="AF146" s="237"/>
      <c r="AG146" s="237"/>
      <c r="AH146" s="237"/>
      <c r="AI146" s="237"/>
      <c r="AJ146" s="211"/>
      <c r="AK146" s="211"/>
      <c r="AL146" s="211"/>
      <c r="AM146" s="211"/>
      <c r="AN146" s="211"/>
    </row>
    <row r="147" spans="1:40" s="238" customFormat="1" ht="15.75" customHeight="1" x14ac:dyDescent="0.25">
      <c r="A147" s="211"/>
      <c r="B147" s="211"/>
      <c r="C147" s="211"/>
      <c r="D147" s="211"/>
      <c r="E147" s="211"/>
      <c r="F147" s="267"/>
      <c r="G147" s="267"/>
      <c r="H147" s="211"/>
      <c r="I147" s="211"/>
      <c r="J147" s="211"/>
      <c r="K147" s="211"/>
      <c r="L147" s="211"/>
      <c r="M147" s="211"/>
      <c r="N147" s="237"/>
      <c r="O147" s="237"/>
      <c r="P147" s="237"/>
      <c r="Q147" s="237"/>
      <c r="R147" s="237"/>
      <c r="S147" s="237"/>
      <c r="T147" s="237"/>
      <c r="U147" s="237"/>
      <c r="V147" s="237"/>
      <c r="W147" s="237"/>
      <c r="X147" s="237"/>
      <c r="Y147" s="237"/>
      <c r="Z147" s="237"/>
      <c r="AA147" s="237"/>
      <c r="AB147" s="267"/>
      <c r="AC147" s="277"/>
      <c r="AD147" s="237"/>
      <c r="AE147" s="211"/>
      <c r="AF147" s="237"/>
      <c r="AG147" s="237"/>
      <c r="AH147" s="237"/>
      <c r="AI147" s="237"/>
      <c r="AJ147" s="211"/>
      <c r="AK147" s="211"/>
      <c r="AL147" s="211"/>
      <c r="AM147" s="211"/>
      <c r="AN147" s="211"/>
    </row>
    <row r="148" spans="1:40" s="238" customFormat="1" ht="15.75" customHeight="1" x14ac:dyDescent="0.25">
      <c r="A148" s="211"/>
      <c r="B148" s="211"/>
      <c r="C148" s="211"/>
      <c r="D148" s="211"/>
      <c r="E148" s="211"/>
      <c r="F148" s="267"/>
      <c r="G148" s="267"/>
      <c r="H148" s="211"/>
      <c r="I148" s="211"/>
      <c r="J148" s="211"/>
      <c r="K148" s="211"/>
      <c r="L148" s="211"/>
      <c r="M148" s="211"/>
      <c r="N148" s="237"/>
      <c r="O148" s="237"/>
      <c r="P148" s="237"/>
      <c r="Q148" s="237"/>
      <c r="R148" s="237"/>
      <c r="S148" s="237"/>
      <c r="T148" s="237"/>
      <c r="U148" s="237"/>
      <c r="V148" s="237"/>
      <c r="W148" s="237"/>
      <c r="X148" s="237"/>
      <c r="Y148" s="237"/>
      <c r="Z148" s="237"/>
      <c r="AA148" s="237"/>
      <c r="AB148" s="267"/>
      <c r="AC148" s="277"/>
      <c r="AD148" s="237"/>
      <c r="AE148" s="211"/>
      <c r="AF148" s="237"/>
      <c r="AG148" s="237"/>
      <c r="AH148" s="237"/>
      <c r="AI148" s="237"/>
      <c r="AJ148" s="211"/>
      <c r="AK148" s="211"/>
      <c r="AL148" s="211"/>
      <c r="AM148" s="211"/>
      <c r="AN148" s="211"/>
    </row>
    <row r="149" spans="1:40" s="238" customFormat="1" ht="15.75" customHeight="1" x14ac:dyDescent="0.25">
      <c r="A149" s="211"/>
      <c r="B149" s="211"/>
      <c r="C149" s="211"/>
      <c r="D149" s="211"/>
      <c r="E149" s="211"/>
      <c r="F149" s="267"/>
      <c r="G149" s="267"/>
      <c r="H149" s="211"/>
      <c r="I149" s="211"/>
      <c r="J149" s="211"/>
      <c r="K149" s="211"/>
      <c r="L149" s="211"/>
      <c r="M149" s="211"/>
      <c r="N149" s="237"/>
      <c r="O149" s="237"/>
      <c r="P149" s="237"/>
      <c r="Q149" s="237"/>
      <c r="R149" s="237"/>
      <c r="S149" s="237"/>
      <c r="T149" s="237"/>
      <c r="U149" s="237"/>
      <c r="V149" s="237"/>
      <c r="W149" s="237"/>
      <c r="X149" s="237"/>
      <c r="Y149" s="237"/>
      <c r="Z149" s="237"/>
      <c r="AA149" s="237"/>
      <c r="AB149" s="267"/>
      <c r="AC149" s="277"/>
      <c r="AD149" s="237"/>
      <c r="AE149" s="211"/>
      <c r="AF149" s="237"/>
      <c r="AG149" s="237"/>
      <c r="AH149" s="237"/>
      <c r="AI149" s="237"/>
      <c r="AJ149" s="211"/>
      <c r="AK149" s="211"/>
      <c r="AL149" s="211"/>
      <c r="AM149" s="211"/>
      <c r="AN149" s="211"/>
    </row>
    <row r="150" spans="1:40" s="238" customFormat="1" ht="15.75" customHeight="1" x14ac:dyDescent="0.25">
      <c r="A150" s="211"/>
      <c r="B150" s="211"/>
      <c r="C150" s="211"/>
      <c r="D150" s="211"/>
      <c r="E150" s="211"/>
      <c r="F150" s="267"/>
      <c r="G150" s="267"/>
      <c r="H150" s="211"/>
      <c r="I150" s="211"/>
      <c r="J150" s="211"/>
      <c r="K150" s="211"/>
      <c r="L150" s="211"/>
      <c r="M150" s="211"/>
      <c r="N150" s="237"/>
      <c r="O150" s="237"/>
      <c r="P150" s="237"/>
      <c r="Q150" s="237"/>
      <c r="R150" s="237"/>
      <c r="S150" s="237"/>
      <c r="T150" s="237"/>
      <c r="U150" s="237"/>
      <c r="V150" s="237"/>
      <c r="W150" s="237"/>
      <c r="X150" s="237"/>
      <c r="Y150" s="237"/>
      <c r="Z150" s="237"/>
      <c r="AA150" s="237"/>
      <c r="AB150" s="267"/>
      <c r="AC150" s="277"/>
      <c r="AD150" s="237"/>
      <c r="AE150" s="211"/>
      <c r="AF150" s="237"/>
      <c r="AG150" s="237"/>
      <c r="AH150" s="237"/>
      <c r="AI150" s="237"/>
      <c r="AJ150" s="211"/>
      <c r="AK150" s="211"/>
      <c r="AL150" s="211"/>
      <c r="AM150" s="211"/>
      <c r="AN150" s="211"/>
    </row>
    <row r="151" spans="1:40" s="238" customFormat="1" ht="15.75" customHeight="1" x14ac:dyDescent="0.25">
      <c r="A151" s="211"/>
      <c r="B151" s="211"/>
      <c r="C151" s="211"/>
      <c r="D151" s="211"/>
      <c r="E151" s="211"/>
      <c r="F151" s="267"/>
      <c r="G151" s="267"/>
      <c r="H151" s="211"/>
      <c r="I151" s="211"/>
      <c r="J151" s="211"/>
      <c r="K151" s="211"/>
      <c r="L151" s="211"/>
      <c r="M151" s="211"/>
      <c r="N151" s="237"/>
      <c r="O151" s="237"/>
      <c r="P151" s="237"/>
      <c r="Q151" s="237"/>
      <c r="R151" s="237"/>
      <c r="S151" s="237"/>
      <c r="T151" s="237"/>
      <c r="U151" s="237"/>
      <c r="V151" s="237"/>
      <c r="W151" s="237"/>
      <c r="X151" s="237"/>
      <c r="Y151" s="237"/>
      <c r="Z151" s="237"/>
      <c r="AA151" s="237"/>
      <c r="AB151" s="267"/>
      <c r="AC151" s="277"/>
      <c r="AD151" s="237"/>
      <c r="AE151" s="211"/>
      <c r="AF151" s="237"/>
      <c r="AG151" s="237"/>
      <c r="AH151" s="237"/>
      <c r="AI151" s="237"/>
      <c r="AJ151" s="211"/>
      <c r="AK151" s="211"/>
      <c r="AL151" s="211"/>
      <c r="AM151" s="211"/>
      <c r="AN151" s="211"/>
    </row>
    <row r="152" spans="1:40" s="238" customFormat="1" ht="15.75" customHeight="1" x14ac:dyDescent="0.25">
      <c r="A152" s="211"/>
      <c r="B152" s="211"/>
      <c r="C152" s="211"/>
      <c r="D152" s="211"/>
      <c r="E152" s="211"/>
      <c r="F152" s="267"/>
      <c r="G152" s="267"/>
      <c r="H152" s="211"/>
      <c r="I152" s="211"/>
      <c r="J152" s="211"/>
      <c r="K152" s="211"/>
      <c r="L152" s="211"/>
      <c r="M152" s="211"/>
      <c r="N152" s="237"/>
      <c r="O152" s="237"/>
      <c r="P152" s="237"/>
      <c r="Q152" s="237"/>
      <c r="R152" s="237"/>
      <c r="S152" s="237"/>
      <c r="T152" s="237"/>
      <c r="U152" s="237"/>
      <c r="V152" s="237"/>
      <c r="W152" s="237"/>
      <c r="X152" s="237"/>
      <c r="Y152" s="237"/>
      <c r="Z152" s="237"/>
      <c r="AA152" s="237"/>
      <c r="AB152" s="267"/>
      <c r="AC152" s="277"/>
      <c r="AD152" s="237"/>
      <c r="AE152" s="211"/>
      <c r="AF152" s="237"/>
      <c r="AG152" s="237"/>
      <c r="AH152" s="237"/>
      <c r="AI152" s="237"/>
      <c r="AJ152" s="211"/>
      <c r="AK152" s="211"/>
      <c r="AL152" s="211"/>
      <c r="AM152" s="211"/>
      <c r="AN152" s="211"/>
    </row>
    <row r="153" spans="1:40" s="238" customFormat="1" ht="15.75" customHeight="1" x14ac:dyDescent="0.25">
      <c r="A153" s="211"/>
      <c r="B153" s="211"/>
      <c r="C153" s="211"/>
      <c r="D153" s="211"/>
      <c r="E153" s="211"/>
      <c r="F153" s="267"/>
      <c r="G153" s="267"/>
      <c r="H153" s="211"/>
      <c r="I153" s="211"/>
      <c r="J153" s="211"/>
      <c r="K153" s="211"/>
      <c r="L153" s="211"/>
      <c r="M153" s="211"/>
      <c r="N153" s="237"/>
      <c r="O153" s="237"/>
      <c r="P153" s="237"/>
      <c r="Q153" s="237"/>
      <c r="R153" s="237"/>
      <c r="S153" s="237"/>
      <c r="T153" s="237"/>
      <c r="U153" s="237"/>
      <c r="V153" s="237"/>
      <c r="W153" s="237"/>
      <c r="X153" s="237"/>
      <c r="Y153" s="237"/>
      <c r="Z153" s="237"/>
      <c r="AA153" s="237"/>
      <c r="AB153" s="267"/>
      <c r="AC153" s="277"/>
      <c r="AD153" s="237"/>
      <c r="AE153" s="211"/>
      <c r="AF153" s="237"/>
      <c r="AG153" s="237"/>
      <c r="AH153" s="237"/>
      <c r="AI153" s="237"/>
      <c r="AJ153" s="211"/>
      <c r="AK153" s="211"/>
      <c r="AL153" s="211"/>
      <c r="AM153" s="211"/>
      <c r="AN153" s="211"/>
    </row>
    <row r="154" spans="1:40" s="238" customFormat="1" ht="15.75" customHeight="1" x14ac:dyDescent="0.25">
      <c r="A154" s="211"/>
      <c r="B154" s="211"/>
      <c r="C154" s="211"/>
      <c r="D154" s="211"/>
      <c r="E154" s="211"/>
      <c r="F154" s="267"/>
      <c r="G154" s="267"/>
      <c r="H154" s="211"/>
      <c r="I154" s="211"/>
      <c r="J154" s="211"/>
      <c r="K154" s="211"/>
      <c r="L154" s="211"/>
      <c r="M154" s="211"/>
      <c r="N154" s="237"/>
      <c r="O154" s="237"/>
      <c r="P154" s="237"/>
      <c r="Q154" s="237"/>
      <c r="R154" s="237"/>
      <c r="S154" s="237"/>
      <c r="T154" s="237"/>
      <c r="U154" s="237"/>
      <c r="V154" s="237"/>
      <c r="W154" s="237"/>
      <c r="X154" s="237"/>
      <c r="Y154" s="237"/>
      <c r="Z154" s="237"/>
      <c r="AA154" s="237"/>
      <c r="AB154" s="267"/>
      <c r="AC154" s="277"/>
      <c r="AD154" s="237"/>
      <c r="AE154" s="211"/>
      <c r="AF154" s="237"/>
      <c r="AG154" s="237"/>
      <c r="AH154" s="237"/>
      <c r="AI154" s="237"/>
      <c r="AJ154" s="211"/>
      <c r="AK154" s="211"/>
      <c r="AL154" s="211"/>
      <c r="AM154" s="211"/>
      <c r="AN154" s="211"/>
    </row>
    <row r="155" spans="1:40" s="238" customFormat="1" ht="15.75" customHeight="1" x14ac:dyDescent="0.25">
      <c r="A155" s="211"/>
      <c r="B155" s="211"/>
      <c r="C155" s="211"/>
      <c r="D155" s="211"/>
      <c r="E155" s="211"/>
      <c r="F155" s="267"/>
      <c r="G155" s="267"/>
      <c r="H155" s="211"/>
      <c r="I155" s="211"/>
      <c r="J155" s="211"/>
      <c r="K155" s="211"/>
      <c r="L155" s="211"/>
      <c r="M155" s="211"/>
      <c r="N155" s="237"/>
      <c r="O155" s="237"/>
      <c r="P155" s="237"/>
      <c r="Q155" s="237"/>
      <c r="R155" s="237"/>
      <c r="S155" s="237"/>
      <c r="T155" s="237"/>
      <c r="U155" s="237"/>
      <c r="V155" s="237"/>
      <c r="W155" s="237"/>
      <c r="X155" s="237"/>
      <c r="Y155" s="237"/>
      <c r="Z155" s="237"/>
      <c r="AA155" s="237"/>
      <c r="AB155" s="267"/>
      <c r="AC155" s="277"/>
      <c r="AD155" s="237"/>
      <c r="AE155" s="211"/>
      <c r="AF155" s="237"/>
      <c r="AG155" s="237"/>
      <c r="AH155" s="237"/>
      <c r="AI155" s="237"/>
      <c r="AJ155" s="211"/>
      <c r="AK155" s="211"/>
      <c r="AL155" s="211"/>
      <c r="AM155" s="211"/>
      <c r="AN155" s="211"/>
    </row>
    <row r="156" spans="1:40" s="238" customFormat="1" ht="15.75" customHeight="1" x14ac:dyDescent="0.25">
      <c r="A156" s="211"/>
      <c r="B156" s="211"/>
      <c r="C156" s="211"/>
      <c r="D156" s="211"/>
      <c r="E156" s="211"/>
      <c r="F156" s="267"/>
      <c r="G156" s="267"/>
      <c r="H156" s="211"/>
      <c r="I156" s="211"/>
      <c r="J156" s="211"/>
      <c r="K156" s="211"/>
      <c r="L156" s="211"/>
      <c r="M156" s="211"/>
      <c r="N156" s="237"/>
      <c r="O156" s="237"/>
      <c r="P156" s="237"/>
      <c r="Q156" s="237"/>
      <c r="R156" s="237"/>
      <c r="S156" s="237"/>
      <c r="T156" s="237"/>
      <c r="U156" s="237"/>
      <c r="V156" s="237"/>
      <c r="W156" s="237"/>
      <c r="X156" s="237"/>
      <c r="Y156" s="237"/>
      <c r="Z156" s="237"/>
      <c r="AA156" s="237"/>
      <c r="AB156" s="267"/>
      <c r="AC156" s="277"/>
      <c r="AD156" s="237"/>
      <c r="AE156" s="211"/>
      <c r="AF156" s="237"/>
      <c r="AG156" s="237"/>
      <c r="AH156" s="237"/>
      <c r="AI156" s="237"/>
      <c r="AJ156" s="211"/>
      <c r="AK156" s="211"/>
      <c r="AL156" s="211"/>
      <c r="AM156" s="211"/>
      <c r="AN156" s="211"/>
    </row>
    <row r="157" spans="1:40" s="238" customFormat="1" ht="15.75" customHeight="1" x14ac:dyDescent="0.25">
      <c r="A157" s="211"/>
      <c r="B157" s="211"/>
      <c r="C157" s="211"/>
      <c r="D157" s="211"/>
      <c r="E157" s="211"/>
      <c r="F157" s="267"/>
      <c r="G157" s="267"/>
      <c r="H157" s="211"/>
      <c r="I157" s="211"/>
      <c r="J157" s="211"/>
      <c r="K157" s="211"/>
      <c r="L157" s="211"/>
      <c r="M157" s="211"/>
      <c r="N157" s="237"/>
      <c r="O157" s="237"/>
      <c r="P157" s="237"/>
      <c r="Q157" s="237"/>
      <c r="R157" s="237"/>
      <c r="S157" s="237"/>
      <c r="T157" s="237"/>
      <c r="U157" s="237"/>
      <c r="V157" s="237"/>
      <c r="W157" s="237"/>
      <c r="X157" s="237"/>
      <c r="Y157" s="237"/>
      <c r="Z157" s="237"/>
      <c r="AA157" s="237"/>
      <c r="AB157" s="267"/>
      <c r="AC157" s="277"/>
      <c r="AD157" s="237"/>
      <c r="AE157" s="211"/>
      <c r="AF157" s="237"/>
      <c r="AG157" s="237"/>
      <c r="AH157" s="237"/>
      <c r="AI157" s="237"/>
      <c r="AJ157" s="211"/>
      <c r="AK157" s="211"/>
      <c r="AL157" s="211"/>
      <c r="AM157" s="211"/>
      <c r="AN157" s="211"/>
    </row>
    <row r="158" spans="1:40" s="238" customFormat="1" ht="15.75" customHeight="1" x14ac:dyDescent="0.25">
      <c r="A158" s="211"/>
      <c r="B158" s="211"/>
      <c r="C158" s="211"/>
      <c r="D158" s="211"/>
      <c r="E158" s="211"/>
      <c r="F158" s="267"/>
      <c r="G158" s="267"/>
      <c r="H158" s="211"/>
      <c r="I158" s="211"/>
      <c r="J158" s="211"/>
      <c r="K158" s="211"/>
      <c r="L158" s="211"/>
      <c r="M158" s="211"/>
      <c r="N158" s="237"/>
      <c r="O158" s="237"/>
      <c r="P158" s="237"/>
      <c r="Q158" s="237"/>
      <c r="R158" s="237"/>
      <c r="S158" s="237"/>
      <c r="T158" s="237"/>
      <c r="U158" s="237"/>
      <c r="V158" s="237"/>
      <c r="W158" s="237"/>
      <c r="X158" s="237"/>
      <c r="Y158" s="237"/>
      <c r="Z158" s="237"/>
      <c r="AA158" s="237"/>
      <c r="AB158" s="267"/>
      <c r="AC158" s="277"/>
      <c r="AD158" s="237"/>
      <c r="AE158" s="211"/>
      <c r="AF158" s="237"/>
      <c r="AG158" s="237"/>
      <c r="AH158" s="237"/>
      <c r="AI158" s="237"/>
      <c r="AJ158" s="211"/>
      <c r="AK158" s="211"/>
      <c r="AL158" s="211"/>
      <c r="AM158" s="211"/>
      <c r="AN158" s="211"/>
    </row>
    <row r="159" spans="1:40" s="238" customFormat="1" ht="15.75" customHeight="1" x14ac:dyDescent="0.25">
      <c r="A159" s="211"/>
      <c r="B159" s="211"/>
      <c r="C159" s="211"/>
      <c r="D159" s="211"/>
      <c r="E159" s="211"/>
      <c r="F159" s="267"/>
      <c r="G159" s="267"/>
      <c r="H159" s="211"/>
      <c r="I159" s="211"/>
      <c r="J159" s="211"/>
      <c r="K159" s="211"/>
      <c r="L159" s="211"/>
      <c r="M159" s="211"/>
      <c r="N159" s="237"/>
      <c r="O159" s="237"/>
      <c r="P159" s="237"/>
      <c r="Q159" s="237"/>
      <c r="R159" s="237"/>
      <c r="S159" s="237"/>
      <c r="T159" s="237"/>
      <c r="U159" s="237"/>
      <c r="V159" s="237"/>
      <c r="W159" s="237"/>
      <c r="X159" s="237"/>
      <c r="Y159" s="237"/>
      <c r="Z159" s="237"/>
      <c r="AA159" s="237"/>
      <c r="AB159" s="267"/>
      <c r="AC159" s="277"/>
      <c r="AD159" s="237"/>
      <c r="AE159" s="211"/>
      <c r="AF159" s="237"/>
      <c r="AG159" s="237"/>
      <c r="AH159" s="237"/>
      <c r="AI159" s="237"/>
      <c r="AJ159" s="211"/>
      <c r="AK159" s="211"/>
      <c r="AL159" s="211"/>
      <c r="AM159" s="211"/>
      <c r="AN159" s="211"/>
    </row>
    <row r="160" spans="1:40" s="238" customFormat="1" ht="15.75" customHeight="1" x14ac:dyDescent="0.25">
      <c r="A160" s="211"/>
      <c r="B160" s="211"/>
      <c r="C160" s="211"/>
      <c r="D160" s="211"/>
      <c r="E160" s="211"/>
      <c r="F160" s="267"/>
      <c r="G160" s="267"/>
      <c r="H160" s="211"/>
      <c r="I160" s="211"/>
      <c r="J160" s="211"/>
      <c r="K160" s="211"/>
      <c r="L160" s="211"/>
      <c r="M160" s="211"/>
      <c r="N160" s="237"/>
      <c r="O160" s="237"/>
      <c r="P160" s="237"/>
      <c r="Q160" s="237"/>
      <c r="R160" s="237"/>
      <c r="S160" s="237"/>
      <c r="T160" s="237"/>
      <c r="U160" s="237"/>
      <c r="V160" s="237"/>
      <c r="W160" s="237"/>
      <c r="X160" s="237"/>
      <c r="Y160" s="237"/>
      <c r="Z160" s="237"/>
      <c r="AA160" s="237"/>
      <c r="AB160" s="267"/>
      <c r="AC160" s="277"/>
      <c r="AD160" s="237"/>
      <c r="AE160" s="211"/>
      <c r="AF160" s="237"/>
      <c r="AG160" s="237"/>
      <c r="AH160" s="237"/>
      <c r="AI160" s="237"/>
      <c r="AJ160" s="211"/>
      <c r="AK160" s="211"/>
      <c r="AL160" s="211"/>
      <c r="AM160" s="211"/>
      <c r="AN160" s="211"/>
    </row>
    <row r="161" spans="1:40" s="238" customFormat="1" ht="15.75" customHeight="1" x14ac:dyDescent="0.25">
      <c r="A161" s="211"/>
      <c r="B161" s="211"/>
      <c r="C161" s="211"/>
      <c r="D161" s="211"/>
      <c r="E161" s="211"/>
      <c r="F161" s="267"/>
      <c r="G161" s="267"/>
      <c r="H161" s="211"/>
      <c r="I161" s="211"/>
      <c r="J161" s="211"/>
      <c r="K161" s="211"/>
      <c r="L161" s="211"/>
      <c r="M161" s="211"/>
      <c r="N161" s="237"/>
      <c r="O161" s="237"/>
      <c r="P161" s="237"/>
      <c r="Q161" s="237"/>
      <c r="R161" s="237"/>
      <c r="S161" s="237"/>
      <c r="T161" s="237"/>
      <c r="U161" s="237"/>
      <c r="V161" s="237"/>
      <c r="W161" s="237"/>
      <c r="X161" s="237"/>
      <c r="Y161" s="237"/>
      <c r="Z161" s="237"/>
      <c r="AA161" s="237"/>
      <c r="AB161" s="267"/>
      <c r="AC161" s="277"/>
      <c r="AD161" s="237"/>
      <c r="AE161" s="211"/>
      <c r="AF161" s="237"/>
      <c r="AG161" s="237"/>
      <c r="AH161" s="237"/>
      <c r="AI161" s="237"/>
      <c r="AJ161" s="211"/>
      <c r="AK161" s="211"/>
      <c r="AL161" s="211"/>
      <c r="AM161" s="211"/>
      <c r="AN161" s="211"/>
    </row>
    <row r="162" spans="1:40" s="238" customFormat="1" ht="15.75" customHeight="1" x14ac:dyDescent="0.25">
      <c r="A162" s="211"/>
      <c r="B162" s="211"/>
      <c r="C162" s="211"/>
      <c r="D162" s="211"/>
      <c r="E162" s="211"/>
      <c r="F162" s="267"/>
      <c r="G162" s="267"/>
      <c r="H162" s="211"/>
      <c r="I162" s="211"/>
      <c r="J162" s="211"/>
      <c r="K162" s="211"/>
      <c r="L162" s="211"/>
      <c r="M162" s="211"/>
      <c r="N162" s="237"/>
      <c r="O162" s="237"/>
      <c r="P162" s="237"/>
      <c r="Q162" s="237"/>
      <c r="R162" s="237"/>
      <c r="S162" s="237"/>
      <c r="T162" s="237"/>
      <c r="U162" s="237"/>
      <c r="V162" s="237"/>
      <c r="W162" s="237"/>
      <c r="X162" s="237"/>
      <c r="Y162" s="237"/>
      <c r="Z162" s="237"/>
      <c r="AA162" s="237"/>
      <c r="AB162" s="267"/>
      <c r="AC162" s="277"/>
      <c r="AD162" s="237"/>
      <c r="AE162" s="211"/>
      <c r="AF162" s="237"/>
      <c r="AG162" s="237"/>
      <c r="AH162" s="237"/>
      <c r="AI162" s="237"/>
      <c r="AJ162" s="211"/>
      <c r="AK162" s="211"/>
      <c r="AL162" s="211"/>
      <c r="AM162" s="211"/>
      <c r="AN162" s="211"/>
    </row>
    <row r="163" spans="1:40" s="238" customFormat="1" ht="15.75" customHeight="1" x14ac:dyDescent="0.25">
      <c r="A163" s="211"/>
      <c r="B163" s="211"/>
      <c r="C163" s="211"/>
      <c r="D163" s="211"/>
      <c r="E163" s="211"/>
      <c r="F163" s="267"/>
      <c r="G163" s="267"/>
      <c r="H163" s="211"/>
      <c r="I163" s="211"/>
      <c r="J163" s="211"/>
      <c r="K163" s="211"/>
      <c r="L163" s="211"/>
      <c r="M163" s="211"/>
      <c r="N163" s="237"/>
      <c r="O163" s="237"/>
      <c r="P163" s="237"/>
      <c r="Q163" s="237"/>
      <c r="R163" s="237"/>
      <c r="S163" s="237"/>
      <c r="T163" s="237"/>
      <c r="U163" s="237"/>
      <c r="V163" s="237"/>
      <c r="W163" s="237"/>
      <c r="X163" s="237"/>
      <c r="Y163" s="237"/>
      <c r="Z163" s="237"/>
      <c r="AA163" s="237"/>
      <c r="AB163" s="267"/>
      <c r="AC163" s="277"/>
      <c r="AD163" s="237"/>
      <c r="AE163" s="211"/>
      <c r="AF163" s="237"/>
      <c r="AG163" s="237"/>
      <c r="AH163" s="237"/>
      <c r="AI163" s="237"/>
      <c r="AJ163" s="211"/>
      <c r="AK163" s="211"/>
      <c r="AL163" s="211"/>
      <c r="AM163" s="211"/>
      <c r="AN163" s="211"/>
    </row>
    <row r="164" spans="1:40" s="238" customFormat="1" ht="15.75" customHeight="1" x14ac:dyDescent="0.25">
      <c r="A164" s="211"/>
      <c r="B164" s="211"/>
      <c r="C164" s="211"/>
      <c r="D164" s="211"/>
      <c r="E164" s="211"/>
      <c r="F164" s="267"/>
      <c r="G164" s="267"/>
      <c r="H164" s="211"/>
      <c r="I164" s="211"/>
      <c r="J164" s="211"/>
      <c r="K164" s="211"/>
      <c r="L164" s="211"/>
      <c r="M164" s="211"/>
      <c r="N164" s="237"/>
      <c r="O164" s="237"/>
      <c r="P164" s="237"/>
      <c r="Q164" s="237"/>
      <c r="R164" s="237"/>
      <c r="S164" s="237"/>
      <c r="T164" s="237"/>
      <c r="U164" s="237"/>
      <c r="V164" s="237"/>
      <c r="W164" s="237"/>
      <c r="X164" s="237"/>
      <c r="Y164" s="237"/>
      <c r="Z164" s="237"/>
      <c r="AA164" s="237"/>
      <c r="AB164" s="267"/>
      <c r="AC164" s="277"/>
      <c r="AD164" s="237"/>
      <c r="AE164" s="211"/>
      <c r="AF164" s="237"/>
      <c r="AG164" s="237"/>
      <c r="AH164" s="237"/>
      <c r="AI164" s="237"/>
      <c r="AJ164" s="211"/>
      <c r="AK164" s="211"/>
      <c r="AL164" s="211"/>
      <c r="AM164" s="211"/>
      <c r="AN164" s="211"/>
    </row>
    <row r="165" spans="1:40" s="238" customFormat="1" ht="15.75" customHeight="1" x14ac:dyDescent="0.25">
      <c r="A165" s="211"/>
      <c r="B165" s="211"/>
      <c r="C165" s="211"/>
      <c r="D165" s="211"/>
      <c r="E165" s="211"/>
      <c r="F165" s="267"/>
      <c r="G165" s="267"/>
      <c r="H165" s="211"/>
      <c r="I165" s="211"/>
      <c r="J165" s="211"/>
      <c r="K165" s="211"/>
      <c r="L165" s="211"/>
      <c r="M165" s="211"/>
      <c r="N165" s="237"/>
      <c r="O165" s="237"/>
      <c r="P165" s="237"/>
      <c r="Q165" s="237"/>
      <c r="R165" s="237"/>
      <c r="S165" s="237"/>
      <c r="T165" s="237"/>
      <c r="U165" s="237"/>
      <c r="V165" s="237"/>
      <c r="W165" s="237"/>
      <c r="X165" s="237"/>
      <c r="Y165" s="237"/>
      <c r="Z165" s="237"/>
      <c r="AA165" s="237"/>
      <c r="AB165" s="267"/>
      <c r="AC165" s="277"/>
      <c r="AD165" s="237"/>
      <c r="AE165" s="211"/>
      <c r="AF165" s="237"/>
      <c r="AG165" s="237"/>
      <c r="AH165" s="237"/>
      <c r="AI165" s="237"/>
      <c r="AJ165" s="211"/>
      <c r="AK165" s="211"/>
      <c r="AL165" s="211"/>
      <c r="AM165" s="211"/>
      <c r="AN165" s="211"/>
    </row>
    <row r="166" spans="1:40" s="238" customFormat="1" ht="15.75" customHeight="1" x14ac:dyDescent="0.25">
      <c r="A166" s="211"/>
      <c r="B166" s="211"/>
      <c r="C166" s="211"/>
      <c r="D166" s="211"/>
      <c r="E166" s="211"/>
      <c r="F166" s="267"/>
      <c r="G166" s="267"/>
      <c r="H166" s="211"/>
      <c r="I166" s="211"/>
      <c r="J166" s="211"/>
      <c r="K166" s="211"/>
      <c r="L166" s="211"/>
      <c r="M166" s="211"/>
      <c r="N166" s="237"/>
      <c r="O166" s="237"/>
      <c r="P166" s="237"/>
      <c r="Q166" s="237"/>
      <c r="R166" s="237"/>
      <c r="S166" s="237"/>
      <c r="T166" s="237"/>
      <c r="U166" s="237"/>
      <c r="V166" s="237"/>
      <c r="W166" s="237"/>
      <c r="X166" s="237"/>
      <c r="Y166" s="237"/>
      <c r="Z166" s="237"/>
      <c r="AA166" s="237"/>
      <c r="AB166" s="267"/>
      <c r="AC166" s="277"/>
      <c r="AD166" s="237"/>
      <c r="AE166" s="211"/>
      <c r="AF166" s="237"/>
      <c r="AG166" s="237"/>
      <c r="AH166" s="237"/>
      <c r="AI166" s="237"/>
      <c r="AJ166" s="211"/>
      <c r="AK166" s="211"/>
      <c r="AL166" s="211"/>
      <c r="AM166" s="211"/>
      <c r="AN166" s="211"/>
    </row>
    <row r="167" spans="1:40" s="238" customFormat="1" ht="15.75" customHeight="1" x14ac:dyDescent="0.25">
      <c r="A167" s="211"/>
      <c r="B167" s="211"/>
      <c r="C167" s="211"/>
      <c r="D167" s="211"/>
      <c r="E167" s="211"/>
      <c r="F167" s="267"/>
      <c r="G167" s="267"/>
      <c r="H167" s="211"/>
      <c r="I167" s="211"/>
      <c r="J167" s="211"/>
      <c r="K167" s="211"/>
      <c r="L167" s="211"/>
      <c r="M167" s="211"/>
      <c r="N167" s="237"/>
      <c r="O167" s="237"/>
      <c r="P167" s="237"/>
      <c r="Q167" s="237"/>
      <c r="R167" s="237"/>
      <c r="S167" s="237"/>
      <c r="T167" s="237"/>
      <c r="U167" s="237"/>
      <c r="V167" s="237"/>
      <c r="W167" s="237"/>
      <c r="X167" s="237"/>
      <c r="Y167" s="237"/>
      <c r="Z167" s="237"/>
      <c r="AA167" s="237"/>
      <c r="AB167" s="267"/>
      <c r="AC167" s="277"/>
      <c r="AD167" s="237"/>
      <c r="AE167" s="211"/>
      <c r="AF167" s="237"/>
      <c r="AG167" s="237"/>
      <c r="AH167" s="237"/>
      <c r="AI167" s="237"/>
      <c r="AJ167" s="211"/>
      <c r="AK167" s="211"/>
      <c r="AL167" s="211"/>
      <c r="AM167" s="211"/>
      <c r="AN167" s="211"/>
    </row>
    <row r="168" spans="1:40" s="238" customFormat="1" ht="15.75" customHeight="1" x14ac:dyDescent="0.25">
      <c r="A168" s="211"/>
      <c r="B168" s="211"/>
      <c r="C168" s="211"/>
      <c r="D168" s="211"/>
      <c r="E168" s="211"/>
      <c r="F168" s="267"/>
      <c r="G168" s="267"/>
      <c r="H168" s="211"/>
      <c r="I168" s="211"/>
      <c r="J168" s="211"/>
      <c r="K168" s="211"/>
      <c r="L168" s="211"/>
      <c r="M168" s="211"/>
      <c r="N168" s="237"/>
      <c r="O168" s="237"/>
      <c r="P168" s="237"/>
      <c r="Q168" s="237"/>
      <c r="R168" s="237"/>
      <c r="S168" s="237"/>
      <c r="T168" s="237"/>
      <c r="U168" s="237"/>
      <c r="V168" s="237"/>
      <c r="W168" s="237"/>
      <c r="X168" s="237"/>
      <c r="Y168" s="237"/>
      <c r="Z168" s="237"/>
      <c r="AA168" s="237"/>
      <c r="AB168" s="267"/>
      <c r="AC168" s="277"/>
      <c r="AD168" s="237"/>
      <c r="AE168" s="211"/>
      <c r="AF168" s="237"/>
      <c r="AG168" s="237"/>
      <c r="AH168" s="237"/>
      <c r="AI168" s="237"/>
      <c r="AJ168" s="211"/>
      <c r="AK168" s="211"/>
      <c r="AL168" s="211"/>
      <c r="AM168" s="211"/>
      <c r="AN168" s="211"/>
    </row>
    <row r="169" spans="1:40" s="238" customFormat="1" ht="15.75" customHeight="1" x14ac:dyDescent="0.25">
      <c r="A169" s="211"/>
      <c r="B169" s="211"/>
      <c r="C169" s="211"/>
      <c r="D169" s="211"/>
      <c r="E169" s="211"/>
      <c r="F169" s="267"/>
      <c r="G169" s="267"/>
      <c r="H169" s="211"/>
      <c r="I169" s="211"/>
      <c r="J169" s="211"/>
      <c r="K169" s="211"/>
      <c r="L169" s="211"/>
      <c r="M169" s="211"/>
      <c r="N169" s="237"/>
      <c r="O169" s="237"/>
      <c r="P169" s="237"/>
      <c r="Q169" s="237"/>
      <c r="R169" s="237"/>
      <c r="S169" s="237"/>
      <c r="T169" s="237"/>
      <c r="U169" s="237"/>
      <c r="V169" s="237"/>
      <c r="W169" s="237"/>
      <c r="X169" s="237"/>
      <c r="Y169" s="237"/>
      <c r="Z169" s="237"/>
      <c r="AA169" s="237"/>
      <c r="AB169" s="267"/>
      <c r="AC169" s="277"/>
      <c r="AD169" s="237"/>
      <c r="AE169" s="211"/>
      <c r="AF169" s="237"/>
      <c r="AG169" s="237"/>
      <c r="AH169" s="237"/>
      <c r="AI169" s="237"/>
      <c r="AJ169" s="211"/>
      <c r="AK169" s="211"/>
      <c r="AL169" s="211"/>
      <c r="AM169" s="211"/>
      <c r="AN169" s="211"/>
    </row>
    <row r="170" spans="1:40" s="238" customFormat="1" ht="15.75" customHeight="1" x14ac:dyDescent="0.25">
      <c r="A170" s="211"/>
      <c r="B170" s="211"/>
      <c r="C170" s="211"/>
      <c r="D170" s="211"/>
      <c r="E170" s="211"/>
      <c r="F170" s="267"/>
      <c r="G170" s="267"/>
      <c r="H170" s="211"/>
      <c r="I170" s="211"/>
      <c r="J170" s="211"/>
      <c r="K170" s="211"/>
      <c r="L170" s="211"/>
      <c r="M170" s="211"/>
      <c r="N170" s="237"/>
      <c r="O170" s="237"/>
      <c r="P170" s="237"/>
      <c r="Q170" s="237"/>
      <c r="R170" s="237"/>
      <c r="S170" s="237"/>
      <c r="T170" s="237"/>
      <c r="U170" s="237"/>
      <c r="V170" s="237"/>
      <c r="W170" s="237"/>
      <c r="X170" s="237"/>
      <c r="Y170" s="237"/>
      <c r="Z170" s="237"/>
      <c r="AA170" s="237"/>
      <c r="AB170" s="267"/>
      <c r="AC170" s="277"/>
      <c r="AD170" s="237"/>
      <c r="AE170" s="211"/>
      <c r="AF170" s="237"/>
      <c r="AG170" s="237"/>
      <c r="AH170" s="237"/>
      <c r="AI170" s="237"/>
      <c r="AJ170" s="211"/>
      <c r="AK170" s="211"/>
      <c r="AL170" s="211"/>
      <c r="AM170" s="211"/>
      <c r="AN170" s="211"/>
    </row>
    <row r="171" spans="1:40" s="238" customFormat="1" ht="15.75" customHeight="1" x14ac:dyDescent="0.25">
      <c r="A171" s="211"/>
      <c r="B171" s="211"/>
      <c r="C171" s="211"/>
      <c r="D171" s="211"/>
      <c r="E171" s="211"/>
      <c r="F171" s="267"/>
      <c r="G171" s="267"/>
      <c r="H171" s="211"/>
      <c r="I171" s="211"/>
      <c r="J171" s="211"/>
      <c r="K171" s="211"/>
      <c r="L171" s="211"/>
      <c r="M171" s="211"/>
      <c r="N171" s="237"/>
      <c r="O171" s="237"/>
      <c r="P171" s="237"/>
      <c r="Q171" s="237"/>
      <c r="R171" s="237"/>
      <c r="S171" s="237"/>
      <c r="T171" s="237"/>
      <c r="U171" s="237"/>
      <c r="V171" s="237"/>
      <c r="W171" s="237"/>
      <c r="X171" s="237"/>
      <c r="Y171" s="237"/>
      <c r="Z171" s="237"/>
      <c r="AA171" s="237"/>
      <c r="AB171" s="267"/>
      <c r="AC171" s="277"/>
      <c r="AD171" s="237"/>
      <c r="AE171" s="211"/>
      <c r="AF171" s="237"/>
      <c r="AG171" s="237"/>
      <c r="AH171" s="237"/>
      <c r="AI171" s="237"/>
      <c r="AJ171" s="211"/>
      <c r="AK171" s="211"/>
      <c r="AL171" s="211"/>
      <c r="AM171" s="211"/>
      <c r="AN171" s="211"/>
    </row>
    <row r="172" spans="1:40" s="238" customFormat="1" ht="15.75" customHeight="1" x14ac:dyDescent="0.25">
      <c r="A172" s="211"/>
      <c r="B172" s="211"/>
      <c r="C172" s="211"/>
      <c r="D172" s="211"/>
      <c r="E172" s="211"/>
      <c r="F172" s="267"/>
      <c r="G172" s="267"/>
      <c r="H172" s="211"/>
      <c r="I172" s="211"/>
      <c r="J172" s="211"/>
      <c r="K172" s="211"/>
      <c r="L172" s="211"/>
      <c r="M172" s="211"/>
      <c r="N172" s="237"/>
      <c r="O172" s="237"/>
      <c r="P172" s="237"/>
      <c r="Q172" s="237"/>
      <c r="R172" s="237"/>
      <c r="S172" s="237"/>
      <c r="T172" s="237"/>
      <c r="U172" s="237"/>
      <c r="V172" s="237"/>
      <c r="W172" s="237"/>
      <c r="X172" s="237"/>
      <c r="Y172" s="237"/>
      <c r="Z172" s="237"/>
      <c r="AA172" s="237"/>
      <c r="AB172" s="267"/>
      <c r="AC172" s="277"/>
      <c r="AD172" s="237"/>
      <c r="AE172" s="211"/>
      <c r="AF172" s="237"/>
      <c r="AG172" s="237"/>
      <c r="AH172" s="237"/>
      <c r="AI172" s="237"/>
      <c r="AJ172" s="211"/>
      <c r="AK172" s="211"/>
      <c r="AL172" s="211"/>
      <c r="AM172" s="211"/>
      <c r="AN172" s="211"/>
    </row>
    <row r="173" spans="1:40" s="238" customFormat="1" ht="15.75" customHeight="1" x14ac:dyDescent="0.25">
      <c r="A173" s="211"/>
      <c r="B173" s="211"/>
      <c r="C173" s="211"/>
      <c r="D173" s="211"/>
      <c r="E173" s="211"/>
      <c r="F173" s="267"/>
      <c r="G173" s="267"/>
      <c r="H173" s="211"/>
      <c r="I173" s="211"/>
      <c r="J173" s="211"/>
      <c r="K173" s="211"/>
      <c r="L173" s="211"/>
      <c r="M173" s="211"/>
      <c r="N173" s="237"/>
      <c r="O173" s="237"/>
      <c r="P173" s="237"/>
      <c r="Q173" s="237"/>
      <c r="R173" s="237"/>
      <c r="S173" s="237"/>
      <c r="T173" s="237"/>
      <c r="U173" s="237"/>
      <c r="V173" s="237"/>
      <c r="W173" s="237"/>
      <c r="X173" s="237"/>
      <c r="Y173" s="237"/>
      <c r="Z173" s="237"/>
      <c r="AA173" s="237"/>
      <c r="AB173" s="267"/>
      <c r="AC173" s="277"/>
      <c r="AD173" s="237"/>
      <c r="AE173" s="211"/>
      <c r="AF173" s="237"/>
      <c r="AG173" s="237"/>
      <c r="AH173" s="237"/>
      <c r="AI173" s="237"/>
      <c r="AJ173" s="211"/>
      <c r="AK173" s="211"/>
      <c r="AL173" s="211"/>
      <c r="AM173" s="211"/>
      <c r="AN173" s="211"/>
    </row>
    <row r="174" spans="1:40" s="238" customFormat="1" ht="15.75" customHeight="1" x14ac:dyDescent="0.25">
      <c r="A174" s="211"/>
      <c r="B174" s="211"/>
      <c r="C174" s="211"/>
      <c r="D174" s="211"/>
      <c r="E174" s="211"/>
      <c r="F174" s="267"/>
      <c r="G174" s="267"/>
      <c r="H174" s="211"/>
      <c r="I174" s="211"/>
      <c r="J174" s="211"/>
      <c r="K174" s="211"/>
      <c r="L174" s="211"/>
      <c r="M174" s="211"/>
      <c r="N174" s="237"/>
      <c r="O174" s="237"/>
      <c r="P174" s="237"/>
      <c r="Q174" s="237"/>
      <c r="R174" s="237"/>
      <c r="S174" s="237"/>
      <c r="T174" s="237"/>
      <c r="U174" s="237"/>
      <c r="V174" s="237"/>
      <c r="W174" s="237"/>
      <c r="X174" s="237"/>
      <c r="Y174" s="237"/>
      <c r="Z174" s="237"/>
      <c r="AA174" s="237"/>
      <c r="AB174" s="267"/>
      <c r="AC174" s="277"/>
      <c r="AD174" s="237"/>
      <c r="AE174" s="211"/>
      <c r="AF174" s="237"/>
      <c r="AG174" s="237"/>
      <c r="AH174" s="237"/>
      <c r="AI174" s="237"/>
      <c r="AJ174" s="211"/>
      <c r="AK174" s="211"/>
      <c r="AL174" s="211"/>
      <c r="AM174" s="211"/>
      <c r="AN174" s="211"/>
    </row>
    <row r="175" spans="1:40" s="238" customFormat="1" ht="15.75" customHeight="1" x14ac:dyDescent="0.25">
      <c r="A175" s="211"/>
      <c r="B175" s="211"/>
      <c r="C175" s="211"/>
      <c r="D175" s="211"/>
      <c r="E175" s="211"/>
      <c r="F175" s="267"/>
      <c r="G175" s="267"/>
      <c r="H175" s="211"/>
      <c r="I175" s="211"/>
      <c r="J175" s="211"/>
      <c r="K175" s="211"/>
      <c r="L175" s="211"/>
      <c r="M175" s="211"/>
      <c r="N175" s="237"/>
      <c r="O175" s="237"/>
      <c r="P175" s="237"/>
      <c r="Q175" s="237"/>
      <c r="R175" s="237"/>
      <c r="S175" s="237"/>
      <c r="T175" s="237"/>
      <c r="U175" s="237"/>
      <c r="V175" s="237"/>
      <c r="W175" s="237"/>
      <c r="X175" s="237"/>
      <c r="Y175" s="237"/>
      <c r="Z175" s="237"/>
      <c r="AA175" s="237"/>
      <c r="AB175" s="267"/>
      <c r="AC175" s="277"/>
      <c r="AD175" s="237"/>
      <c r="AE175" s="211"/>
      <c r="AF175" s="237"/>
      <c r="AG175" s="237"/>
      <c r="AH175" s="237"/>
      <c r="AI175" s="237"/>
      <c r="AJ175" s="211"/>
      <c r="AK175" s="211"/>
      <c r="AL175" s="211"/>
      <c r="AM175" s="211"/>
      <c r="AN175" s="211"/>
    </row>
    <row r="176" spans="1:40" s="238" customFormat="1" ht="15.75" customHeight="1" x14ac:dyDescent="0.25">
      <c r="A176" s="211"/>
      <c r="B176" s="211"/>
      <c r="C176" s="211"/>
      <c r="D176" s="211"/>
      <c r="E176" s="211"/>
      <c r="F176" s="267"/>
      <c r="G176" s="267"/>
      <c r="H176" s="211"/>
      <c r="I176" s="211"/>
      <c r="J176" s="211"/>
      <c r="K176" s="211"/>
      <c r="L176" s="211"/>
      <c r="M176" s="211"/>
      <c r="N176" s="237"/>
      <c r="O176" s="237"/>
      <c r="P176" s="237"/>
      <c r="Q176" s="237"/>
      <c r="R176" s="237"/>
      <c r="S176" s="237"/>
      <c r="T176" s="237"/>
      <c r="U176" s="237"/>
      <c r="V176" s="237"/>
      <c r="W176" s="237"/>
      <c r="X176" s="237"/>
      <c r="Y176" s="237"/>
      <c r="Z176" s="237"/>
      <c r="AA176" s="237"/>
      <c r="AB176" s="267"/>
      <c r="AC176" s="277"/>
      <c r="AD176" s="237"/>
      <c r="AE176" s="211"/>
      <c r="AF176" s="237"/>
      <c r="AG176" s="237"/>
      <c r="AH176" s="237"/>
      <c r="AI176" s="237"/>
      <c r="AJ176" s="211"/>
      <c r="AK176" s="211"/>
      <c r="AL176" s="211"/>
      <c r="AM176" s="211"/>
      <c r="AN176" s="211"/>
    </row>
    <row r="177" spans="1:40" s="238" customFormat="1" ht="15.75" customHeight="1" x14ac:dyDescent="0.25">
      <c r="A177" s="211"/>
      <c r="B177" s="211"/>
      <c r="C177" s="211"/>
      <c r="D177" s="211"/>
      <c r="E177" s="211"/>
      <c r="F177" s="267"/>
      <c r="G177" s="267"/>
      <c r="H177" s="211"/>
      <c r="I177" s="211"/>
      <c r="J177" s="211"/>
      <c r="K177" s="211"/>
      <c r="L177" s="211"/>
      <c r="M177" s="211"/>
      <c r="N177" s="237"/>
      <c r="O177" s="237"/>
      <c r="P177" s="237"/>
      <c r="Q177" s="237"/>
      <c r="R177" s="237"/>
      <c r="S177" s="237"/>
      <c r="T177" s="237"/>
      <c r="U177" s="237"/>
      <c r="V177" s="237"/>
      <c r="W177" s="237"/>
      <c r="X177" s="237"/>
      <c r="Y177" s="237"/>
      <c r="Z177" s="237"/>
      <c r="AA177" s="237"/>
      <c r="AB177" s="267"/>
      <c r="AC177" s="277"/>
      <c r="AD177" s="237"/>
      <c r="AE177" s="211"/>
      <c r="AF177" s="237"/>
      <c r="AG177" s="237"/>
      <c r="AH177" s="237"/>
      <c r="AI177" s="237"/>
      <c r="AJ177" s="211"/>
      <c r="AK177" s="211"/>
      <c r="AL177" s="211"/>
      <c r="AM177" s="211"/>
      <c r="AN177" s="211"/>
    </row>
    <row r="178" spans="1:40" s="238" customFormat="1" ht="15.75" customHeight="1" x14ac:dyDescent="0.25">
      <c r="A178" s="211"/>
      <c r="B178" s="211"/>
      <c r="C178" s="211"/>
      <c r="D178" s="211"/>
      <c r="E178" s="211"/>
      <c r="F178" s="267"/>
      <c r="G178" s="267"/>
      <c r="H178" s="211"/>
      <c r="I178" s="211"/>
      <c r="J178" s="211"/>
      <c r="K178" s="211"/>
      <c r="L178" s="211"/>
      <c r="M178" s="211"/>
      <c r="N178" s="237"/>
      <c r="O178" s="237"/>
      <c r="P178" s="237"/>
      <c r="Q178" s="237"/>
      <c r="R178" s="237"/>
      <c r="S178" s="237"/>
      <c r="T178" s="237"/>
      <c r="U178" s="237"/>
      <c r="V178" s="237"/>
      <c r="W178" s="237"/>
      <c r="X178" s="237"/>
      <c r="Y178" s="237"/>
      <c r="Z178" s="237"/>
      <c r="AA178" s="237"/>
      <c r="AB178" s="267"/>
      <c r="AC178" s="277"/>
      <c r="AD178" s="237"/>
      <c r="AE178" s="211"/>
      <c r="AF178" s="237"/>
      <c r="AG178" s="237"/>
      <c r="AH178" s="237"/>
      <c r="AI178" s="237"/>
      <c r="AJ178" s="211"/>
      <c r="AK178" s="211"/>
      <c r="AL178" s="211"/>
      <c r="AM178" s="211"/>
      <c r="AN178" s="211"/>
    </row>
    <row r="179" spans="1:40" s="238" customFormat="1" ht="15.75" customHeight="1" x14ac:dyDescent="0.25">
      <c r="A179" s="211"/>
      <c r="B179" s="211"/>
      <c r="C179" s="211"/>
      <c r="D179" s="211"/>
      <c r="E179" s="211"/>
      <c r="F179" s="267"/>
      <c r="G179" s="267"/>
      <c r="H179" s="211"/>
      <c r="I179" s="211"/>
      <c r="J179" s="211"/>
      <c r="K179" s="211"/>
      <c r="L179" s="211"/>
      <c r="M179" s="211"/>
      <c r="N179" s="237"/>
      <c r="O179" s="237"/>
      <c r="P179" s="237"/>
      <c r="Q179" s="237"/>
      <c r="R179" s="237"/>
      <c r="S179" s="237"/>
      <c r="T179" s="237"/>
      <c r="U179" s="237"/>
      <c r="V179" s="237"/>
      <c r="W179" s="237"/>
      <c r="X179" s="237"/>
      <c r="Y179" s="237"/>
      <c r="Z179" s="237"/>
      <c r="AA179" s="237"/>
      <c r="AB179" s="267"/>
      <c r="AC179" s="277"/>
      <c r="AD179" s="237"/>
      <c r="AE179" s="211"/>
      <c r="AF179" s="237"/>
      <c r="AG179" s="237"/>
      <c r="AH179" s="237"/>
      <c r="AI179" s="237"/>
      <c r="AJ179" s="211"/>
      <c r="AK179" s="211"/>
      <c r="AL179" s="211"/>
      <c r="AM179" s="211"/>
      <c r="AN179" s="211"/>
    </row>
    <row r="180" spans="1:40" s="238" customFormat="1" ht="15.75" customHeight="1" x14ac:dyDescent="0.25">
      <c r="A180" s="211"/>
      <c r="B180" s="211"/>
      <c r="C180" s="211"/>
      <c r="D180" s="211"/>
      <c r="E180" s="211"/>
      <c r="F180" s="267"/>
      <c r="G180" s="267"/>
      <c r="H180" s="211"/>
      <c r="I180" s="211"/>
      <c r="J180" s="211"/>
      <c r="K180" s="211"/>
      <c r="L180" s="211"/>
      <c r="M180" s="211"/>
      <c r="N180" s="237"/>
      <c r="O180" s="237"/>
      <c r="P180" s="237"/>
      <c r="Q180" s="237"/>
      <c r="R180" s="237"/>
      <c r="S180" s="237"/>
      <c r="T180" s="237"/>
      <c r="U180" s="237"/>
      <c r="V180" s="237"/>
      <c r="W180" s="237"/>
      <c r="X180" s="237"/>
      <c r="Y180" s="237"/>
      <c r="Z180" s="237"/>
      <c r="AA180" s="237"/>
      <c r="AB180" s="267"/>
      <c r="AC180" s="277"/>
      <c r="AD180" s="237"/>
      <c r="AE180" s="211"/>
      <c r="AF180" s="237"/>
      <c r="AG180" s="237"/>
      <c r="AH180" s="237"/>
      <c r="AI180" s="237"/>
      <c r="AJ180" s="211"/>
      <c r="AK180" s="211"/>
      <c r="AL180" s="211"/>
      <c r="AM180" s="211"/>
      <c r="AN180" s="211"/>
    </row>
    <row r="181" spans="1:40" s="238" customFormat="1" ht="15.75" customHeight="1" x14ac:dyDescent="0.25">
      <c r="A181" s="211"/>
      <c r="B181" s="211"/>
      <c r="C181" s="211"/>
      <c r="D181" s="211"/>
      <c r="E181" s="211"/>
      <c r="F181" s="267"/>
      <c r="G181" s="267"/>
      <c r="H181" s="211"/>
      <c r="I181" s="211"/>
      <c r="J181" s="211"/>
      <c r="K181" s="211"/>
      <c r="L181" s="211"/>
      <c r="M181" s="211"/>
      <c r="N181" s="237"/>
      <c r="O181" s="237"/>
      <c r="P181" s="237"/>
      <c r="Q181" s="237"/>
      <c r="R181" s="237"/>
      <c r="S181" s="237"/>
      <c r="T181" s="237"/>
      <c r="U181" s="237"/>
      <c r="V181" s="237"/>
      <c r="W181" s="237"/>
      <c r="X181" s="237"/>
      <c r="Y181" s="237"/>
      <c r="Z181" s="237"/>
      <c r="AA181" s="237"/>
      <c r="AB181" s="267"/>
      <c r="AC181" s="277"/>
      <c r="AD181" s="237"/>
      <c r="AE181" s="211"/>
      <c r="AF181" s="237"/>
      <c r="AG181" s="237"/>
      <c r="AH181" s="237"/>
      <c r="AI181" s="237"/>
      <c r="AJ181" s="211"/>
      <c r="AK181" s="211"/>
      <c r="AL181" s="211"/>
      <c r="AM181" s="211"/>
      <c r="AN181" s="211"/>
    </row>
    <row r="182" spans="1:40" s="238" customFormat="1" ht="15.75" customHeight="1" x14ac:dyDescent="0.25">
      <c r="A182" s="211"/>
      <c r="B182" s="211"/>
      <c r="C182" s="211"/>
      <c r="D182" s="211"/>
      <c r="E182" s="211"/>
      <c r="F182" s="267"/>
      <c r="G182" s="267"/>
      <c r="H182" s="211"/>
      <c r="I182" s="211"/>
      <c r="J182" s="211"/>
      <c r="K182" s="211"/>
      <c r="L182" s="211"/>
      <c r="M182" s="211"/>
      <c r="N182" s="237"/>
      <c r="O182" s="237"/>
      <c r="P182" s="237"/>
      <c r="Q182" s="237"/>
      <c r="R182" s="237"/>
      <c r="S182" s="237"/>
      <c r="T182" s="237"/>
      <c r="U182" s="237"/>
      <c r="V182" s="237"/>
      <c r="W182" s="237"/>
      <c r="X182" s="237"/>
      <c r="Y182" s="237"/>
      <c r="Z182" s="237"/>
      <c r="AA182" s="237"/>
      <c r="AB182" s="267"/>
      <c r="AC182" s="277"/>
      <c r="AD182" s="237"/>
      <c r="AE182" s="211"/>
      <c r="AF182" s="237"/>
      <c r="AG182" s="237"/>
      <c r="AH182" s="237"/>
      <c r="AI182" s="237"/>
      <c r="AJ182" s="211"/>
      <c r="AK182" s="211"/>
      <c r="AL182" s="211"/>
      <c r="AM182" s="211"/>
      <c r="AN182" s="211"/>
    </row>
    <row r="183" spans="1:40" s="238" customFormat="1" ht="15.75" customHeight="1" x14ac:dyDescent="0.25">
      <c r="A183" s="211"/>
      <c r="B183" s="211"/>
      <c r="C183" s="211"/>
      <c r="D183" s="211"/>
      <c r="E183" s="211"/>
      <c r="F183" s="267"/>
      <c r="G183" s="267"/>
      <c r="H183" s="211"/>
      <c r="I183" s="211"/>
      <c r="J183" s="211"/>
      <c r="K183" s="211"/>
      <c r="L183" s="211"/>
      <c r="M183" s="211"/>
      <c r="N183" s="237"/>
      <c r="O183" s="237"/>
      <c r="P183" s="237"/>
      <c r="Q183" s="237"/>
      <c r="R183" s="237"/>
      <c r="S183" s="237"/>
      <c r="T183" s="237"/>
      <c r="U183" s="237"/>
      <c r="V183" s="237"/>
      <c r="W183" s="237"/>
      <c r="X183" s="237"/>
      <c r="Y183" s="237"/>
      <c r="Z183" s="237"/>
      <c r="AA183" s="237"/>
      <c r="AB183" s="267"/>
      <c r="AC183" s="277"/>
      <c r="AD183" s="237"/>
      <c r="AE183" s="211"/>
      <c r="AF183" s="237"/>
      <c r="AG183" s="237"/>
      <c r="AH183" s="237"/>
      <c r="AI183" s="237"/>
      <c r="AJ183" s="211"/>
      <c r="AK183" s="211"/>
      <c r="AL183" s="211"/>
      <c r="AM183" s="211"/>
      <c r="AN183" s="211"/>
    </row>
    <row r="184" spans="1:40" s="238" customFormat="1" ht="15.75" customHeight="1" x14ac:dyDescent="0.25">
      <c r="A184" s="211"/>
      <c r="B184" s="211"/>
      <c r="C184" s="211"/>
      <c r="D184" s="211"/>
      <c r="E184" s="211"/>
      <c r="F184" s="267"/>
      <c r="G184" s="267"/>
      <c r="H184" s="211"/>
      <c r="I184" s="211"/>
      <c r="J184" s="211"/>
      <c r="K184" s="211"/>
      <c r="L184" s="211"/>
      <c r="M184" s="211"/>
      <c r="N184" s="237"/>
      <c r="O184" s="237"/>
      <c r="P184" s="237"/>
      <c r="Q184" s="237"/>
      <c r="R184" s="237"/>
      <c r="S184" s="237"/>
      <c r="T184" s="237"/>
      <c r="U184" s="237"/>
      <c r="V184" s="237"/>
      <c r="W184" s="237"/>
      <c r="X184" s="237"/>
      <c r="Y184" s="237"/>
      <c r="Z184" s="237"/>
      <c r="AA184" s="237"/>
      <c r="AB184" s="267"/>
      <c r="AC184" s="277"/>
      <c r="AD184" s="237"/>
      <c r="AE184" s="211"/>
      <c r="AF184" s="237"/>
      <c r="AG184" s="237"/>
      <c r="AH184" s="237"/>
      <c r="AI184" s="237"/>
      <c r="AJ184" s="211"/>
      <c r="AK184" s="211"/>
      <c r="AL184" s="211"/>
      <c r="AM184" s="211"/>
      <c r="AN184" s="211"/>
    </row>
    <row r="185" spans="1:40" s="238" customFormat="1" ht="15.75" customHeight="1" x14ac:dyDescent="0.25">
      <c r="A185" s="211"/>
      <c r="B185" s="211"/>
      <c r="C185" s="211"/>
      <c r="D185" s="211"/>
      <c r="E185" s="211"/>
      <c r="F185" s="267"/>
      <c r="G185" s="267"/>
      <c r="H185" s="211"/>
      <c r="I185" s="211"/>
      <c r="J185" s="211"/>
      <c r="K185" s="211"/>
      <c r="L185" s="211"/>
      <c r="M185" s="211"/>
      <c r="N185" s="237"/>
      <c r="O185" s="237"/>
      <c r="P185" s="237"/>
      <c r="Q185" s="237"/>
      <c r="R185" s="237"/>
      <c r="S185" s="237"/>
      <c r="T185" s="237"/>
      <c r="U185" s="237"/>
      <c r="V185" s="237"/>
      <c r="W185" s="237"/>
      <c r="X185" s="237"/>
      <c r="Y185" s="237"/>
      <c r="Z185" s="237"/>
      <c r="AA185" s="237"/>
      <c r="AB185" s="267"/>
      <c r="AC185" s="277"/>
      <c r="AD185" s="237"/>
      <c r="AE185" s="211"/>
      <c r="AF185" s="237"/>
      <c r="AG185" s="237"/>
      <c r="AH185" s="237"/>
      <c r="AI185" s="237"/>
      <c r="AJ185" s="211"/>
      <c r="AK185" s="211"/>
      <c r="AL185" s="211"/>
      <c r="AM185" s="211"/>
      <c r="AN185" s="211"/>
    </row>
    <row r="186" spans="1:40" s="238" customFormat="1" ht="15.75" customHeight="1" x14ac:dyDescent="0.25">
      <c r="A186" s="211"/>
      <c r="B186" s="211"/>
      <c r="C186" s="211"/>
      <c r="D186" s="211"/>
      <c r="E186" s="211"/>
      <c r="F186" s="267"/>
      <c r="G186" s="267"/>
      <c r="H186" s="211"/>
      <c r="I186" s="211"/>
      <c r="J186" s="211"/>
      <c r="K186" s="211"/>
      <c r="L186" s="211"/>
      <c r="M186" s="211"/>
      <c r="N186" s="237"/>
      <c r="O186" s="237"/>
      <c r="P186" s="237"/>
      <c r="Q186" s="237"/>
      <c r="R186" s="237"/>
      <c r="S186" s="237"/>
      <c r="T186" s="237"/>
      <c r="U186" s="237"/>
      <c r="V186" s="237"/>
      <c r="W186" s="237"/>
      <c r="X186" s="237"/>
      <c r="Y186" s="237"/>
      <c r="Z186" s="237"/>
      <c r="AA186" s="237"/>
      <c r="AB186" s="267"/>
      <c r="AC186" s="277"/>
      <c r="AD186" s="237"/>
      <c r="AE186" s="211"/>
      <c r="AF186" s="237"/>
      <c r="AG186" s="237"/>
      <c r="AH186" s="237"/>
      <c r="AI186" s="237"/>
      <c r="AJ186" s="211"/>
      <c r="AK186" s="211"/>
      <c r="AL186" s="211"/>
      <c r="AM186" s="211"/>
      <c r="AN186" s="211"/>
    </row>
    <row r="187" spans="1:40" s="238" customFormat="1" ht="15.75" customHeight="1" x14ac:dyDescent="0.25">
      <c r="A187" s="211"/>
      <c r="B187" s="211"/>
      <c r="C187" s="211"/>
      <c r="D187" s="211"/>
      <c r="E187" s="211"/>
      <c r="F187" s="267"/>
      <c r="G187" s="267"/>
      <c r="H187" s="211"/>
      <c r="I187" s="211"/>
      <c r="J187" s="211"/>
      <c r="K187" s="211"/>
      <c r="L187" s="211"/>
      <c r="M187" s="211"/>
      <c r="N187" s="237"/>
      <c r="O187" s="237"/>
      <c r="P187" s="237"/>
      <c r="Q187" s="237"/>
      <c r="R187" s="237"/>
      <c r="S187" s="237"/>
      <c r="T187" s="237"/>
      <c r="U187" s="237"/>
      <c r="V187" s="237"/>
      <c r="W187" s="237"/>
      <c r="X187" s="237"/>
      <c r="Y187" s="237"/>
      <c r="Z187" s="237"/>
      <c r="AA187" s="237"/>
      <c r="AB187" s="267"/>
      <c r="AC187" s="277"/>
      <c r="AD187" s="237"/>
      <c r="AE187" s="211"/>
      <c r="AF187" s="237"/>
      <c r="AG187" s="237"/>
      <c r="AH187" s="237"/>
      <c r="AI187" s="237"/>
      <c r="AJ187" s="211"/>
      <c r="AK187" s="211"/>
      <c r="AL187" s="211"/>
      <c r="AM187" s="211"/>
      <c r="AN187" s="211"/>
    </row>
    <row r="188" spans="1:40" s="238" customFormat="1" ht="15.75" customHeight="1" x14ac:dyDescent="0.25">
      <c r="A188" s="211"/>
      <c r="B188" s="211"/>
      <c r="C188" s="211"/>
      <c r="D188" s="211"/>
      <c r="E188" s="211"/>
      <c r="F188" s="267"/>
      <c r="G188" s="267"/>
      <c r="H188" s="211"/>
      <c r="I188" s="211"/>
      <c r="J188" s="211"/>
      <c r="K188" s="211"/>
      <c r="L188" s="211"/>
      <c r="M188" s="211"/>
      <c r="N188" s="237"/>
      <c r="O188" s="237"/>
      <c r="P188" s="237"/>
      <c r="Q188" s="237"/>
      <c r="R188" s="237"/>
      <c r="S188" s="237"/>
      <c r="T188" s="237"/>
      <c r="U188" s="237"/>
      <c r="V188" s="237"/>
      <c r="W188" s="237"/>
      <c r="X188" s="237"/>
      <c r="Y188" s="237"/>
      <c r="Z188" s="237"/>
      <c r="AA188" s="237"/>
      <c r="AB188" s="267"/>
      <c r="AC188" s="277"/>
      <c r="AD188" s="237"/>
      <c r="AE188" s="211"/>
      <c r="AF188" s="237"/>
      <c r="AG188" s="237"/>
      <c r="AH188" s="237"/>
      <c r="AI188" s="237"/>
      <c r="AJ188" s="211"/>
      <c r="AK188" s="211"/>
      <c r="AL188" s="211"/>
      <c r="AM188" s="211"/>
      <c r="AN188" s="211"/>
    </row>
    <row r="189" spans="1:40" s="238" customFormat="1" ht="15.75" customHeight="1" x14ac:dyDescent="0.25">
      <c r="A189" s="211"/>
      <c r="B189" s="211"/>
      <c r="C189" s="211"/>
      <c r="D189" s="211"/>
      <c r="E189" s="211"/>
      <c r="F189" s="267"/>
      <c r="G189" s="267"/>
      <c r="H189" s="211"/>
      <c r="I189" s="211"/>
      <c r="J189" s="211"/>
      <c r="K189" s="211"/>
      <c r="L189" s="211"/>
      <c r="M189" s="211"/>
      <c r="N189" s="237"/>
      <c r="O189" s="237"/>
      <c r="P189" s="237"/>
      <c r="Q189" s="237"/>
      <c r="R189" s="237"/>
      <c r="S189" s="237"/>
      <c r="T189" s="237"/>
      <c r="U189" s="237"/>
      <c r="V189" s="237"/>
      <c r="W189" s="237"/>
      <c r="X189" s="237"/>
      <c r="Y189" s="237"/>
      <c r="Z189" s="237"/>
      <c r="AA189" s="237"/>
      <c r="AB189" s="267"/>
      <c r="AC189" s="277"/>
      <c r="AD189" s="237"/>
      <c r="AE189" s="211"/>
      <c r="AF189" s="237"/>
      <c r="AG189" s="237"/>
      <c r="AH189" s="237"/>
      <c r="AI189" s="237"/>
      <c r="AJ189" s="211"/>
      <c r="AK189" s="211"/>
      <c r="AL189" s="211"/>
      <c r="AM189" s="211"/>
      <c r="AN189" s="211"/>
    </row>
    <row r="190" spans="1:40" s="238" customFormat="1" ht="15.75" customHeight="1" x14ac:dyDescent="0.25">
      <c r="A190" s="211"/>
      <c r="B190" s="211"/>
      <c r="C190" s="211"/>
      <c r="D190" s="211"/>
      <c r="E190" s="211"/>
      <c r="F190" s="267"/>
      <c r="G190" s="267"/>
      <c r="H190" s="211"/>
      <c r="I190" s="211"/>
      <c r="J190" s="211"/>
      <c r="K190" s="211"/>
      <c r="L190" s="211"/>
      <c r="M190" s="211"/>
      <c r="N190" s="237"/>
      <c r="O190" s="237"/>
      <c r="P190" s="237"/>
      <c r="Q190" s="237"/>
      <c r="R190" s="237"/>
      <c r="S190" s="237"/>
      <c r="T190" s="237"/>
      <c r="U190" s="237"/>
      <c r="V190" s="237"/>
      <c r="W190" s="237"/>
      <c r="X190" s="237"/>
      <c r="Y190" s="237"/>
      <c r="Z190" s="237"/>
      <c r="AA190" s="237"/>
      <c r="AB190" s="267"/>
      <c r="AC190" s="277"/>
      <c r="AD190" s="237"/>
      <c r="AE190" s="211"/>
      <c r="AF190" s="237"/>
      <c r="AG190" s="237"/>
      <c r="AH190" s="237"/>
      <c r="AI190" s="237"/>
      <c r="AJ190" s="211"/>
      <c r="AK190" s="211"/>
      <c r="AL190" s="211"/>
      <c r="AM190" s="211"/>
      <c r="AN190" s="211"/>
    </row>
    <row r="191" spans="1:40" s="238" customFormat="1" ht="15.75" customHeight="1" x14ac:dyDescent="0.25">
      <c r="A191" s="211"/>
      <c r="B191" s="211"/>
      <c r="C191" s="211"/>
      <c r="D191" s="211"/>
      <c r="E191" s="211"/>
      <c r="F191" s="267"/>
      <c r="G191" s="267"/>
      <c r="H191" s="211"/>
      <c r="I191" s="211"/>
      <c r="J191" s="211"/>
      <c r="K191" s="211"/>
      <c r="L191" s="211"/>
      <c r="M191" s="211"/>
      <c r="N191" s="237"/>
      <c r="O191" s="237"/>
      <c r="P191" s="237"/>
      <c r="Q191" s="237"/>
      <c r="R191" s="237"/>
      <c r="S191" s="237"/>
      <c r="T191" s="237"/>
      <c r="U191" s="237"/>
      <c r="V191" s="237"/>
      <c r="W191" s="237"/>
      <c r="X191" s="237"/>
      <c r="Y191" s="237"/>
      <c r="Z191" s="237"/>
      <c r="AA191" s="237"/>
      <c r="AB191" s="267"/>
      <c r="AC191" s="277"/>
      <c r="AD191" s="237"/>
      <c r="AE191" s="211"/>
      <c r="AF191" s="237"/>
      <c r="AG191" s="237"/>
      <c r="AH191" s="237"/>
      <c r="AI191" s="237"/>
      <c r="AJ191" s="211"/>
      <c r="AK191" s="211"/>
      <c r="AL191" s="211"/>
      <c r="AM191" s="211"/>
      <c r="AN191" s="211"/>
    </row>
    <row r="192" spans="1:40" s="238" customFormat="1" ht="15.75" customHeight="1" x14ac:dyDescent="0.25">
      <c r="A192" s="211"/>
      <c r="B192" s="211"/>
      <c r="C192" s="211"/>
      <c r="D192" s="211"/>
      <c r="E192" s="211"/>
      <c r="F192" s="267"/>
      <c r="G192" s="267"/>
      <c r="H192" s="211"/>
      <c r="I192" s="211"/>
      <c r="J192" s="211"/>
      <c r="K192" s="211"/>
      <c r="L192" s="211"/>
      <c r="M192" s="211"/>
      <c r="N192" s="237"/>
      <c r="O192" s="237"/>
      <c r="P192" s="237"/>
      <c r="Q192" s="237"/>
      <c r="R192" s="237"/>
      <c r="S192" s="237"/>
      <c r="T192" s="237"/>
      <c r="U192" s="237"/>
      <c r="V192" s="237"/>
      <c r="W192" s="237"/>
      <c r="X192" s="237"/>
      <c r="Y192" s="237"/>
      <c r="Z192" s="237"/>
      <c r="AA192" s="237"/>
      <c r="AB192" s="267"/>
      <c r="AC192" s="277"/>
      <c r="AD192" s="237"/>
      <c r="AE192" s="211"/>
      <c r="AF192" s="237"/>
      <c r="AG192" s="237"/>
      <c r="AH192" s="237"/>
      <c r="AI192" s="237"/>
      <c r="AJ192" s="211"/>
      <c r="AK192" s="211"/>
      <c r="AL192" s="211"/>
      <c r="AM192" s="211"/>
      <c r="AN192" s="211"/>
    </row>
    <row r="193" spans="1:40" s="238" customFormat="1" ht="15.75" customHeight="1" x14ac:dyDescent="0.25">
      <c r="A193" s="211"/>
      <c r="B193" s="211"/>
      <c r="C193" s="211"/>
      <c r="D193" s="211"/>
      <c r="E193" s="211"/>
      <c r="F193" s="267"/>
      <c r="G193" s="267"/>
      <c r="H193" s="211"/>
      <c r="I193" s="211"/>
      <c r="J193" s="211"/>
      <c r="K193" s="211"/>
      <c r="L193" s="211"/>
      <c r="M193" s="211"/>
      <c r="N193" s="237"/>
      <c r="O193" s="237"/>
      <c r="P193" s="237"/>
      <c r="Q193" s="237"/>
      <c r="R193" s="237"/>
      <c r="S193" s="237"/>
      <c r="T193" s="237"/>
      <c r="U193" s="237"/>
      <c r="V193" s="237"/>
      <c r="W193" s="237"/>
      <c r="X193" s="237"/>
      <c r="Y193" s="237"/>
      <c r="Z193" s="237"/>
      <c r="AA193" s="237"/>
      <c r="AB193" s="267"/>
      <c r="AC193" s="277"/>
      <c r="AD193" s="237"/>
      <c r="AE193" s="211"/>
      <c r="AF193" s="237"/>
      <c r="AG193" s="237"/>
      <c r="AH193" s="237"/>
      <c r="AI193" s="237"/>
      <c r="AJ193" s="211"/>
      <c r="AK193" s="211"/>
      <c r="AL193" s="211"/>
      <c r="AM193" s="211"/>
      <c r="AN193" s="211"/>
    </row>
    <row r="194" spans="1:40" s="238" customFormat="1" ht="15.75" customHeight="1" x14ac:dyDescent="0.25">
      <c r="A194" s="211"/>
      <c r="B194" s="211"/>
      <c r="C194" s="211"/>
      <c r="D194" s="211"/>
      <c r="E194" s="211"/>
      <c r="F194" s="267"/>
      <c r="G194" s="267"/>
      <c r="H194" s="211"/>
      <c r="I194" s="211"/>
      <c r="J194" s="211"/>
      <c r="K194" s="211"/>
      <c r="L194" s="211"/>
      <c r="M194" s="211"/>
      <c r="N194" s="237"/>
      <c r="O194" s="237"/>
      <c r="P194" s="237"/>
      <c r="Q194" s="237"/>
      <c r="R194" s="237"/>
      <c r="S194" s="237"/>
      <c r="T194" s="237"/>
      <c r="U194" s="237"/>
      <c r="V194" s="237"/>
      <c r="W194" s="237"/>
      <c r="X194" s="237"/>
      <c r="Y194" s="237"/>
      <c r="Z194" s="237"/>
      <c r="AA194" s="237"/>
      <c r="AB194" s="267"/>
      <c r="AC194" s="277"/>
      <c r="AD194" s="237"/>
      <c r="AE194" s="211"/>
      <c r="AF194" s="237"/>
      <c r="AG194" s="237"/>
      <c r="AH194" s="237"/>
      <c r="AI194" s="237"/>
      <c r="AJ194" s="211"/>
      <c r="AK194" s="211"/>
      <c r="AL194" s="211"/>
      <c r="AM194" s="211"/>
      <c r="AN194" s="211"/>
    </row>
    <row r="195" spans="1:40" s="238" customFormat="1" ht="15.75" customHeight="1" x14ac:dyDescent="0.25">
      <c r="A195" s="211"/>
      <c r="B195" s="211"/>
      <c r="C195" s="211"/>
      <c r="D195" s="211"/>
      <c r="E195" s="211"/>
      <c r="F195" s="267"/>
      <c r="G195" s="267"/>
      <c r="H195" s="211"/>
      <c r="I195" s="211"/>
      <c r="J195" s="211"/>
      <c r="K195" s="211"/>
      <c r="L195" s="211"/>
      <c r="M195" s="211"/>
      <c r="N195" s="237"/>
      <c r="O195" s="237"/>
      <c r="P195" s="237"/>
      <c r="Q195" s="237"/>
      <c r="R195" s="237"/>
      <c r="S195" s="237"/>
      <c r="T195" s="237"/>
      <c r="U195" s="237"/>
      <c r="V195" s="237"/>
      <c r="W195" s="237"/>
      <c r="X195" s="237"/>
      <c r="Y195" s="237"/>
      <c r="Z195" s="237"/>
      <c r="AA195" s="237"/>
      <c r="AB195" s="267"/>
      <c r="AC195" s="277"/>
      <c r="AD195" s="237"/>
      <c r="AE195" s="211"/>
      <c r="AF195" s="237"/>
      <c r="AG195" s="237"/>
      <c r="AH195" s="237"/>
      <c r="AI195" s="237"/>
      <c r="AJ195" s="211"/>
      <c r="AK195" s="211"/>
      <c r="AL195" s="211"/>
      <c r="AM195" s="211"/>
      <c r="AN195" s="211"/>
    </row>
    <row r="196" spans="1:40" s="238" customFormat="1" ht="15.75" customHeight="1" x14ac:dyDescent="0.25">
      <c r="A196" s="211"/>
      <c r="B196" s="211"/>
      <c r="C196" s="211"/>
      <c r="D196" s="211"/>
      <c r="E196" s="211"/>
      <c r="F196" s="267"/>
      <c r="G196" s="267"/>
      <c r="H196" s="211"/>
      <c r="I196" s="211"/>
      <c r="J196" s="211"/>
      <c r="K196" s="211"/>
      <c r="L196" s="211"/>
      <c r="M196" s="211"/>
      <c r="N196" s="237"/>
      <c r="O196" s="237"/>
      <c r="P196" s="237"/>
      <c r="Q196" s="237"/>
      <c r="R196" s="237"/>
      <c r="S196" s="237"/>
      <c r="T196" s="237"/>
      <c r="U196" s="237"/>
      <c r="V196" s="237"/>
      <c r="W196" s="237"/>
      <c r="X196" s="237"/>
      <c r="Y196" s="237"/>
      <c r="Z196" s="237"/>
      <c r="AA196" s="237"/>
      <c r="AB196" s="267"/>
      <c r="AC196" s="277"/>
      <c r="AD196" s="237"/>
      <c r="AE196" s="211"/>
      <c r="AF196" s="237"/>
      <c r="AG196" s="237"/>
      <c r="AH196" s="237"/>
      <c r="AI196" s="237"/>
      <c r="AJ196" s="211"/>
      <c r="AK196" s="211"/>
      <c r="AL196" s="211"/>
      <c r="AM196" s="211"/>
      <c r="AN196" s="211"/>
    </row>
    <row r="197" spans="1:40" s="238" customFormat="1" ht="15.75" customHeight="1" x14ac:dyDescent="0.25">
      <c r="A197" s="211"/>
      <c r="B197" s="211"/>
      <c r="C197" s="211"/>
      <c r="D197" s="211"/>
      <c r="E197" s="211"/>
      <c r="F197" s="267"/>
      <c r="G197" s="267"/>
      <c r="H197" s="211"/>
      <c r="I197" s="211"/>
      <c r="J197" s="211"/>
      <c r="K197" s="211"/>
      <c r="L197" s="211"/>
      <c r="M197" s="211"/>
      <c r="N197" s="237"/>
      <c r="O197" s="237"/>
      <c r="P197" s="237"/>
      <c r="Q197" s="237"/>
      <c r="R197" s="237"/>
      <c r="S197" s="237"/>
      <c r="T197" s="237"/>
      <c r="U197" s="237"/>
      <c r="V197" s="237"/>
      <c r="W197" s="237"/>
      <c r="X197" s="237"/>
      <c r="Y197" s="237"/>
      <c r="Z197" s="237"/>
      <c r="AA197" s="237"/>
      <c r="AB197" s="267"/>
      <c r="AC197" s="277"/>
      <c r="AD197" s="237"/>
      <c r="AE197" s="211"/>
      <c r="AF197" s="237"/>
      <c r="AG197" s="237"/>
      <c r="AH197" s="237"/>
      <c r="AI197" s="237"/>
      <c r="AJ197" s="211"/>
      <c r="AK197" s="211"/>
      <c r="AL197" s="211"/>
      <c r="AM197" s="211"/>
      <c r="AN197" s="211"/>
    </row>
    <row r="198" spans="1:40" s="238" customFormat="1" ht="15.75" customHeight="1" x14ac:dyDescent="0.25">
      <c r="A198" s="211"/>
      <c r="B198" s="211"/>
      <c r="C198" s="211"/>
      <c r="D198" s="211"/>
      <c r="E198" s="211"/>
      <c r="F198" s="267"/>
      <c r="G198" s="267"/>
      <c r="H198" s="211"/>
      <c r="I198" s="211"/>
      <c r="J198" s="211"/>
      <c r="K198" s="211"/>
      <c r="L198" s="211"/>
      <c r="M198" s="211"/>
      <c r="N198" s="237"/>
      <c r="O198" s="237"/>
      <c r="P198" s="237"/>
      <c r="Q198" s="237"/>
      <c r="R198" s="237"/>
      <c r="S198" s="237"/>
      <c r="T198" s="237"/>
      <c r="U198" s="237"/>
      <c r="V198" s="237"/>
      <c r="W198" s="237"/>
      <c r="X198" s="237"/>
      <c r="Y198" s="237"/>
      <c r="Z198" s="237"/>
      <c r="AA198" s="237"/>
      <c r="AB198" s="267"/>
      <c r="AC198" s="277"/>
      <c r="AD198" s="237"/>
      <c r="AE198" s="211"/>
      <c r="AF198" s="237"/>
      <c r="AG198" s="237"/>
      <c r="AH198" s="237"/>
      <c r="AI198" s="237"/>
      <c r="AJ198" s="211"/>
      <c r="AK198" s="211"/>
      <c r="AL198" s="211"/>
      <c r="AM198" s="211"/>
      <c r="AN198" s="211"/>
    </row>
    <row r="199" spans="1:40" s="238" customFormat="1" ht="15.75" customHeight="1" x14ac:dyDescent="0.25">
      <c r="A199" s="211"/>
      <c r="B199" s="211"/>
      <c r="C199" s="211"/>
      <c r="D199" s="211"/>
      <c r="E199" s="211"/>
      <c r="F199" s="267"/>
      <c r="G199" s="267"/>
      <c r="H199" s="211"/>
      <c r="I199" s="211"/>
      <c r="J199" s="211"/>
      <c r="K199" s="211"/>
      <c r="L199" s="211"/>
      <c r="M199" s="211"/>
      <c r="N199" s="237"/>
      <c r="O199" s="237"/>
      <c r="P199" s="237"/>
      <c r="Q199" s="237"/>
      <c r="R199" s="237"/>
      <c r="S199" s="237"/>
      <c r="T199" s="237"/>
      <c r="U199" s="237"/>
      <c r="V199" s="237"/>
      <c r="W199" s="237"/>
      <c r="X199" s="237"/>
      <c r="Y199" s="237"/>
      <c r="Z199" s="237"/>
      <c r="AA199" s="237"/>
      <c r="AB199" s="267"/>
      <c r="AC199" s="277"/>
      <c r="AD199" s="237"/>
      <c r="AE199" s="211"/>
      <c r="AF199" s="237"/>
      <c r="AG199" s="237"/>
      <c r="AH199" s="237"/>
      <c r="AI199" s="237"/>
      <c r="AJ199" s="211"/>
      <c r="AK199" s="211"/>
      <c r="AL199" s="211"/>
      <c r="AM199" s="211"/>
      <c r="AN199" s="211"/>
    </row>
    <row r="200" spans="1:40" s="238" customFormat="1" ht="15.75" customHeight="1" x14ac:dyDescent="0.25">
      <c r="A200" s="211"/>
      <c r="B200" s="211"/>
      <c r="C200" s="211"/>
      <c r="D200" s="211"/>
      <c r="E200" s="211"/>
      <c r="F200" s="267"/>
      <c r="G200" s="267"/>
      <c r="H200" s="211"/>
      <c r="I200" s="211"/>
      <c r="J200" s="211"/>
      <c r="K200" s="211"/>
      <c r="L200" s="211"/>
      <c r="M200" s="211"/>
      <c r="N200" s="237"/>
      <c r="O200" s="237"/>
      <c r="P200" s="237"/>
      <c r="Q200" s="237"/>
      <c r="R200" s="237"/>
      <c r="S200" s="237"/>
      <c r="T200" s="237"/>
      <c r="U200" s="237"/>
      <c r="V200" s="237"/>
      <c r="W200" s="237"/>
      <c r="X200" s="237"/>
      <c r="Y200" s="237"/>
      <c r="Z200" s="237"/>
      <c r="AA200" s="237"/>
      <c r="AB200" s="267"/>
      <c r="AC200" s="277"/>
      <c r="AD200" s="237"/>
      <c r="AE200" s="211"/>
      <c r="AF200" s="237"/>
      <c r="AG200" s="237"/>
      <c r="AH200" s="237"/>
      <c r="AI200" s="237"/>
      <c r="AJ200" s="211"/>
      <c r="AK200" s="211"/>
      <c r="AL200" s="211"/>
      <c r="AM200" s="211"/>
      <c r="AN200" s="211"/>
    </row>
    <row r="201" spans="1:40" s="238" customFormat="1" ht="15.75" customHeight="1" x14ac:dyDescent="0.25">
      <c r="A201" s="211"/>
      <c r="B201" s="211"/>
      <c r="C201" s="211"/>
      <c r="D201" s="211"/>
      <c r="E201" s="211"/>
      <c r="F201" s="267"/>
      <c r="G201" s="267"/>
      <c r="H201" s="211"/>
      <c r="I201" s="211"/>
      <c r="J201" s="211"/>
      <c r="K201" s="211"/>
      <c r="L201" s="211"/>
      <c r="M201" s="211"/>
      <c r="N201" s="237"/>
      <c r="O201" s="237"/>
      <c r="P201" s="237"/>
      <c r="Q201" s="237"/>
      <c r="R201" s="237"/>
      <c r="S201" s="237"/>
      <c r="T201" s="237"/>
      <c r="U201" s="237"/>
      <c r="V201" s="237"/>
      <c r="W201" s="237"/>
      <c r="X201" s="237"/>
      <c r="Y201" s="237"/>
      <c r="Z201" s="237"/>
      <c r="AA201" s="237"/>
      <c r="AB201" s="267"/>
      <c r="AC201" s="277"/>
      <c r="AD201" s="237"/>
      <c r="AE201" s="211"/>
      <c r="AF201" s="237"/>
      <c r="AG201" s="237"/>
      <c r="AH201" s="237"/>
      <c r="AI201" s="237"/>
      <c r="AJ201" s="211"/>
      <c r="AK201" s="211"/>
      <c r="AL201" s="211"/>
      <c r="AM201" s="211"/>
      <c r="AN201" s="211"/>
    </row>
    <row r="202" spans="1:40" s="238" customFormat="1" ht="15.75" customHeight="1" x14ac:dyDescent="0.25">
      <c r="A202" s="211"/>
      <c r="B202" s="211"/>
      <c r="C202" s="211"/>
      <c r="D202" s="211"/>
      <c r="E202" s="211"/>
      <c r="F202" s="267"/>
      <c r="G202" s="267"/>
      <c r="H202" s="211"/>
      <c r="I202" s="211"/>
      <c r="J202" s="211"/>
      <c r="K202" s="211"/>
      <c r="L202" s="211"/>
      <c r="M202" s="211"/>
      <c r="N202" s="237"/>
      <c r="O202" s="237"/>
      <c r="P202" s="237"/>
      <c r="Q202" s="237"/>
      <c r="R202" s="237"/>
      <c r="S202" s="237"/>
      <c r="T202" s="237"/>
      <c r="U202" s="237"/>
      <c r="V202" s="237"/>
      <c r="W202" s="237"/>
      <c r="X202" s="237"/>
      <c r="Y202" s="237"/>
      <c r="Z202" s="237"/>
      <c r="AA202" s="237"/>
      <c r="AB202" s="267"/>
      <c r="AC202" s="277"/>
      <c r="AD202" s="237"/>
      <c r="AE202" s="211"/>
      <c r="AF202" s="237"/>
      <c r="AG202" s="237"/>
      <c r="AH202" s="237"/>
      <c r="AI202" s="237"/>
      <c r="AJ202" s="211"/>
      <c r="AK202" s="211"/>
      <c r="AL202" s="211"/>
      <c r="AM202" s="211"/>
      <c r="AN202" s="211"/>
    </row>
    <row r="203" spans="1:40" s="238" customFormat="1" ht="15.75" customHeight="1" x14ac:dyDescent="0.25">
      <c r="A203" s="211"/>
      <c r="B203" s="211"/>
      <c r="C203" s="211"/>
      <c r="D203" s="211"/>
      <c r="E203" s="211"/>
      <c r="F203" s="267"/>
      <c r="G203" s="267"/>
      <c r="H203" s="211"/>
      <c r="I203" s="211"/>
      <c r="J203" s="211"/>
      <c r="K203" s="211"/>
      <c r="L203" s="211"/>
      <c r="M203" s="211"/>
      <c r="N203" s="237"/>
      <c r="O203" s="237"/>
      <c r="P203" s="237"/>
      <c r="Q203" s="237"/>
      <c r="R203" s="237"/>
      <c r="S203" s="237"/>
      <c r="T203" s="237"/>
      <c r="U203" s="237"/>
      <c r="V203" s="237"/>
      <c r="W203" s="237"/>
      <c r="X203" s="237"/>
      <c r="Y203" s="237"/>
      <c r="Z203" s="237"/>
      <c r="AA203" s="237"/>
      <c r="AB203" s="267"/>
      <c r="AC203" s="277"/>
      <c r="AD203" s="237"/>
      <c r="AE203" s="211"/>
      <c r="AF203" s="237"/>
      <c r="AG203" s="237"/>
      <c r="AH203" s="237"/>
      <c r="AI203" s="237"/>
      <c r="AJ203" s="211"/>
      <c r="AK203" s="211"/>
      <c r="AL203" s="211"/>
      <c r="AM203" s="211"/>
      <c r="AN203" s="211"/>
    </row>
    <row r="204" spans="1:40" s="238" customFormat="1" ht="15.75" customHeight="1" x14ac:dyDescent="0.25">
      <c r="A204" s="211"/>
      <c r="B204" s="211"/>
      <c r="C204" s="211"/>
      <c r="D204" s="211"/>
      <c r="E204" s="211"/>
      <c r="F204" s="267"/>
      <c r="G204" s="267"/>
      <c r="H204" s="211"/>
      <c r="I204" s="211"/>
      <c r="J204" s="211"/>
      <c r="K204" s="211"/>
      <c r="L204" s="211"/>
      <c r="M204" s="211"/>
      <c r="N204" s="237"/>
      <c r="O204" s="237"/>
      <c r="P204" s="237"/>
      <c r="Q204" s="237"/>
      <c r="R204" s="237"/>
      <c r="S204" s="237"/>
      <c r="T204" s="237"/>
      <c r="U204" s="237"/>
      <c r="V204" s="237"/>
      <c r="W204" s="237"/>
      <c r="X204" s="237"/>
      <c r="Y204" s="237"/>
      <c r="Z204" s="237"/>
      <c r="AA204" s="237"/>
      <c r="AB204" s="267"/>
      <c r="AC204" s="277"/>
      <c r="AD204" s="237"/>
      <c r="AE204" s="211"/>
      <c r="AF204" s="237"/>
      <c r="AG204" s="237"/>
      <c r="AH204" s="237"/>
      <c r="AI204" s="237"/>
      <c r="AJ204" s="211"/>
      <c r="AK204" s="211"/>
      <c r="AL204" s="211"/>
      <c r="AM204" s="211"/>
      <c r="AN204" s="211"/>
    </row>
    <row r="205" spans="1:40" s="238" customFormat="1" ht="15.75" customHeight="1" x14ac:dyDescent="0.25">
      <c r="A205" s="211"/>
      <c r="B205" s="211"/>
      <c r="C205" s="211"/>
      <c r="D205" s="211"/>
      <c r="E205" s="211"/>
      <c r="F205" s="267"/>
      <c r="G205" s="267"/>
      <c r="H205" s="211"/>
      <c r="I205" s="211"/>
      <c r="J205" s="211"/>
      <c r="K205" s="211"/>
      <c r="L205" s="211"/>
      <c r="M205" s="211"/>
      <c r="N205" s="237"/>
      <c r="O205" s="237"/>
      <c r="P205" s="237"/>
      <c r="Q205" s="237"/>
      <c r="R205" s="237"/>
      <c r="S205" s="237"/>
      <c r="T205" s="237"/>
      <c r="U205" s="237"/>
      <c r="V205" s="237"/>
      <c r="W205" s="237"/>
      <c r="X205" s="237"/>
      <c r="Y205" s="237"/>
      <c r="Z205" s="237"/>
      <c r="AA205" s="237"/>
      <c r="AB205" s="267"/>
      <c r="AC205" s="277"/>
      <c r="AD205" s="237"/>
      <c r="AE205" s="211"/>
      <c r="AF205" s="237"/>
      <c r="AG205" s="237"/>
      <c r="AH205" s="237"/>
      <c r="AI205" s="237"/>
      <c r="AJ205" s="211"/>
      <c r="AK205" s="211"/>
      <c r="AL205" s="211"/>
      <c r="AM205" s="211"/>
      <c r="AN205" s="211"/>
    </row>
    <row r="206" spans="1:40" s="238" customFormat="1" ht="15.75" customHeight="1" x14ac:dyDescent="0.25">
      <c r="A206" s="211"/>
      <c r="B206" s="211"/>
      <c r="C206" s="211"/>
      <c r="D206" s="211"/>
      <c r="E206" s="211"/>
      <c r="F206" s="267"/>
      <c r="G206" s="267"/>
      <c r="H206" s="211"/>
      <c r="I206" s="211"/>
      <c r="J206" s="211"/>
      <c r="K206" s="211"/>
      <c r="L206" s="211"/>
      <c r="M206" s="211"/>
      <c r="N206" s="237"/>
      <c r="O206" s="237"/>
      <c r="P206" s="237"/>
      <c r="Q206" s="237"/>
      <c r="R206" s="237"/>
      <c r="S206" s="237"/>
      <c r="T206" s="237"/>
      <c r="U206" s="237"/>
      <c r="V206" s="237"/>
      <c r="W206" s="237"/>
      <c r="X206" s="237"/>
      <c r="Y206" s="237"/>
      <c r="Z206" s="237"/>
      <c r="AA206" s="237"/>
      <c r="AB206" s="267"/>
      <c r="AC206" s="277"/>
      <c r="AD206" s="237"/>
      <c r="AE206" s="211"/>
      <c r="AF206" s="237"/>
      <c r="AG206" s="237"/>
      <c r="AH206" s="237"/>
      <c r="AI206" s="237"/>
      <c r="AJ206" s="211"/>
      <c r="AK206" s="211"/>
      <c r="AL206" s="211"/>
      <c r="AM206" s="211"/>
      <c r="AN206" s="211"/>
    </row>
    <row r="207" spans="1:40" s="238" customFormat="1" ht="15.75" customHeight="1" x14ac:dyDescent="0.25">
      <c r="A207" s="211"/>
      <c r="B207" s="211"/>
      <c r="C207" s="211"/>
      <c r="D207" s="211"/>
      <c r="E207" s="211"/>
      <c r="F207" s="267"/>
      <c r="G207" s="267"/>
      <c r="H207" s="211"/>
      <c r="I207" s="211"/>
      <c r="J207" s="211"/>
      <c r="K207" s="211"/>
      <c r="L207" s="211"/>
      <c r="M207" s="211"/>
      <c r="N207" s="237"/>
      <c r="O207" s="237"/>
      <c r="P207" s="237"/>
      <c r="Q207" s="237"/>
      <c r="R207" s="237"/>
      <c r="S207" s="237"/>
      <c r="T207" s="237"/>
      <c r="U207" s="237"/>
      <c r="V207" s="237"/>
      <c r="W207" s="237"/>
      <c r="X207" s="237"/>
      <c r="Y207" s="237"/>
      <c r="Z207" s="237"/>
      <c r="AA207" s="237"/>
      <c r="AB207" s="267"/>
      <c r="AC207" s="277"/>
      <c r="AD207" s="237"/>
      <c r="AE207" s="211"/>
      <c r="AF207" s="237"/>
      <c r="AG207" s="237"/>
      <c r="AH207" s="237"/>
      <c r="AI207" s="237"/>
      <c r="AJ207" s="211"/>
      <c r="AK207" s="211"/>
      <c r="AL207" s="211"/>
      <c r="AM207" s="211"/>
      <c r="AN207" s="211"/>
    </row>
    <row r="208" spans="1:40" s="238" customFormat="1" ht="15.75" customHeight="1" x14ac:dyDescent="0.25">
      <c r="A208" s="211"/>
      <c r="B208" s="211"/>
      <c r="C208" s="211"/>
      <c r="D208" s="211"/>
      <c r="E208" s="211"/>
      <c r="F208" s="267"/>
      <c r="G208" s="267"/>
      <c r="H208" s="211"/>
      <c r="I208" s="211"/>
      <c r="J208" s="211"/>
      <c r="K208" s="211"/>
      <c r="L208" s="211"/>
      <c r="M208" s="211"/>
      <c r="N208" s="237"/>
      <c r="O208" s="237"/>
      <c r="P208" s="237"/>
      <c r="Q208" s="237"/>
      <c r="R208" s="237"/>
      <c r="S208" s="237"/>
      <c r="T208" s="237"/>
      <c r="U208" s="237"/>
      <c r="V208" s="237"/>
      <c r="W208" s="237"/>
      <c r="X208" s="237"/>
      <c r="Y208" s="237"/>
      <c r="Z208" s="237"/>
      <c r="AA208" s="237"/>
      <c r="AB208" s="267"/>
      <c r="AC208" s="277"/>
      <c r="AD208" s="237"/>
      <c r="AE208" s="211"/>
      <c r="AF208" s="237"/>
      <c r="AG208" s="237"/>
      <c r="AH208" s="237"/>
      <c r="AI208" s="237"/>
      <c r="AJ208" s="211"/>
      <c r="AK208" s="211"/>
      <c r="AL208" s="211"/>
      <c r="AM208" s="211"/>
      <c r="AN208" s="211"/>
    </row>
    <row r="209" spans="1:40" s="238" customFormat="1" ht="15.75" customHeight="1" x14ac:dyDescent="0.25">
      <c r="A209" s="211"/>
      <c r="B209" s="211"/>
      <c r="C209" s="211"/>
      <c r="D209" s="211"/>
      <c r="E209" s="211"/>
      <c r="F209" s="267"/>
      <c r="G209" s="267"/>
      <c r="H209" s="211"/>
      <c r="I209" s="211"/>
      <c r="J209" s="211"/>
      <c r="K209" s="211"/>
      <c r="L209" s="211"/>
      <c r="M209" s="211"/>
      <c r="N209" s="237"/>
      <c r="O209" s="237"/>
      <c r="P209" s="237"/>
      <c r="Q209" s="237"/>
      <c r="R209" s="237"/>
      <c r="S209" s="237"/>
      <c r="T209" s="237"/>
      <c r="U209" s="237"/>
      <c r="V209" s="237"/>
      <c r="W209" s="237"/>
      <c r="X209" s="237"/>
      <c r="Y209" s="237"/>
      <c r="Z209" s="237"/>
      <c r="AA209" s="237"/>
      <c r="AB209" s="267"/>
      <c r="AC209" s="277"/>
      <c r="AD209" s="237"/>
      <c r="AE209" s="211"/>
      <c r="AF209" s="237"/>
      <c r="AG209" s="237"/>
      <c r="AH209" s="237"/>
      <c r="AI209" s="237"/>
      <c r="AJ209" s="211"/>
      <c r="AK209" s="211"/>
      <c r="AL209" s="211"/>
      <c r="AM209" s="211"/>
      <c r="AN209" s="211"/>
    </row>
    <row r="210" spans="1:40" s="238" customFormat="1" ht="15.75" customHeight="1" x14ac:dyDescent="0.25">
      <c r="A210" s="211"/>
      <c r="B210" s="211"/>
      <c r="C210" s="211"/>
      <c r="D210" s="211"/>
      <c r="E210" s="211"/>
      <c r="F210" s="267"/>
      <c r="G210" s="267"/>
      <c r="H210" s="211"/>
      <c r="I210" s="211"/>
      <c r="J210" s="211"/>
      <c r="K210" s="211"/>
      <c r="L210" s="211"/>
      <c r="M210" s="211"/>
      <c r="N210" s="237"/>
      <c r="O210" s="237"/>
      <c r="P210" s="237"/>
      <c r="Q210" s="237"/>
      <c r="R210" s="237"/>
      <c r="S210" s="237"/>
      <c r="T210" s="237"/>
      <c r="U210" s="237"/>
      <c r="V210" s="237"/>
      <c r="W210" s="237"/>
      <c r="X210" s="237"/>
      <c r="Y210" s="237"/>
      <c r="Z210" s="237"/>
      <c r="AA210" s="237"/>
      <c r="AB210" s="267"/>
      <c r="AC210" s="277"/>
      <c r="AD210" s="237"/>
      <c r="AE210" s="211"/>
      <c r="AF210" s="237"/>
      <c r="AG210" s="237"/>
      <c r="AH210" s="237"/>
      <c r="AI210" s="237"/>
      <c r="AJ210" s="211"/>
      <c r="AK210" s="211"/>
      <c r="AL210" s="211"/>
      <c r="AM210" s="211"/>
      <c r="AN210" s="211"/>
    </row>
    <row r="211" spans="1:40" s="238" customFormat="1" ht="15.75" customHeight="1" x14ac:dyDescent="0.25">
      <c r="A211" s="211"/>
      <c r="B211" s="211"/>
      <c r="C211" s="211"/>
      <c r="D211" s="211"/>
      <c r="E211" s="211"/>
      <c r="F211" s="267"/>
      <c r="G211" s="267"/>
      <c r="H211" s="211"/>
      <c r="I211" s="211"/>
      <c r="J211" s="211"/>
      <c r="K211" s="211"/>
      <c r="L211" s="211"/>
      <c r="M211" s="211"/>
      <c r="N211" s="237"/>
      <c r="O211" s="237"/>
      <c r="P211" s="237"/>
      <c r="Q211" s="237"/>
      <c r="R211" s="237"/>
      <c r="S211" s="237"/>
      <c r="T211" s="237"/>
      <c r="U211" s="237"/>
      <c r="V211" s="237"/>
      <c r="W211" s="237"/>
      <c r="X211" s="237"/>
      <c r="Y211" s="237"/>
      <c r="Z211" s="237"/>
      <c r="AA211" s="237"/>
      <c r="AB211" s="267"/>
      <c r="AC211" s="277"/>
      <c r="AD211" s="237"/>
      <c r="AE211" s="211"/>
      <c r="AF211" s="237"/>
      <c r="AG211" s="237"/>
      <c r="AH211" s="237"/>
      <c r="AI211" s="237"/>
      <c r="AJ211" s="211"/>
      <c r="AK211" s="211"/>
      <c r="AL211" s="211"/>
      <c r="AM211" s="211"/>
      <c r="AN211" s="211"/>
    </row>
    <row r="212" spans="1:40" s="238" customFormat="1" ht="15.75" customHeight="1" x14ac:dyDescent="0.25">
      <c r="A212" s="211"/>
      <c r="B212" s="211"/>
      <c r="C212" s="211"/>
      <c r="D212" s="211"/>
      <c r="E212" s="211"/>
      <c r="F212" s="267"/>
      <c r="G212" s="267"/>
      <c r="H212" s="211"/>
      <c r="I212" s="211"/>
      <c r="J212" s="211"/>
      <c r="K212" s="211"/>
      <c r="L212" s="211"/>
      <c r="M212" s="211"/>
      <c r="N212" s="237"/>
      <c r="O212" s="237"/>
      <c r="P212" s="237"/>
      <c r="Q212" s="237"/>
      <c r="R212" s="237"/>
      <c r="S212" s="237"/>
      <c r="T212" s="237"/>
      <c r="U212" s="237"/>
      <c r="V212" s="237"/>
      <c r="W212" s="237"/>
      <c r="X212" s="237"/>
      <c r="Y212" s="237"/>
      <c r="Z212" s="237"/>
      <c r="AA212" s="237"/>
      <c r="AB212" s="267"/>
      <c r="AC212" s="277"/>
      <c r="AD212" s="237"/>
      <c r="AE212" s="211"/>
      <c r="AF212" s="237"/>
      <c r="AG212" s="237"/>
      <c r="AH212" s="237"/>
      <c r="AI212" s="237"/>
      <c r="AJ212" s="211"/>
      <c r="AK212" s="211"/>
      <c r="AL212" s="211"/>
      <c r="AM212" s="211"/>
      <c r="AN212" s="211"/>
    </row>
    <row r="213" spans="1:40" s="238" customFormat="1" ht="15.75" customHeight="1" x14ac:dyDescent="0.25">
      <c r="A213" s="211"/>
      <c r="B213" s="211"/>
      <c r="C213" s="211"/>
      <c r="D213" s="211"/>
      <c r="E213" s="211"/>
      <c r="F213" s="267"/>
      <c r="G213" s="267"/>
      <c r="H213" s="211"/>
      <c r="I213" s="211"/>
      <c r="J213" s="211"/>
      <c r="K213" s="211"/>
      <c r="L213" s="211"/>
      <c r="M213" s="211"/>
      <c r="N213" s="237"/>
      <c r="O213" s="237"/>
      <c r="P213" s="237"/>
      <c r="Q213" s="237"/>
      <c r="R213" s="237"/>
      <c r="S213" s="237"/>
      <c r="T213" s="237"/>
      <c r="U213" s="237"/>
      <c r="V213" s="237"/>
      <c r="W213" s="237"/>
      <c r="X213" s="237"/>
      <c r="Y213" s="237"/>
      <c r="Z213" s="237"/>
      <c r="AA213" s="237"/>
      <c r="AB213" s="267"/>
      <c r="AC213" s="277"/>
      <c r="AD213" s="237"/>
      <c r="AE213" s="211"/>
      <c r="AF213" s="237"/>
      <c r="AG213" s="237"/>
      <c r="AH213" s="237"/>
      <c r="AI213" s="237"/>
      <c r="AJ213" s="211"/>
      <c r="AK213" s="211"/>
      <c r="AL213" s="211"/>
      <c r="AM213" s="211"/>
      <c r="AN213" s="211"/>
    </row>
    <row r="214" spans="1:40" s="238" customFormat="1" ht="15.75" customHeight="1" x14ac:dyDescent="0.25">
      <c r="A214" s="211"/>
      <c r="B214" s="211"/>
      <c r="C214" s="211"/>
      <c r="D214" s="211"/>
      <c r="E214" s="211"/>
      <c r="F214" s="267"/>
      <c r="G214" s="267"/>
      <c r="H214" s="211"/>
      <c r="I214" s="211"/>
      <c r="J214" s="211"/>
      <c r="K214" s="211"/>
      <c r="L214" s="211"/>
      <c r="M214" s="211"/>
      <c r="N214" s="237"/>
      <c r="O214" s="237"/>
      <c r="P214" s="237"/>
      <c r="Q214" s="237"/>
      <c r="R214" s="237"/>
      <c r="S214" s="237"/>
      <c r="T214" s="237"/>
      <c r="U214" s="237"/>
      <c r="V214" s="237"/>
      <c r="W214" s="237"/>
      <c r="X214" s="237"/>
      <c r="Y214" s="237"/>
      <c r="Z214" s="237"/>
      <c r="AA214" s="237"/>
      <c r="AB214" s="267"/>
      <c r="AC214" s="277"/>
      <c r="AD214" s="237"/>
      <c r="AE214" s="211"/>
      <c r="AF214" s="237"/>
      <c r="AG214" s="237"/>
      <c r="AH214" s="237"/>
      <c r="AI214" s="237"/>
      <c r="AJ214" s="211"/>
      <c r="AK214" s="211"/>
      <c r="AL214" s="211"/>
      <c r="AM214" s="211"/>
      <c r="AN214" s="211"/>
    </row>
    <row r="215" spans="1:40" s="238" customFormat="1" ht="15.75" customHeight="1" x14ac:dyDescent="0.25">
      <c r="A215" s="211"/>
      <c r="B215" s="211"/>
      <c r="C215" s="211"/>
      <c r="D215" s="211"/>
      <c r="E215" s="211"/>
      <c r="F215" s="267"/>
      <c r="G215" s="267"/>
      <c r="H215" s="211"/>
      <c r="I215" s="211"/>
      <c r="J215" s="211"/>
      <c r="K215" s="211"/>
      <c r="L215" s="211"/>
      <c r="M215" s="211"/>
      <c r="N215" s="237"/>
      <c r="O215" s="237"/>
      <c r="P215" s="237"/>
      <c r="Q215" s="237"/>
      <c r="R215" s="237"/>
      <c r="S215" s="237"/>
      <c r="T215" s="237"/>
      <c r="U215" s="237"/>
      <c r="V215" s="237"/>
      <c r="W215" s="237"/>
      <c r="X215" s="237"/>
      <c r="Y215" s="237"/>
      <c r="Z215" s="237"/>
      <c r="AA215" s="237"/>
      <c r="AB215" s="267"/>
      <c r="AC215" s="277"/>
      <c r="AD215" s="237"/>
      <c r="AE215" s="211"/>
      <c r="AF215" s="237"/>
      <c r="AG215" s="237"/>
      <c r="AH215" s="237"/>
      <c r="AI215" s="237"/>
      <c r="AJ215" s="211"/>
      <c r="AK215" s="211"/>
      <c r="AL215" s="211"/>
      <c r="AM215" s="211"/>
      <c r="AN215" s="211"/>
    </row>
    <row r="216" spans="1:40" s="238" customFormat="1" ht="15.75" customHeight="1" x14ac:dyDescent="0.25">
      <c r="A216" s="211"/>
      <c r="B216" s="211"/>
      <c r="C216" s="211"/>
      <c r="D216" s="211"/>
      <c r="E216" s="211"/>
      <c r="F216" s="267"/>
      <c r="G216" s="267"/>
      <c r="H216" s="211"/>
      <c r="I216" s="211"/>
      <c r="J216" s="211"/>
      <c r="K216" s="211"/>
      <c r="L216" s="211"/>
      <c r="M216" s="211"/>
      <c r="N216" s="237"/>
      <c r="O216" s="237"/>
      <c r="P216" s="237"/>
      <c r="Q216" s="237"/>
      <c r="R216" s="237"/>
      <c r="S216" s="237"/>
      <c r="T216" s="237"/>
      <c r="U216" s="237"/>
      <c r="V216" s="237"/>
      <c r="W216" s="237"/>
      <c r="X216" s="237"/>
      <c r="Y216" s="237"/>
      <c r="Z216" s="237"/>
      <c r="AA216" s="237"/>
      <c r="AB216" s="267"/>
      <c r="AC216" s="277"/>
      <c r="AD216" s="237"/>
      <c r="AE216" s="211"/>
      <c r="AF216" s="237"/>
      <c r="AG216" s="237"/>
      <c r="AH216" s="237"/>
      <c r="AI216" s="237"/>
      <c r="AJ216" s="211"/>
      <c r="AK216" s="211"/>
      <c r="AL216" s="211"/>
      <c r="AM216" s="211"/>
      <c r="AN216" s="211"/>
    </row>
    <row r="217" spans="1:40" s="238" customFormat="1" ht="15.75" customHeight="1" x14ac:dyDescent="0.25">
      <c r="A217" s="211"/>
      <c r="B217" s="211"/>
      <c r="C217" s="211"/>
      <c r="D217" s="211"/>
      <c r="E217" s="211"/>
      <c r="F217" s="267"/>
      <c r="G217" s="267"/>
      <c r="H217" s="211"/>
      <c r="I217" s="211"/>
      <c r="J217" s="211"/>
      <c r="K217" s="211"/>
      <c r="L217" s="211"/>
      <c r="M217" s="211"/>
      <c r="N217" s="237"/>
      <c r="O217" s="237"/>
      <c r="P217" s="237"/>
      <c r="Q217" s="237"/>
      <c r="R217" s="237"/>
      <c r="S217" s="237"/>
      <c r="T217" s="237"/>
      <c r="U217" s="237"/>
      <c r="V217" s="237"/>
      <c r="W217" s="237"/>
      <c r="X217" s="237"/>
      <c r="Y217" s="237"/>
      <c r="Z217" s="237"/>
      <c r="AA217" s="237"/>
      <c r="AB217" s="267"/>
      <c r="AC217" s="277"/>
      <c r="AD217" s="237"/>
      <c r="AE217" s="211"/>
      <c r="AF217" s="237"/>
      <c r="AG217" s="237"/>
      <c r="AH217" s="237"/>
      <c r="AI217" s="237"/>
      <c r="AJ217" s="211"/>
      <c r="AK217" s="211"/>
      <c r="AL217" s="211"/>
      <c r="AM217" s="211"/>
      <c r="AN217" s="211"/>
    </row>
    <row r="218" spans="1:40" s="238" customFormat="1" ht="15.75" customHeight="1" x14ac:dyDescent="0.25">
      <c r="A218" s="211"/>
      <c r="B218" s="211"/>
      <c r="C218" s="211"/>
      <c r="D218" s="211"/>
      <c r="E218" s="211"/>
      <c r="F218" s="267"/>
      <c r="G218" s="267"/>
      <c r="H218" s="211"/>
      <c r="I218" s="211"/>
      <c r="J218" s="211"/>
      <c r="K218" s="211"/>
      <c r="L218" s="211"/>
      <c r="M218" s="211"/>
      <c r="N218" s="237"/>
      <c r="O218" s="237"/>
      <c r="P218" s="237"/>
      <c r="Q218" s="237"/>
      <c r="R218" s="237"/>
      <c r="S218" s="237"/>
      <c r="T218" s="237"/>
      <c r="U218" s="237"/>
      <c r="V218" s="237"/>
      <c r="W218" s="237"/>
      <c r="X218" s="237"/>
      <c r="Y218" s="237"/>
      <c r="Z218" s="237"/>
      <c r="AA218" s="237"/>
      <c r="AB218" s="267"/>
      <c r="AC218" s="277"/>
      <c r="AD218" s="237"/>
      <c r="AE218" s="211"/>
      <c r="AF218" s="237"/>
      <c r="AG218" s="237"/>
      <c r="AH218" s="237"/>
      <c r="AI218" s="237"/>
      <c r="AJ218" s="211"/>
      <c r="AK218" s="211"/>
      <c r="AL218" s="211"/>
      <c r="AM218" s="211"/>
      <c r="AN218" s="211"/>
    </row>
    <row r="219" spans="1:40" s="238" customFormat="1" ht="15.75" customHeight="1" x14ac:dyDescent="0.25">
      <c r="A219" s="211"/>
      <c r="B219" s="211"/>
      <c r="C219" s="211"/>
      <c r="D219" s="211"/>
      <c r="E219" s="211"/>
      <c r="F219" s="267"/>
      <c r="G219" s="267"/>
      <c r="H219" s="211"/>
      <c r="I219" s="211"/>
      <c r="J219" s="211"/>
      <c r="K219" s="211"/>
      <c r="L219" s="211"/>
      <c r="M219" s="211"/>
      <c r="N219" s="237"/>
      <c r="O219" s="237"/>
      <c r="P219" s="237"/>
      <c r="Q219" s="237"/>
      <c r="R219" s="237"/>
      <c r="S219" s="237"/>
      <c r="T219" s="237"/>
      <c r="U219" s="237"/>
      <c r="V219" s="237"/>
      <c r="W219" s="237"/>
      <c r="X219" s="237"/>
      <c r="Y219" s="237"/>
      <c r="Z219" s="237"/>
      <c r="AA219" s="237"/>
      <c r="AB219" s="267"/>
      <c r="AC219" s="277"/>
      <c r="AD219" s="237"/>
      <c r="AE219" s="211"/>
      <c r="AF219" s="237"/>
      <c r="AG219" s="237"/>
      <c r="AH219" s="237"/>
      <c r="AI219" s="237"/>
      <c r="AJ219" s="211"/>
      <c r="AK219" s="211"/>
      <c r="AL219" s="211"/>
      <c r="AM219" s="211"/>
      <c r="AN219" s="211"/>
    </row>
    <row r="220" spans="1:40" s="238" customFormat="1" ht="15.75" customHeight="1" x14ac:dyDescent="0.25">
      <c r="A220" s="211"/>
      <c r="B220" s="211"/>
      <c r="C220" s="211"/>
      <c r="D220" s="211"/>
      <c r="E220" s="211"/>
      <c r="F220" s="267"/>
      <c r="G220" s="267"/>
      <c r="H220" s="211"/>
      <c r="I220" s="211"/>
      <c r="J220" s="211"/>
      <c r="K220" s="211"/>
      <c r="L220" s="211"/>
      <c r="M220" s="211"/>
      <c r="N220" s="237"/>
      <c r="O220" s="237"/>
      <c r="P220" s="237"/>
      <c r="Q220" s="237"/>
      <c r="R220" s="237"/>
      <c r="S220" s="237"/>
      <c r="T220" s="237"/>
      <c r="U220" s="237"/>
      <c r="V220" s="237"/>
      <c r="W220" s="237"/>
      <c r="X220" s="237"/>
      <c r="Y220" s="237"/>
      <c r="Z220" s="237"/>
      <c r="AA220" s="237"/>
      <c r="AB220" s="267"/>
      <c r="AC220" s="277"/>
      <c r="AD220" s="237"/>
      <c r="AE220" s="211"/>
      <c r="AF220" s="237"/>
      <c r="AG220" s="237"/>
      <c r="AH220" s="237"/>
      <c r="AI220" s="237"/>
      <c r="AJ220" s="211"/>
      <c r="AK220" s="211"/>
      <c r="AL220" s="211"/>
      <c r="AM220" s="211"/>
      <c r="AN220" s="211"/>
    </row>
    <row r="221" spans="1:40" s="238" customFormat="1" ht="15.75" customHeight="1" x14ac:dyDescent="0.25">
      <c r="A221" s="211"/>
      <c r="B221" s="211"/>
      <c r="C221" s="211"/>
      <c r="D221" s="211"/>
      <c r="E221" s="211"/>
      <c r="F221" s="267"/>
      <c r="G221" s="267"/>
      <c r="H221" s="211"/>
      <c r="I221" s="211"/>
      <c r="J221" s="211"/>
      <c r="K221" s="211"/>
      <c r="L221" s="211"/>
      <c r="M221" s="211"/>
      <c r="N221" s="237"/>
      <c r="O221" s="237"/>
      <c r="P221" s="237"/>
      <c r="Q221" s="237"/>
      <c r="R221" s="237"/>
      <c r="S221" s="237"/>
      <c r="T221" s="237"/>
      <c r="U221" s="237"/>
      <c r="V221" s="237"/>
      <c r="W221" s="237"/>
      <c r="X221" s="237"/>
      <c r="Y221" s="237"/>
      <c r="Z221" s="237"/>
      <c r="AA221" s="237"/>
      <c r="AB221" s="267"/>
      <c r="AC221" s="277"/>
      <c r="AD221" s="237"/>
      <c r="AE221" s="211"/>
      <c r="AF221" s="237"/>
      <c r="AG221" s="237"/>
      <c r="AH221" s="237"/>
      <c r="AI221" s="237"/>
      <c r="AJ221" s="211"/>
      <c r="AK221" s="211"/>
      <c r="AL221" s="211"/>
      <c r="AM221" s="211"/>
      <c r="AN221" s="211"/>
    </row>
    <row r="222" spans="1:40" s="238" customFormat="1" ht="15.75" customHeight="1" x14ac:dyDescent="0.25">
      <c r="A222" s="211"/>
      <c r="B222" s="211"/>
      <c r="C222" s="211"/>
      <c r="D222" s="211"/>
      <c r="E222" s="211"/>
      <c r="F222" s="267"/>
      <c r="G222" s="267"/>
      <c r="H222" s="211"/>
      <c r="I222" s="211"/>
      <c r="J222" s="211"/>
      <c r="K222" s="211"/>
      <c r="L222" s="211"/>
      <c r="M222" s="211"/>
      <c r="N222" s="237"/>
      <c r="O222" s="237"/>
      <c r="P222" s="237"/>
      <c r="Q222" s="237"/>
      <c r="R222" s="237"/>
      <c r="S222" s="237"/>
      <c r="T222" s="237"/>
      <c r="U222" s="237"/>
      <c r="V222" s="237"/>
      <c r="W222" s="237"/>
      <c r="X222" s="237"/>
      <c r="Y222" s="237"/>
      <c r="Z222" s="237"/>
      <c r="AA222" s="237"/>
      <c r="AB222" s="267"/>
      <c r="AC222" s="277"/>
      <c r="AD222" s="237"/>
      <c r="AE222" s="211"/>
      <c r="AF222" s="237"/>
      <c r="AG222" s="237"/>
      <c r="AH222" s="237"/>
      <c r="AI222" s="237"/>
      <c r="AJ222" s="211"/>
      <c r="AK222" s="211"/>
      <c r="AL222" s="211"/>
      <c r="AM222" s="211"/>
      <c r="AN222" s="211"/>
    </row>
    <row r="223" spans="1:40" s="238" customFormat="1" ht="15.75" customHeight="1" x14ac:dyDescent="0.25">
      <c r="A223" s="211"/>
      <c r="B223" s="211"/>
      <c r="C223" s="211"/>
      <c r="D223" s="211"/>
      <c r="E223" s="211"/>
      <c r="F223" s="267"/>
      <c r="G223" s="267"/>
      <c r="H223" s="211"/>
      <c r="I223" s="211"/>
      <c r="J223" s="211"/>
      <c r="K223" s="211"/>
      <c r="L223" s="211"/>
      <c r="M223" s="211"/>
      <c r="N223" s="237"/>
      <c r="O223" s="237"/>
      <c r="P223" s="237"/>
      <c r="Q223" s="237"/>
      <c r="R223" s="237"/>
      <c r="S223" s="237"/>
      <c r="T223" s="237"/>
      <c r="U223" s="237"/>
      <c r="V223" s="237"/>
      <c r="W223" s="237"/>
      <c r="X223" s="237"/>
      <c r="Y223" s="237"/>
      <c r="Z223" s="237"/>
      <c r="AA223" s="237"/>
      <c r="AB223" s="267"/>
      <c r="AC223" s="277"/>
      <c r="AD223" s="237"/>
      <c r="AE223" s="211"/>
      <c r="AF223" s="237"/>
      <c r="AG223" s="237"/>
      <c r="AH223" s="237"/>
      <c r="AI223" s="237"/>
      <c r="AJ223" s="211"/>
      <c r="AK223" s="211"/>
      <c r="AL223" s="211"/>
      <c r="AM223" s="211"/>
      <c r="AN223" s="211"/>
    </row>
    <row r="224" spans="1:40" s="238" customFormat="1" ht="15.75" customHeight="1" x14ac:dyDescent="0.25">
      <c r="A224" s="211"/>
      <c r="B224" s="211"/>
      <c r="C224" s="211"/>
      <c r="D224" s="211"/>
      <c r="E224" s="211"/>
      <c r="F224" s="267"/>
      <c r="G224" s="267"/>
      <c r="H224" s="211"/>
      <c r="I224" s="211"/>
      <c r="J224" s="211"/>
      <c r="K224" s="211"/>
      <c r="L224" s="211"/>
      <c r="M224" s="211"/>
      <c r="N224" s="237"/>
      <c r="O224" s="237"/>
      <c r="P224" s="237"/>
      <c r="Q224" s="237"/>
      <c r="R224" s="237"/>
      <c r="S224" s="237"/>
      <c r="T224" s="237"/>
      <c r="U224" s="237"/>
      <c r="V224" s="237"/>
      <c r="W224" s="237"/>
      <c r="X224" s="237"/>
      <c r="Y224" s="237"/>
      <c r="Z224" s="237"/>
      <c r="AA224" s="237"/>
      <c r="AB224" s="267"/>
      <c r="AC224" s="277"/>
      <c r="AD224" s="237"/>
      <c r="AE224" s="211"/>
      <c r="AF224" s="237"/>
      <c r="AG224" s="237"/>
      <c r="AH224" s="237"/>
      <c r="AI224" s="237"/>
      <c r="AJ224" s="211"/>
      <c r="AK224" s="211"/>
      <c r="AL224" s="211"/>
      <c r="AM224" s="211"/>
      <c r="AN224" s="211"/>
    </row>
    <row r="225" spans="1:40" s="238" customFormat="1" ht="15.75" customHeight="1" x14ac:dyDescent="0.25">
      <c r="A225" s="211"/>
      <c r="B225" s="211"/>
      <c r="C225" s="211"/>
      <c r="D225" s="211"/>
      <c r="E225" s="211"/>
      <c r="F225" s="267"/>
      <c r="G225" s="267"/>
      <c r="H225" s="211"/>
      <c r="I225" s="211"/>
      <c r="J225" s="211"/>
      <c r="K225" s="211"/>
      <c r="L225" s="211"/>
      <c r="M225" s="211"/>
      <c r="N225" s="237"/>
      <c r="O225" s="237"/>
      <c r="P225" s="237"/>
      <c r="Q225" s="237"/>
      <c r="R225" s="237"/>
      <c r="S225" s="237"/>
      <c r="T225" s="237"/>
      <c r="U225" s="237"/>
      <c r="V225" s="237"/>
      <c r="W225" s="237"/>
      <c r="X225" s="237"/>
      <c r="Y225" s="237"/>
      <c r="Z225" s="237"/>
      <c r="AA225" s="237"/>
      <c r="AB225" s="267"/>
      <c r="AC225" s="277"/>
      <c r="AD225" s="237"/>
      <c r="AE225" s="211"/>
      <c r="AF225" s="237"/>
      <c r="AG225" s="237"/>
      <c r="AH225" s="237"/>
      <c r="AI225" s="237"/>
      <c r="AJ225" s="211"/>
      <c r="AK225" s="211"/>
      <c r="AL225" s="211"/>
      <c r="AM225" s="211"/>
      <c r="AN225" s="211"/>
    </row>
    <row r="226" spans="1:40" s="238" customFormat="1" ht="15.75" customHeight="1" x14ac:dyDescent="0.25">
      <c r="A226" s="211"/>
      <c r="B226" s="211"/>
      <c r="C226" s="211"/>
      <c r="D226" s="211"/>
      <c r="E226" s="211"/>
      <c r="F226" s="267"/>
      <c r="G226" s="267"/>
      <c r="H226" s="211"/>
      <c r="I226" s="211"/>
      <c r="J226" s="211"/>
      <c r="K226" s="211"/>
      <c r="L226" s="211"/>
      <c r="M226" s="211"/>
      <c r="N226" s="237"/>
      <c r="O226" s="237"/>
      <c r="P226" s="237"/>
      <c r="Q226" s="237"/>
      <c r="R226" s="237"/>
      <c r="S226" s="237"/>
      <c r="T226" s="237"/>
      <c r="U226" s="237"/>
      <c r="V226" s="237"/>
      <c r="W226" s="237"/>
      <c r="X226" s="237"/>
      <c r="Y226" s="237"/>
      <c r="Z226" s="237"/>
      <c r="AA226" s="237"/>
      <c r="AB226" s="267"/>
      <c r="AC226" s="277"/>
      <c r="AD226" s="237"/>
      <c r="AE226" s="211"/>
      <c r="AF226" s="237"/>
      <c r="AG226" s="237"/>
      <c r="AH226" s="237"/>
      <c r="AI226" s="237"/>
      <c r="AJ226" s="211"/>
      <c r="AK226" s="211"/>
      <c r="AL226" s="211"/>
      <c r="AM226" s="211"/>
      <c r="AN226" s="211"/>
    </row>
    <row r="227" spans="1:40" s="238" customFormat="1" ht="15.75" customHeight="1" x14ac:dyDescent="0.25">
      <c r="A227" s="211"/>
      <c r="B227" s="211"/>
      <c r="C227" s="211"/>
      <c r="D227" s="211"/>
      <c r="E227" s="211"/>
      <c r="F227" s="267"/>
      <c r="G227" s="267"/>
      <c r="H227" s="211"/>
      <c r="I227" s="211"/>
      <c r="J227" s="211"/>
      <c r="K227" s="211"/>
      <c r="L227" s="211"/>
      <c r="M227" s="211"/>
      <c r="N227" s="237"/>
      <c r="O227" s="237"/>
      <c r="P227" s="237"/>
      <c r="Q227" s="237"/>
      <c r="R227" s="237"/>
      <c r="S227" s="237"/>
      <c r="T227" s="237"/>
      <c r="U227" s="237"/>
      <c r="V227" s="237"/>
      <c r="W227" s="237"/>
      <c r="X227" s="237"/>
      <c r="Y227" s="237"/>
      <c r="Z227" s="237"/>
      <c r="AA227" s="237"/>
      <c r="AB227" s="267"/>
      <c r="AC227" s="277"/>
      <c r="AD227" s="237"/>
      <c r="AE227" s="211"/>
      <c r="AF227" s="237"/>
      <c r="AG227" s="237"/>
      <c r="AH227" s="237"/>
      <c r="AI227" s="237"/>
      <c r="AJ227" s="211"/>
      <c r="AK227" s="211"/>
      <c r="AL227" s="211"/>
      <c r="AM227" s="211"/>
      <c r="AN227" s="211"/>
    </row>
    <row r="228" spans="1:40" s="238" customFormat="1" ht="15.75" customHeight="1" x14ac:dyDescent="0.25">
      <c r="A228" s="211"/>
      <c r="B228" s="211"/>
      <c r="C228" s="211"/>
      <c r="D228" s="211"/>
      <c r="E228" s="211"/>
      <c r="F228" s="267"/>
      <c r="G228" s="267"/>
      <c r="H228" s="211"/>
      <c r="I228" s="211"/>
      <c r="J228" s="211"/>
      <c r="K228" s="211"/>
      <c r="L228" s="211"/>
      <c r="M228" s="211"/>
      <c r="N228" s="237"/>
      <c r="O228" s="237"/>
      <c r="P228" s="237"/>
      <c r="Q228" s="237"/>
      <c r="R228" s="237"/>
      <c r="S228" s="237"/>
      <c r="T228" s="237"/>
      <c r="U228" s="237"/>
      <c r="V228" s="237"/>
      <c r="W228" s="237"/>
      <c r="X228" s="237"/>
      <c r="Y228" s="237"/>
      <c r="Z228" s="237"/>
      <c r="AA228" s="237"/>
      <c r="AB228" s="267"/>
      <c r="AC228" s="277"/>
      <c r="AD228" s="237"/>
      <c r="AE228" s="211"/>
      <c r="AF228" s="237"/>
      <c r="AG228" s="237"/>
      <c r="AH228" s="237"/>
      <c r="AI228" s="237"/>
      <c r="AJ228" s="211"/>
      <c r="AK228" s="211"/>
      <c r="AL228" s="211"/>
      <c r="AM228" s="211"/>
      <c r="AN228" s="211"/>
    </row>
    <row r="229" spans="1:40" s="238" customFormat="1" ht="15.75" customHeight="1" x14ac:dyDescent="0.25">
      <c r="A229" s="211"/>
      <c r="B229" s="211"/>
      <c r="C229" s="211"/>
      <c r="D229" s="211"/>
      <c r="E229" s="211"/>
      <c r="F229" s="267"/>
      <c r="G229" s="267"/>
      <c r="H229" s="211"/>
      <c r="I229" s="211"/>
      <c r="J229" s="211"/>
      <c r="K229" s="211"/>
      <c r="L229" s="211"/>
      <c r="M229" s="211"/>
      <c r="N229" s="237"/>
      <c r="O229" s="237"/>
      <c r="P229" s="237"/>
      <c r="Q229" s="237"/>
      <c r="R229" s="237"/>
      <c r="S229" s="237"/>
      <c r="T229" s="237"/>
      <c r="U229" s="237"/>
      <c r="V229" s="237"/>
      <c r="W229" s="237"/>
      <c r="X229" s="237"/>
      <c r="Y229" s="237"/>
      <c r="Z229" s="237"/>
      <c r="AA229" s="237"/>
      <c r="AB229" s="267"/>
      <c r="AC229" s="277"/>
      <c r="AD229" s="237"/>
      <c r="AE229" s="211"/>
      <c r="AF229" s="237"/>
      <c r="AG229" s="237"/>
      <c r="AH229" s="237"/>
      <c r="AI229" s="237"/>
      <c r="AJ229" s="211"/>
      <c r="AK229" s="211"/>
      <c r="AL229" s="211"/>
      <c r="AM229" s="211"/>
      <c r="AN229" s="211"/>
    </row>
    <row r="230" spans="1:40" s="238" customFormat="1" ht="15.75" customHeight="1" x14ac:dyDescent="0.25">
      <c r="A230" s="211"/>
      <c r="B230" s="211"/>
      <c r="C230" s="211"/>
      <c r="D230" s="211"/>
      <c r="E230" s="211"/>
      <c r="F230" s="267"/>
      <c r="G230" s="267"/>
      <c r="H230" s="211"/>
      <c r="I230" s="211"/>
      <c r="J230" s="211"/>
      <c r="K230" s="211"/>
      <c r="L230" s="211"/>
      <c r="M230" s="211"/>
      <c r="N230" s="237"/>
      <c r="O230" s="237"/>
      <c r="P230" s="237"/>
      <c r="Q230" s="237"/>
      <c r="R230" s="237"/>
      <c r="S230" s="237"/>
      <c r="T230" s="237"/>
      <c r="U230" s="237"/>
      <c r="V230" s="237"/>
      <c r="W230" s="237"/>
      <c r="X230" s="237"/>
      <c r="Y230" s="237"/>
      <c r="Z230" s="237"/>
      <c r="AA230" s="237"/>
      <c r="AB230" s="267"/>
      <c r="AC230" s="277"/>
      <c r="AD230" s="237"/>
      <c r="AE230" s="211"/>
      <c r="AF230" s="237"/>
      <c r="AG230" s="237"/>
      <c r="AH230" s="237"/>
      <c r="AI230" s="237"/>
      <c r="AJ230" s="211"/>
      <c r="AK230" s="211"/>
      <c r="AL230" s="211"/>
      <c r="AM230" s="211"/>
      <c r="AN230" s="211"/>
    </row>
    <row r="231" spans="1:40" s="238" customFormat="1" ht="15.75" customHeight="1" x14ac:dyDescent="0.25">
      <c r="A231" s="211"/>
      <c r="B231" s="211"/>
      <c r="C231" s="211"/>
      <c r="D231" s="211"/>
      <c r="E231" s="211"/>
      <c r="F231" s="267"/>
      <c r="G231" s="267"/>
      <c r="H231" s="211"/>
      <c r="I231" s="211"/>
      <c r="J231" s="211"/>
      <c r="K231" s="211"/>
      <c r="L231" s="211"/>
      <c r="M231" s="211"/>
      <c r="N231" s="237"/>
      <c r="O231" s="237"/>
      <c r="P231" s="237"/>
      <c r="Q231" s="237"/>
      <c r="R231" s="237"/>
      <c r="S231" s="237"/>
      <c r="T231" s="237"/>
      <c r="U231" s="237"/>
      <c r="V231" s="237"/>
      <c r="W231" s="237"/>
      <c r="X231" s="237"/>
      <c r="Y231" s="237"/>
      <c r="Z231" s="237"/>
      <c r="AA231" s="237"/>
      <c r="AB231" s="267"/>
      <c r="AC231" s="277"/>
      <c r="AD231" s="237"/>
      <c r="AE231" s="211"/>
      <c r="AF231" s="237"/>
      <c r="AG231" s="237"/>
      <c r="AH231" s="237"/>
      <c r="AI231" s="237"/>
      <c r="AJ231" s="211"/>
      <c r="AK231" s="211"/>
      <c r="AL231" s="211"/>
      <c r="AM231" s="211"/>
      <c r="AN231" s="211"/>
    </row>
    <row r="232" spans="1:40" s="238" customFormat="1" ht="15.75" customHeight="1" x14ac:dyDescent="0.25">
      <c r="A232" s="211"/>
      <c r="B232" s="211"/>
      <c r="C232" s="211"/>
      <c r="D232" s="211"/>
      <c r="E232" s="211"/>
      <c r="F232" s="267"/>
      <c r="G232" s="267"/>
      <c r="H232" s="211"/>
      <c r="I232" s="211"/>
      <c r="J232" s="211"/>
      <c r="K232" s="211"/>
      <c r="L232" s="211"/>
      <c r="M232" s="211"/>
      <c r="N232" s="237"/>
      <c r="O232" s="237"/>
      <c r="P232" s="237"/>
      <c r="Q232" s="237"/>
      <c r="R232" s="237"/>
      <c r="S232" s="237"/>
      <c r="T232" s="237"/>
      <c r="U232" s="237"/>
      <c r="V232" s="237"/>
      <c r="W232" s="237"/>
      <c r="X232" s="237"/>
      <c r="Y232" s="237"/>
      <c r="Z232" s="237"/>
      <c r="AA232" s="237"/>
      <c r="AB232" s="267"/>
      <c r="AC232" s="277"/>
      <c r="AD232" s="237"/>
      <c r="AE232" s="211"/>
      <c r="AF232" s="237"/>
      <c r="AG232" s="237"/>
      <c r="AH232" s="237"/>
      <c r="AI232" s="237"/>
      <c r="AJ232" s="211"/>
      <c r="AK232" s="211"/>
      <c r="AL232" s="211"/>
      <c r="AM232" s="211"/>
      <c r="AN232" s="211"/>
    </row>
    <row r="233" spans="1:40" s="238" customFormat="1" ht="15.75" customHeight="1" x14ac:dyDescent="0.25">
      <c r="A233" s="211"/>
      <c r="B233" s="211"/>
      <c r="C233" s="211"/>
      <c r="D233" s="211"/>
      <c r="E233" s="211"/>
      <c r="F233" s="267"/>
      <c r="G233" s="267"/>
      <c r="H233" s="211"/>
      <c r="I233" s="211"/>
      <c r="J233" s="211"/>
      <c r="K233" s="211"/>
      <c r="L233" s="211"/>
      <c r="M233" s="211"/>
      <c r="N233" s="237"/>
      <c r="O233" s="237"/>
      <c r="P233" s="237"/>
      <c r="Q233" s="237"/>
      <c r="R233" s="237"/>
      <c r="S233" s="237"/>
      <c r="T233" s="237"/>
      <c r="U233" s="237"/>
      <c r="V233" s="237"/>
      <c r="W233" s="237"/>
      <c r="X233" s="237"/>
      <c r="Y233" s="237"/>
      <c r="Z233" s="237"/>
      <c r="AA233" s="237"/>
      <c r="AB233" s="267"/>
      <c r="AC233" s="277"/>
      <c r="AD233" s="237"/>
      <c r="AE233" s="211"/>
      <c r="AF233" s="237"/>
      <c r="AG233" s="237"/>
      <c r="AH233" s="237"/>
      <c r="AI233" s="237"/>
      <c r="AJ233" s="211"/>
      <c r="AK233" s="211"/>
      <c r="AL233" s="211"/>
      <c r="AM233" s="211"/>
      <c r="AN233" s="211"/>
    </row>
    <row r="234" spans="1:40" s="238" customFormat="1" ht="15.75" customHeight="1" x14ac:dyDescent="0.25">
      <c r="A234" s="211"/>
      <c r="B234" s="211"/>
      <c r="C234" s="211"/>
      <c r="D234" s="211"/>
      <c r="E234" s="211"/>
      <c r="F234" s="267"/>
      <c r="G234" s="267"/>
      <c r="H234" s="211"/>
      <c r="I234" s="211"/>
      <c r="J234" s="211"/>
      <c r="K234" s="211"/>
      <c r="L234" s="211"/>
      <c r="M234" s="211"/>
      <c r="N234" s="237"/>
      <c r="O234" s="237"/>
      <c r="P234" s="237"/>
      <c r="Q234" s="237"/>
      <c r="R234" s="237"/>
      <c r="S234" s="237"/>
      <c r="T234" s="237"/>
      <c r="U234" s="237"/>
      <c r="V234" s="237"/>
      <c r="W234" s="237"/>
      <c r="X234" s="237"/>
      <c r="Y234" s="237"/>
      <c r="Z234" s="237"/>
      <c r="AA234" s="237"/>
      <c r="AB234" s="267"/>
      <c r="AC234" s="277"/>
      <c r="AD234" s="237"/>
      <c r="AE234" s="211"/>
      <c r="AF234" s="237"/>
      <c r="AG234" s="237"/>
      <c r="AH234" s="237"/>
      <c r="AI234" s="237"/>
      <c r="AJ234" s="211"/>
      <c r="AK234" s="211"/>
      <c r="AL234" s="211"/>
      <c r="AM234" s="211"/>
      <c r="AN234" s="211"/>
    </row>
    <row r="235" spans="1:40" s="238" customFormat="1" ht="15.75" customHeight="1" x14ac:dyDescent="0.25">
      <c r="A235" s="211"/>
      <c r="B235" s="211"/>
      <c r="C235" s="211"/>
      <c r="D235" s="211"/>
      <c r="E235" s="211"/>
      <c r="F235" s="267"/>
      <c r="G235" s="267"/>
      <c r="H235" s="211"/>
      <c r="I235" s="211"/>
      <c r="J235" s="211"/>
      <c r="K235" s="211"/>
      <c r="L235" s="211"/>
      <c r="M235" s="211"/>
      <c r="N235" s="237"/>
      <c r="O235" s="237"/>
      <c r="P235" s="237"/>
      <c r="Q235" s="237"/>
      <c r="R235" s="237"/>
      <c r="S235" s="237"/>
      <c r="T235" s="237"/>
      <c r="U235" s="237"/>
      <c r="V235" s="237"/>
      <c r="W235" s="237"/>
      <c r="X235" s="237"/>
      <c r="Y235" s="237"/>
      <c r="Z235" s="237"/>
      <c r="AA235" s="237"/>
      <c r="AB235" s="267"/>
      <c r="AC235" s="277"/>
      <c r="AD235" s="237"/>
      <c r="AE235" s="211"/>
      <c r="AF235" s="237"/>
      <c r="AG235" s="237"/>
      <c r="AH235" s="237"/>
      <c r="AI235" s="237"/>
      <c r="AJ235" s="211"/>
      <c r="AK235" s="211"/>
      <c r="AL235" s="211"/>
      <c r="AM235" s="211"/>
      <c r="AN235" s="211"/>
    </row>
    <row r="236" spans="1:40" s="238" customFormat="1" ht="15.75" customHeight="1" x14ac:dyDescent="0.25">
      <c r="A236" s="211"/>
      <c r="B236" s="211"/>
      <c r="C236" s="211"/>
      <c r="D236" s="211"/>
      <c r="E236" s="211"/>
      <c r="F236" s="267"/>
      <c r="G236" s="267"/>
      <c r="H236" s="211"/>
      <c r="I236" s="211"/>
      <c r="J236" s="211"/>
      <c r="K236" s="211"/>
      <c r="L236" s="211"/>
      <c r="M236" s="211"/>
      <c r="N236" s="237"/>
      <c r="O236" s="237"/>
      <c r="P236" s="237"/>
      <c r="Q236" s="237"/>
      <c r="R236" s="237"/>
      <c r="S236" s="237"/>
      <c r="T236" s="237"/>
      <c r="U236" s="237"/>
      <c r="V236" s="237"/>
      <c r="W236" s="237"/>
      <c r="X236" s="237"/>
      <c r="Y236" s="237"/>
      <c r="Z236" s="237"/>
      <c r="AA236" s="237"/>
      <c r="AB236" s="267"/>
      <c r="AC236" s="277"/>
      <c r="AD236" s="237"/>
      <c r="AE236" s="211"/>
      <c r="AF236" s="237"/>
      <c r="AG236" s="237"/>
      <c r="AH236" s="237"/>
      <c r="AI236" s="237"/>
      <c r="AJ236" s="211"/>
      <c r="AK236" s="211"/>
      <c r="AL236" s="211"/>
      <c r="AM236" s="211"/>
      <c r="AN236" s="211"/>
    </row>
    <row r="237" spans="1:40" s="238" customFormat="1" ht="15.75" customHeight="1" x14ac:dyDescent="0.25">
      <c r="A237" s="211"/>
      <c r="B237" s="211"/>
      <c r="C237" s="211"/>
      <c r="D237" s="211"/>
      <c r="E237" s="211"/>
      <c r="F237" s="267"/>
      <c r="G237" s="267"/>
      <c r="H237" s="211"/>
      <c r="I237" s="211"/>
      <c r="J237" s="211"/>
      <c r="K237" s="211"/>
      <c r="L237" s="211"/>
      <c r="M237" s="211"/>
      <c r="N237" s="237"/>
      <c r="O237" s="237"/>
      <c r="P237" s="237"/>
      <c r="Q237" s="237"/>
      <c r="R237" s="237"/>
      <c r="S237" s="237"/>
      <c r="T237" s="237"/>
      <c r="U237" s="237"/>
      <c r="V237" s="237"/>
      <c r="W237" s="237"/>
      <c r="X237" s="237"/>
      <c r="Y237" s="237"/>
      <c r="Z237" s="237"/>
      <c r="AA237" s="237"/>
      <c r="AB237" s="267"/>
      <c r="AC237" s="277"/>
      <c r="AD237" s="237"/>
      <c r="AE237" s="211"/>
      <c r="AF237" s="237"/>
      <c r="AG237" s="237"/>
      <c r="AH237" s="237"/>
      <c r="AI237" s="237"/>
      <c r="AJ237" s="211"/>
      <c r="AK237" s="211"/>
      <c r="AL237" s="211"/>
      <c r="AM237" s="211"/>
      <c r="AN237" s="211"/>
    </row>
    <row r="238" spans="1:40" s="238" customFormat="1" ht="15.75" customHeight="1" x14ac:dyDescent="0.25">
      <c r="A238" s="211"/>
      <c r="B238" s="211"/>
      <c r="C238" s="211"/>
      <c r="D238" s="211"/>
      <c r="E238" s="211"/>
      <c r="F238" s="267"/>
      <c r="G238" s="267"/>
      <c r="H238" s="211"/>
      <c r="I238" s="211"/>
      <c r="J238" s="211"/>
      <c r="K238" s="211"/>
      <c r="L238" s="211"/>
      <c r="M238" s="211"/>
      <c r="N238" s="237"/>
      <c r="O238" s="237"/>
      <c r="P238" s="237"/>
      <c r="Q238" s="237"/>
      <c r="R238" s="237"/>
      <c r="S238" s="237"/>
      <c r="T238" s="237"/>
      <c r="U238" s="237"/>
      <c r="V238" s="237"/>
      <c r="W238" s="237"/>
      <c r="X238" s="237"/>
      <c r="Y238" s="237"/>
      <c r="Z238" s="237"/>
      <c r="AA238" s="237"/>
      <c r="AB238" s="267"/>
      <c r="AC238" s="277"/>
      <c r="AD238" s="237"/>
      <c r="AE238" s="211"/>
      <c r="AF238" s="237"/>
      <c r="AG238" s="237"/>
      <c r="AH238" s="237"/>
      <c r="AI238" s="237"/>
      <c r="AJ238" s="211"/>
      <c r="AK238" s="211"/>
      <c r="AL238" s="211"/>
      <c r="AM238" s="211"/>
      <c r="AN238" s="211"/>
    </row>
    <row r="239" spans="1:40" s="238" customFormat="1" ht="15.75" customHeight="1" x14ac:dyDescent="0.25">
      <c r="A239" s="211"/>
      <c r="B239" s="211"/>
      <c r="C239" s="211"/>
      <c r="D239" s="211"/>
      <c r="E239" s="211"/>
      <c r="F239" s="267"/>
      <c r="G239" s="267"/>
      <c r="H239" s="211"/>
      <c r="I239" s="211"/>
      <c r="J239" s="211"/>
      <c r="K239" s="211"/>
      <c r="L239" s="211"/>
      <c r="M239" s="211"/>
      <c r="N239" s="237"/>
      <c r="O239" s="237"/>
      <c r="P239" s="237"/>
      <c r="Q239" s="237"/>
      <c r="R239" s="237"/>
      <c r="S239" s="237"/>
      <c r="T239" s="237"/>
      <c r="U239" s="237"/>
      <c r="V239" s="237"/>
      <c r="W239" s="237"/>
      <c r="X239" s="237"/>
      <c r="Y239" s="237"/>
      <c r="Z239" s="237"/>
      <c r="AA239" s="237"/>
      <c r="AB239" s="267"/>
      <c r="AC239" s="277"/>
      <c r="AD239" s="237"/>
      <c r="AE239" s="211"/>
      <c r="AF239" s="237"/>
      <c r="AG239" s="237"/>
      <c r="AH239" s="237"/>
      <c r="AI239" s="237"/>
      <c r="AJ239" s="211"/>
      <c r="AK239" s="211"/>
      <c r="AL239" s="211"/>
      <c r="AM239" s="211"/>
      <c r="AN239" s="211"/>
    </row>
    <row r="240" spans="1:40" s="238" customFormat="1" ht="15.75" customHeight="1" x14ac:dyDescent="0.25">
      <c r="A240" s="211"/>
      <c r="B240" s="211"/>
      <c r="C240" s="211"/>
      <c r="D240" s="211"/>
      <c r="E240" s="211"/>
      <c r="F240" s="267"/>
      <c r="G240" s="267"/>
      <c r="H240" s="211"/>
      <c r="I240" s="211"/>
      <c r="J240" s="211"/>
      <c r="K240" s="211"/>
      <c r="L240" s="211"/>
      <c r="M240" s="211"/>
      <c r="N240" s="237"/>
      <c r="O240" s="237"/>
      <c r="P240" s="237"/>
      <c r="Q240" s="237"/>
      <c r="R240" s="237"/>
      <c r="S240" s="237"/>
      <c r="T240" s="237"/>
      <c r="U240" s="237"/>
      <c r="V240" s="237"/>
      <c r="W240" s="237"/>
      <c r="X240" s="237"/>
      <c r="Y240" s="237"/>
      <c r="Z240" s="237"/>
      <c r="AA240" s="237"/>
      <c r="AB240" s="267"/>
      <c r="AC240" s="277"/>
      <c r="AD240" s="237"/>
      <c r="AE240" s="211"/>
      <c r="AF240" s="237"/>
      <c r="AG240" s="237"/>
      <c r="AH240" s="237"/>
      <c r="AI240" s="237"/>
      <c r="AJ240" s="211"/>
      <c r="AK240" s="211"/>
      <c r="AL240" s="211"/>
      <c r="AM240" s="211"/>
      <c r="AN240" s="211"/>
    </row>
    <row r="241" spans="1:40" s="238" customFormat="1" ht="15.75" customHeight="1" x14ac:dyDescent="0.25">
      <c r="A241" s="211"/>
      <c r="B241" s="211"/>
      <c r="C241" s="211"/>
      <c r="D241" s="211"/>
      <c r="E241" s="211"/>
      <c r="F241" s="267"/>
      <c r="G241" s="267"/>
      <c r="H241" s="211"/>
      <c r="I241" s="211"/>
      <c r="J241" s="211"/>
      <c r="K241" s="211"/>
      <c r="L241" s="211"/>
      <c r="M241" s="211"/>
      <c r="N241" s="237"/>
      <c r="O241" s="237"/>
      <c r="P241" s="237"/>
      <c r="Q241" s="237"/>
      <c r="R241" s="237"/>
      <c r="S241" s="237"/>
      <c r="T241" s="237"/>
      <c r="U241" s="237"/>
      <c r="V241" s="237"/>
      <c r="W241" s="237"/>
      <c r="X241" s="237"/>
      <c r="Y241" s="237"/>
      <c r="Z241" s="237"/>
      <c r="AA241" s="237"/>
      <c r="AB241" s="267"/>
      <c r="AC241" s="277"/>
      <c r="AD241" s="237"/>
      <c r="AE241" s="211"/>
      <c r="AF241" s="237"/>
      <c r="AG241" s="237"/>
      <c r="AH241" s="237"/>
      <c r="AI241" s="237"/>
      <c r="AJ241" s="211"/>
      <c r="AK241" s="211"/>
      <c r="AL241" s="211"/>
      <c r="AM241" s="211"/>
      <c r="AN241" s="211"/>
    </row>
    <row r="242" spans="1:40" s="238" customFormat="1" ht="15.75" customHeight="1" x14ac:dyDescent="0.25">
      <c r="A242" s="211"/>
      <c r="B242" s="211"/>
      <c r="C242" s="211"/>
      <c r="D242" s="211"/>
      <c r="E242" s="211"/>
      <c r="F242" s="267"/>
      <c r="G242" s="267"/>
      <c r="H242" s="211"/>
      <c r="I242" s="211"/>
      <c r="J242" s="211"/>
      <c r="K242" s="211"/>
      <c r="L242" s="211"/>
      <c r="M242" s="211"/>
      <c r="N242" s="237"/>
      <c r="O242" s="237"/>
      <c r="P242" s="237"/>
      <c r="Q242" s="237"/>
      <c r="R242" s="237"/>
      <c r="S242" s="237"/>
      <c r="T242" s="237"/>
      <c r="U242" s="237"/>
      <c r="V242" s="237"/>
      <c r="W242" s="237"/>
      <c r="X242" s="237"/>
      <c r="Y242" s="237"/>
      <c r="Z242" s="237"/>
      <c r="AA242" s="237"/>
      <c r="AB242" s="267"/>
      <c r="AC242" s="277"/>
      <c r="AD242" s="237"/>
      <c r="AE242" s="211"/>
      <c r="AF242" s="237"/>
      <c r="AG242" s="237"/>
      <c r="AH242" s="237"/>
      <c r="AI242" s="237"/>
      <c r="AJ242" s="211"/>
      <c r="AK242" s="211"/>
      <c r="AL242" s="211"/>
      <c r="AM242" s="211"/>
      <c r="AN242" s="211"/>
    </row>
    <row r="243" spans="1:40" s="238" customFormat="1" ht="15.75" customHeight="1" x14ac:dyDescent="0.25">
      <c r="A243" s="211"/>
      <c r="B243" s="211"/>
      <c r="C243" s="211"/>
      <c r="D243" s="211"/>
      <c r="E243" s="211"/>
      <c r="F243" s="267"/>
      <c r="G243" s="267"/>
      <c r="H243" s="211"/>
      <c r="I243" s="211"/>
      <c r="J243" s="211"/>
      <c r="K243" s="211"/>
      <c r="L243" s="211"/>
      <c r="M243" s="211"/>
      <c r="N243" s="237"/>
      <c r="O243" s="237"/>
      <c r="P243" s="237"/>
      <c r="Q243" s="237"/>
      <c r="R243" s="237"/>
      <c r="S243" s="237"/>
      <c r="T243" s="237"/>
      <c r="U243" s="237"/>
      <c r="V243" s="237"/>
      <c r="W243" s="237"/>
      <c r="X243" s="237"/>
      <c r="Y243" s="237"/>
      <c r="Z243" s="237"/>
      <c r="AA243" s="237"/>
      <c r="AB243" s="267"/>
      <c r="AC243" s="277"/>
      <c r="AD243" s="237"/>
      <c r="AE243" s="211"/>
      <c r="AF243" s="237"/>
      <c r="AG243" s="237"/>
      <c r="AH243" s="237"/>
      <c r="AI243" s="237"/>
      <c r="AJ243" s="211"/>
      <c r="AK243" s="211"/>
      <c r="AL243" s="211"/>
      <c r="AM243" s="211"/>
      <c r="AN243" s="211"/>
    </row>
    <row r="244" spans="1:40" s="238" customFormat="1" ht="15.75" customHeight="1" x14ac:dyDescent="0.25">
      <c r="A244" s="211"/>
      <c r="B244" s="211"/>
      <c r="C244" s="211"/>
      <c r="D244" s="211"/>
      <c r="E244" s="211"/>
      <c r="F244" s="267"/>
      <c r="G244" s="267"/>
      <c r="H244" s="211"/>
      <c r="I244" s="211"/>
      <c r="J244" s="211"/>
      <c r="K244" s="211"/>
      <c r="L244" s="211"/>
      <c r="M244" s="211"/>
      <c r="N244" s="237"/>
      <c r="O244" s="237"/>
      <c r="P244" s="237"/>
      <c r="Q244" s="237"/>
      <c r="R244" s="237"/>
      <c r="S244" s="237"/>
      <c r="T244" s="237"/>
      <c r="U244" s="237"/>
      <c r="V244" s="237"/>
      <c r="W244" s="237"/>
      <c r="X244" s="237"/>
      <c r="Y244" s="237"/>
      <c r="Z244" s="237"/>
      <c r="AA244" s="237"/>
      <c r="AB244" s="267"/>
      <c r="AC244" s="277"/>
      <c r="AD244" s="237"/>
      <c r="AE244" s="211"/>
      <c r="AF244" s="237"/>
      <c r="AG244" s="237"/>
      <c r="AH244" s="237"/>
      <c r="AI244" s="237"/>
      <c r="AJ244" s="211"/>
      <c r="AK244" s="211"/>
      <c r="AL244" s="211"/>
      <c r="AM244" s="211"/>
      <c r="AN244" s="211"/>
    </row>
    <row r="245" spans="1:40" s="238" customFormat="1" ht="15.75" customHeight="1" x14ac:dyDescent="0.25">
      <c r="A245" s="211"/>
      <c r="B245" s="211"/>
      <c r="C245" s="211"/>
      <c r="D245" s="211"/>
      <c r="E245" s="211"/>
      <c r="F245" s="267"/>
      <c r="G245" s="267"/>
      <c r="H245" s="211"/>
      <c r="I245" s="211"/>
      <c r="J245" s="211"/>
      <c r="K245" s="211"/>
      <c r="L245" s="211"/>
      <c r="M245" s="211"/>
      <c r="N245" s="237"/>
      <c r="O245" s="237"/>
      <c r="P245" s="237"/>
      <c r="Q245" s="237"/>
      <c r="R245" s="237"/>
      <c r="S245" s="237"/>
      <c r="T245" s="237"/>
      <c r="U245" s="237"/>
      <c r="V245" s="237"/>
      <c r="W245" s="237"/>
      <c r="X245" s="237"/>
      <c r="Y245" s="237"/>
      <c r="Z245" s="237"/>
      <c r="AA245" s="237"/>
      <c r="AB245" s="267"/>
      <c r="AC245" s="277"/>
      <c r="AD245" s="237"/>
      <c r="AE245" s="211"/>
      <c r="AF245" s="237"/>
      <c r="AG245" s="237"/>
      <c r="AH245" s="237"/>
      <c r="AI245" s="237"/>
      <c r="AJ245" s="211"/>
      <c r="AK245" s="211"/>
      <c r="AL245" s="211"/>
      <c r="AM245" s="211"/>
      <c r="AN245" s="211"/>
    </row>
    <row r="246" spans="1:40" s="238" customFormat="1" ht="15.75" customHeight="1" x14ac:dyDescent="0.25">
      <c r="A246" s="211"/>
      <c r="B246" s="211"/>
      <c r="C246" s="211"/>
      <c r="D246" s="211"/>
      <c r="E246" s="211"/>
      <c r="F246" s="267"/>
      <c r="G246" s="267"/>
      <c r="H246" s="211"/>
      <c r="I246" s="211"/>
      <c r="J246" s="211"/>
      <c r="K246" s="211"/>
      <c r="L246" s="211"/>
      <c r="M246" s="211"/>
      <c r="N246" s="237"/>
      <c r="O246" s="237"/>
      <c r="P246" s="237"/>
      <c r="Q246" s="237"/>
      <c r="R246" s="237"/>
      <c r="S246" s="237"/>
      <c r="T246" s="237"/>
      <c r="U246" s="237"/>
      <c r="V246" s="237"/>
      <c r="W246" s="237"/>
      <c r="X246" s="237"/>
      <c r="Y246" s="237"/>
      <c r="Z246" s="237"/>
      <c r="AA246" s="237"/>
      <c r="AB246" s="267"/>
      <c r="AC246" s="277"/>
      <c r="AD246" s="237"/>
      <c r="AE246" s="211"/>
      <c r="AF246" s="237"/>
      <c r="AG246" s="237"/>
      <c r="AH246" s="237"/>
      <c r="AI246" s="237"/>
      <c r="AJ246" s="211"/>
      <c r="AK246" s="211"/>
      <c r="AL246" s="211"/>
      <c r="AM246" s="211"/>
      <c r="AN246" s="211"/>
    </row>
    <row r="247" spans="1:40" s="238" customFormat="1" ht="15.75" customHeight="1" x14ac:dyDescent="0.25">
      <c r="A247" s="211"/>
      <c r="B247" s="211"/>
      <c r="C247" s="211"/>
      <c r="D247" s="211"/>
      <c r="E247" s="211"/>
      <c r="F247" s="267"/>
      <c r="G247" s="267"/>
      <c r="H247" s="211"/>
      <c r="I247" s="211"/>
      <c r="J247" s="211"/>
      <c r="K247" s="211"/>
      <c r="L247" s="211"/>
      <c r="M247" s="211"/>
      <c r="N247" s="237"/>
      <c r="O247" s="237"/>
      <c r="P247" s="237"/>
      <c r="Q247" s="237"/>
      <c r="R247" s="237"/>
      <c r="S247" s="237"/>
      <c r="T247" s="237"/>
      <c r="U247" s="237"/>
      <c r="V247" s="237"/>
      <c r="W247" s="237"/>
      <c r="X247" s="237"/>
      <c r="Y247" s="237"/>
      <c r="Z247" s="237"/>
      <c r="AA247" s="237"/>
      <c r="AB247" s="267"/>
      <c r="AC247" s="277"/>
      <c r="AD247" s="237"/>
      <c r="AE247" s="211"/>
      <c r="AF247" s="237"/>
      <c r="AG247" s="237"/>
      <c r="AH247" s="237"/>
      <c r="AI247" s="237"/>
      <c r="AJ247" s="211"/>
      <c r="AK247" s="211"/>
      <c r="AL247" s="211"/>
      <c r="AM247" s="211"/>
      <c r="AN247" s="211"/>
    </row>
    <row r="248" spans="1:40" s="238" customFormat="1" ht="15.75" customHeight="1" x14ac:dyDescent="0.25">
      <c r="A248" s="211"/>
      <c r="B248" s="211"/>
      <c r="C248" s="211"/>
      <c r="D248" s="211"/>
      <c r="E248" s="211"/>
      <c r="F248" s="267"/>
      <c r="G248" s="267"/>
      <c r="H248" s="211"/>
      <c r="I248" s="211"/>
      <c r="J248" s="211"/>
      <c r="K248" s="211"/>
      <c r="L248" s="211"/>
      <c r="M248" s="211"/>
      <c r="N248" s="237"/>
      <c r="O248" s="237"/>
      <c r="P248" s="237"/>
      <c r="Q248" s="237"/>
      <c r="R248" s="237"/>
      <c r="S248" s="237"/>
      <c r="T248" s="237"/>
      <c r="U248" s="237"/>
      <c r="V248" s="237"/>
      <c r="W248" s="237"/>
      <c r="X248" s="237"/>
      <c r="Y248" s="237"/>
      <c r="Z248" s="237"/>
      <c r="AA248" s="237"/>
      <c r="AB248" s="267"/>
      <c r="AC248" s="277"/>
      <c r="AD248" s="237"/>
      <c r="AE248" s="211"/>
      <c r="AF248" s="237"/>
      <c r="AG248" s="237"/>
      <c r="AH248" s="237"/>
      <c r="AI248" s="237"/>
      <c r="AJ248" s="211"/>
      <c r="AK248" s="211"/>
      <c r="AL248" s="211"/>
      <c r="AM248" s="211"/>
      <c r="AN248" s="211"/>
    </row>
    <row r="249" spans="1:40" s="238" customFormat="1" ht="15.75" customHeight="1" x14ac:dyDescent="0.25">
      <c r="A249" s="211"/>
      <c r="B249" s="211"/>
      <c r="C249" s="211"/>
      <c r="D249" s="211"/>
      <c r="E249" s="211"/>
      <c r="F249" s="267"/>
      <c r="G249" s="267"/>
      <c r="H249" s="211"/>
      <c r="I249" s="211"/>
      <c r="J249" s="211"/>
      <c r="K249" s="211"/>
      <c r="L249" s="211"/>
      <c r="M249" s="211"/>
      <c r="N249" s="237"/>
      <c r="O249" s="237"/>
      <c r="P249" s="237"/>
      <c r="Q249" s="237"/>
      <c r="R249" s="237"/>
      <c r="S249" s="237"/>
      <c r="T249" s="237"/>
      <c r="U249" s="237"/>
      <c r="V249" s="237"/>
      <c r="W249" s="237"/>
      <c r="X249" s="237"/>
      <c r="Y249" s="237"/>
      <c r="Z249" s="237"/>
      <c r="AA249" s="237"/>
      <c r="AB249" s="267"/>
      <c r="AC249" s="277"/>
      <c r="AD249" s="237"/>
      <c r="AE249" s="211"/>
      <c r="AF249" s="237"/>
      <c r="AG249" s="237"/>
      <c r="AH249" s="237"/>
      <c r="AI249" s="237"/>
      <c r="AJ249" s="211"/>
      <c r="AK249" s="211"/>
      <c r="AL249" s="211"/>
      <c r="AM249" s="211"/>
      <c r="AN249" s="211"/>
    </row>
    <row r="250" spans="1:40" s="238" customFormat="1" ht="15.75" customHeight="1" x14ac:dyDescent="0.25">
      <c r="A250" s="211"/>
      <c r="B250" s="211"/>
      <c r="C250" s="211"/>
      <c r="D250" s="211"/>
      <c r="E250" s="211"/>
      <c r="F250" s="267"/>
      <c r="G250" s="267"/>
      <c r="H250" s="211"/>
      <c r="I250" s="211"/>
      <c r="J250" s="211"/>
      <c r="K250" s="211"/>
      <c r="L250" s="211"/>
      <c r="M250" s="211"/>
      <c r="N250" s="237"/>
      <c r="O250" s="237"/>
      <c r="P250" s="237"/>
      <c r="Q250" s="237"/>
      <c r="R250" s="237"/>
      <c r="S250" s="237"/>
      <c r="T250" s="237"/>
      <c r="U250" s="237"/>
      <c r="V250" s="237"/>
      <c r="W250" s="237"/>
      <c r="X250" s="237"/>
      <c r="Y250" s="237"/>
      <c r="Z250" s="237"/>
      <c r="AA250" s="237"/>
      <c r="AB250" s="267"/>
      <c r="AC250" s="277"/>
      <c r="AD250" s="237"/>
      <c r="AE250" s="211"/>
      <c r="AF250" s="237"/>
      <c r="AG250" s="237"/>
      <c r="AH250" s="237"/>
      <c r="AI250" s="237"/>
      <c r="AJ250" s="211"/>
      <c r="AK250" s="211"/>
      <c r="AL250" s="211"/>
      <c r="AM250" s="211"/>
      <c r="AN250" s="211"/>
    </row>
    <row r="251" spans="1:40" s="238" customFormat="1" ht="15.75" customHeight="1" x14ac:dyDescent="0.25">
      <c r="A251" s="211"/>
      <c r="B251" s="211"/>
      <c r="C251" s="211"/>
      <c r="D251" s="211"/>
      <c r="E251" s="211"/>
      <c r="F251" s="267"/>
      <c r="G251" s="267"/>
      <c r="H251" s="211"/>
      <c r="I251" s="211"/>
      <c r="J251" s="211"/>
      <c r="K251" s="211"/>
      <c r="L251" s="211"/>
      <c r="M251" s="211"/>
      <c r="N251" s="237"/>
      <c r="O251" s="237"/>
      <c r="P251" s="237"/>
      <c r="Q251" s="237"/>
      <c r="R251" s="237"/>
      <c r="S251" s="237"/>
      <c r="T251" s="237"/>
      <c r="U251" s="237"/>
      <c r="V251" s="237"/>
      <c r="W251" s="237"/>
      <c r="X251" s="237"/>
      <c r="Y251" s="237"/>
      <c r="Z251" s="237"/>
      <c r="AA251" s="237"/>
      <c r="AB251" s="267"/>
      <c r="AC251" s="277"/>
      <c r="AD251" s="237"/>
      <c r="AE251" s="211"/>
      <c r="AF251" s="237"/>
      <c r="AG251" s="237"/>
      <c r="AH251" s="237"/>
      <c r="AI251" s="237"/>
      <c r="AJ251" s="211"/>
      <c r="AK251" s="211"/>
      <c r="AL251" s="211"/>
      <c r="AM251" s="211"/>
      <c r="AN251" s="211"/>
    </row>
    <row r="252" spans="1:40" s="238" customFormat="1" ht="15.75" customHeight="1" x14ac:dyDescent="0.25">
      <c r="A252" s="211"/>
      <c r="B252" s="211"/>
      <c r="C252" s="211"/>
      <c r="D252" s="211"/>
      <c r="E252" s="211"/>
      <c r="F252" s="267"/>
      <c r="G252" s="267"/>
      <c r="H252" s="211"/>
      <c r="I252" s="211"/>
      <c r="J252" s="211"/>
      <c r="K252" s="211"/>
      <c r="L252" s="211"/>
      <c r="M252" s="211"/>
      <c r="N252" s="237"/>
      <c r="O252" s="237"/>
      <c r="P252" s="237"/>
      <c r="Q252" s="237"/>
      <c r="R252" s="237"/>
      <c r="S252" s="237"/>
      <c r="T252" s="237"/>
      <c r="U252" s="237"/>
      <c r="V252" s="237"/>
      <c r="W252" s="237"/>
      <c r="X252" s="237"/>
      <c r="Y252" s="237"/>
      <c r="Z252" s="237"/>
      <c r="AA252" s="237"/>
      <c r="AB252" s="267"/>
      <c r="AC252" s="277"/>
      <c r="AD252" s="237"/>
      <c r="AE252" s="211"/>
      <c r="AF252" s="237"/>
      <c r="AG252" s="237"/>
      <c r="AH252" s="237"/>
      <c r="AI252" s="237"/>
      <c r="AJ252" s="211"/>
      <c r="AK252" s="211"/>
      <c r="AL252" s="211"/>
      <c r="AM252" s="211"/>
      <c r="AN252" s="211"/>
    </row>
    <row r="253" spans="1:40" s="238" customFormat="1" ht="15.75" customHeight="1" x14ac:dyDescent="0.25">
      <c r="A253" s="211"/>
      <c r="B253" s="211"/>
      <c r="C253" s="211"/>
      <c r="D253" s="211"/>
      <c r="E253" s="211"/>
      <c r="F253" s="267"/>
      <c r="G253" s="267"/>
      <c r="H253" s="211"/>
      <c r="I253" s="211"/>
      <c r="J253" s="211"/>
      <c r="K253" s="211"/>
      <c r="L253" s="211"/>
      <c r="M253" s="211"/>
      <c r="N253" s="237"/>
      <c r="O253" s="237"/>
      <c r="P253" s="237"/>
      <c r="Q253" s="237"/>
      <c r="R253" s="237"/>
      <c r="S253" s="237"/>
      <c r="T253" s="237"/>
      <c r="U253" s="237"/>
      <c r="V253" s="237"/>
      <c r="W253" s="237"/>
      <c r="X253" s="237"/>
      <c r="Y253" s="237"/>
      <c r="Z253" s="237"/>
      <c r="AA253" s="237"/>
      <c r="AB253" s="267"/>
      <c r="AC253" s="277"/>
      <c r="AD253" s="237"/>
      <c r="AE253" s="211"/>
      <c r="AF253" s="237"/>
      <c r="AG253" s="237"/>
      <c r="AH253" s="237"/>
      <c r="AI253" s="237"/>
      <c r="AJ253" s="211"/>
      <c r="AK253" s="211"/>
      <c r="AL253" s="211"/>
      <c r="AM253" s="211"/>
      <c r="AN253" s="211"/>
    </row>
    <row r="254" spans="1:40" s="238" customFormat="1" ht="15.75" customHeight="1" x14ac:dyDescent="0.25">
      <c r="A254" s="211"/>
      <c r="B254" s="211"/>
      <c r="C254" s="211"/>
      <c r="D254" s="211"/>
      <c r="E254" s="211"/>
      <c r="F254" s="267"/>
      <c r="G254" s="267"/>
      <c r="H254" s="211"/>
      <c r="I254" s="211"/>
      <c r="J254" s="211"/>
      <c r="K254" s="211"/>
      <c r="L254" s="211"/>
      <c r="M254" s="211"/>
      <c r="N254" s="237"/>
      <c r="O254" s="237"/>
      <c r="P254" s="237"/>
      <c r="Q254" s="237"/>
      <c r="R254" s="237"/>
      <c r="S254" s="237"/>
      <c r="T254" s="237"/>
      <c r="U254" s="237"/>
      <c r="V254" s="237"/>
      <c r="W254" s="237"/>
      <c r="X254" s="237"/>
      <c r="Y254" s="237"/>
      <c r="Z254" s="237"/>
      <c r="AA254" s="237"/>
      <c r="AB254" s="267"/>
      <c r="AC254" s="277"/>
      <c r="AD254" s="237"/>
      <c r="AE254" s="211"/>
      <c r="AF254" s="237"/>
      <c r="AG254" s="237"/>
      <c r="AH254" s="237"/>
      <c r="AI254" s="237"/>
      <c r="AJ254" s="211"/>
      <c r="AK254" s="211"/>
      <c r="AL254" s="211"/>
      <c r="AM254" s="211"/>
      <c r="AN254" s="211"/>
    </row>
    <row r="255" spans="1:40" s="238" customFormat="1" ht="15.75" customHeight="1" x14ac:dyDescent="0.25">
      <c r="A255" s="211"/>
      <c r="B255" s="211"/>
      <c r="C255" s="211"/>
      <c r="D255" s="211"/>
      <c r="E255" s="211"/>
      <c r="F255" s="267"/>
      <c r="G255" s="267"/>
      <c r="H255" s="211"/>
      <c r="I255" s="211"/>
      <c r="J255" s="211"/>
      <c r="K255" s="211"/>
      <c r="L255" s="211"/>
      <c r="M255" s="211"/>
      <c r="N255" s="237"/>
      <c r="O255" s="237"/>
      <c r="P255" s="237"/>
      <c r="Q255" s="237"/>
      <c r="R255" s="237"/>
      <c r="S255" s="237"/>
      <c r="T255" s="237"/>
      <c r="U255" s="237"/>
      <c r="V255" s="237"/>
      <c r="W255" s="237"/>
      <c r="X255" s="237"/>
      <c r="Y255" s="237"/>
      <c r="Z255" s="237"/>
      <c r="AA255" s="237"/>
      <c r="AB255" s="267"/>
      <c r="AC255" s="277"/>
      <c r="AD255" s="237"/>
      <c r="AE255" s="211"/>
      <c r="AF255" s="237"/>
      <c r="AG255" s="237"/>
      <c r="AH255" s="237"/>
      <c r="AI255" s="237"/>
      <c r="AJ255" s="211"/>
      <c r="AK255" s="211"/>
      <c r="AL255" s="211"/>
      <c r="AM255" s="211"/>
      <c r="AN255" s="211"/>
    </row>
    <row r="256" spans="1:40" s="238" customFormat="1" ht="15.75" customHeight="1" x14ac:dyDescent="0.25">
      <c r="A256" s="211"/>
      <c r="B256" s="211"/>
      <c r="C256" s="211"/>
      <c r="D256" s="211"/>
      <c r="E256" s="211"/>
      <c r="F256" s="267"/>
      <c r="G256" s="267"/>
      <c r="H256" s="211"/>
      <c r="I256" s="211"/>
      <c r="J256" s="211"/>
      <c r="K256" s="211"/>
      <c r="L256" s="211"/>
      <c r="M256" s="211"/>
      <c r="N256" s="237"/>
      <c r="O256" s="237"/>
      <c r="P256" s="237"/>
      <c r="Q256" s="237"/>
      <c r="R256" s="237"/>
      <c r="S256" s="237"/>
      <c r="T256" s="237"/>
      <c r="U256" s="237"/>
      <c r="V256" s="237"/>
      <c r="W256" s="237"/>
      <c r="X256" s="237"/>
      <c r="Y256" s="237"/>
      <c r="Z256" s="237"/>
      <c r="AA256" s="237"/>
      <c r="AB256" s="267"/>
      <c r="AC256" s="277"/>
      <c r="AD256" s="237"/>
      <c r="AE256" s="211"/>
      <c r="AF256" s="237"/>
      <c r="AG256" s="237"/>
      <c r="AH256" s="237"/>
      <c r="AI256" s="237"/>
      <c r="AJ256" s="211"/>
      <c r="AK256" s="211"/>
      <c r="AL256" s="211"/>
      <c r="AM256" s="211"/>
      <c r="AN256" s="211"/>
    </row>
    <row r="257" spans="1:40" s="238" customFormat="1" ht="15.75" customHeight="1" x14ac:dyDescent="0.25">
      <c r="A257" s="211"/>
      <c r="B257" s="211"/>
      <c r="C257" s="211"/>
      <c r="D257" s="211"/>
      <c r="E257" s="211"/>
      <c r="F257" s="267"/>
      <c r="G257" s="267"/>
      <c r="H257" s="211"/>
      <c r="I257" s="211"/>
      <c r="J257" s="211"/>
      <c r="K257" s="211"/>
      <c r="L257" s="211"/>
      <c r="M257" s="211"/>
      <c r="N257" s="237"/>
      <c r="O257" s="237"/>
      <c r="P257" s="237"/>
      <c r="Q257" s="237"/>
      <c r="R257" s="237"/>
      <c r="S257" s="237"/>
      <c r="T257" s="237"/>
      <c r="U257" s="237"/>
      <c r="V257" s="237"/>
      <c r="W257" s="237"/>
      <c r="X257" s="237"/>
      <c r="Y257" s="237"/>
      <c r="Z257" s="237"/>
      <c r="AA257" s="237"/>
      <c r="AB257" s="267"/>
      <c r="AC257" s="277"/>
      <c r="AD257" s="237"/>
      <c r="AE257" s="211"/>
      <c r="AF257" s="237"/>
      <c r="AG257" s="237"/>
      <c r="AH257" s="237"/>
      <c r="AI257" s="237"/>
      <c r="AJ257" s="211"/>
      <c r="AK257" s="211"/>
      <c r="AL257" s="211"/>
      <c r="AM257" s="211"/>
      <c r="AN257" s="211"/>
    </row>
    <row r="258" spans="1:40" s="238" customFormat="1" ht="15.75" customHeight="1" x14ac:dyDescent="0.25">
      <c r="A258" s="211"/>
      <c r="B258" s="211"/>
      <c r="C258" s="211"/>
      <c r="D258" s="211"/>
      <c r="E258" s="211"/>
      <c r="F258" s="267"/>
      <c r="G258" s="267"/>
      <c r="H258" s="211"/>
      <c r="I258" s="211"/>
      <c r="J258" s="211"/>
      <c r="K258" s="211"/>
      <c r="L258" s="211"/>
      <c r="M258" s="211"/>
      <c r="N258" s="237"/>
      <c r="O258" s="237"/>
      <c r="P258" s="237"/>
      <c r="Q258" s="237"/>
      <c r="R258" s="237"/>
      <c r="S258" s="237"/>
      <c r="T258" s="237"/>
      <c r="U258" s="237"/>
      <c r="V258" s="237"/>
      <c r="W258" s="237"/>
      <c r="X258" s="237"/>
      <c r="Y258" s="237"/>
      <c r="Z258" s="237"/>
      <c r="AA258" s="237"/>
      <c r="AB258" s="267"/>
      <c r="AC258" s="277"/>
      <c r="AD258" s="237"/>
      <c r="AE258" s="211"/>
      <c r="AF258" s="237"/>
      <c r="AG258" s="237"/>
      <c r="AH258" s="237"/>
      <c r="AI258" s="237"/>
      <c r="AJ258" s="211"/>
      <c r="AK258" s="211"/>
      <c r="AL258" s="211"/>
      <c r="AM258" s="211"/>
      <c r="AN258" s="211"/>
    </row>
    <row r="259" spans="1:40" s="238" customFormat="1" ht="15.75" customHeight="1" x14ac:dyDescent="0.25">
      <c r="A259" s="211"/>
      <c r="B259" s="211"/>
      <c r="C259" s="211"/>
      <c r="D259" s="211"/>
      <c r="E259" s="211"/>
      <c r="F259" s="267"/>
      <c r="G259" s="267"/>
      <c r="H259" s="211"/>
      <c r="I259" s="211"/>
      <c r="J259" s="211"/>
      <c r="K259" s="211"/>
      <c r="L259" s="211"/>
      <c r="M259" s="211"/>
      <c r="N259" s="237"/>
      <c r="O259" s="237"/>
      <c r="P259" s="237"/>
      <c r="Q259" s="237"/>
      <c r="R259" s="237"/>
      <c r="S259" s="237"/>
      <c r="T259" s="237"/>
      <c r="U259" s="237"/>
      <c r="V259" s="237"/>
      <c r="W259" s="237"/>
      <c r="X259" s="237"/>
      <c r="Y259" s="237"/>
      <c r="Z259" s="237"/>
      <c r="AA259" s="237"/>
      <c r="AB259" s="267"/>
      <c r="AC259" s="277"/>
      <c r="AD259" s="237"/>
      <c r="AE259" s="211"/>
      <c r="AF259" s="237"/>
      <c r="AG259" s="237"/>
      <c r="AH259" s="237"/>
      <c r="AI259" s="237"/>
      <c r="AJ259" s="211"/>
      <c r="AK259" s="211"/>
      <c r="AL259" s="211"/>
      <c r="AM259" s="211"/>
      <c r="AN259" s="211"/>
    </row>
    <row r="260" spans="1:40" s="238" customFormat="1" ht="15.75" customHeight="1" x14ac:dyDescent="0.25">
      <c r="A260" s="211"/>
      <c r="B260" s="211"/>
      <c r="C260" s="211"/>
      <c r="D260" s="211"/>
      <c r="E260" s="211"/>
      <c r="F260" s="267"/>
      <c r="G260" s="267"/>
      <c r="H260" s="211"/>
      <c r="I260" s="211"/>
      <c r="J260" s="211"/>
      <c r="K260" s="211"/>
      <c r="L260" s="211"/>
      <c r="M260" s="211"/>
      <c r="N260" s="237"/>
      <c r="O260" s="237"/>
      <c r="P260" s="237"/>
      <c r="Q260" s="237"/>
      <c r="R260" s="237"/>
      <c r="S260" s="237"/>
      <c r="T260" s="237"/>
      <c r="U260" s="237"/>
      <c r="V260" s="237"/>
      <c r="W260" s="237"/>
      <c r="X260" s="237"/>
      <c r="Y260" s="237"/>
      <c r="Z260" s="237"/>
      <c r="AA260" s="237"/>
      <c r="AB260" s="267"/>
      <c r="AC260" s="277"/>
      <c r="AD260" s="237"/>
      <c r="AE260" s="211"/>
      <c r="AF260" s="237"/>
      <c r="AG260" s="237"/>
      <c r="AH260" s="237"/>
      <c r="AI260" s="237"/>
      <c r="AJ260" s="211"/>
      <c r="AK260" s="211"/>
      <c r="AL260" s="211"/>
      <c r="AM260" s="211"/>
      <c r="AN260" s="211"/>
    </row>
    <row r="261" spans="1:40" s="238" customFormat="1" ht="15.75" customHeight="1" x14ac:dyDescent="0.25">
      <c r="A261" s="211"/>
      <c r="B261" s="211"/>
      <c r="C261" s="211"/>
      <c r="D261" s="211"/>
      <c r="E261" s="211"/>
      <c r="F261" s="267"/>
      <c r="G261" s="267"/>
      <c r="H261" s="211"/>
      <c r="I261" s="211"/>
      <c r="J261" s="211"/>
      <c r="K261" s="211"/>
      <c r="L261" s="211"/>
      <c r="M261" s="211"/>
      <c r="N261" s="237"/>
      <c r="O261" s="237"/>
      <c r="P261" s="237"/>
      <c r="Q261" s="237"/>
      <c r="R261" s="237"/>
      <c r="S261" s="237"/>
      <c r="T261" s="237"/>
      <c r="U261" s="237"/>
      <c r="V261" s="237"/>
      <c r="W261" s="237"/>
      <c r="X261" s="237"/>
      <c r="Y261" s="237"/>
      <c r="Z261" s="237"/>
      <c r="AA261" s="237"/>
      <c r="AB261" s="267"/>
      <c r="AC261" s="277"/>
      <c r="AD261" s="237"/>
      <c r="AE261" s="211"/>
      <c r="AF261" s="237"/>
      <c r="AG261" s="237"/>
      <c r="AH261" s="237"/>
      <c r="AI261" s="237"/>
      <c r="AJ261" s="211"/>
      <c r="AK261" s="211"/>
      <c r="AL261" s="211"/>
      <c r="AM261" s="211"/>
      <c r="AN261" s="211"/>
    </row>
    <row r="262" spans="1:40" s="238" customFormat="1" ht="15.75" customHeight="1" x14ac:dyDescent="0.25">
      <c r="A262" s="211"/>
      <c r="B262" s="211"/>
      <c r="C262" s="211"/>
      <c r="D262" s="211"/>
      <c r="E262" s="211"/>
      <c r="F262" s="267"/>
      <c r="G262" s="267"/>
      <c r="H262" s="211"/>
      <c r="I262" s="211"/>
      <c r="J262" s="211"/>
      <c r="K262" s="211"/>
      <c r="L262" s="211"/>
      <c r="M262" s="211"/>
      <c r="N262" s="237"/>
      <c r="O262" s="237"/>
      <c r="P262" s="237"/>
      <c r="Q262" s="237"/>
      <c r="R262" s="237"/>
      <c r="S262" s="237"/>
      <c r="T262" s="237"/>
      <c r="U262" s="237"/>
      <c r="V262" s="237"/>
      <c r="W262" s="237"/>
      <c r="X262" s="237"/>
      <c r="Y262" s="237"/>
      <c r="Z262" s="237"/>
      <c r="AA262" s="237"/>
      <c r="AB262" s="267"/>
      <c r="AC262" s="277"/>
      <c r="AD262" s="237"/>
      <c r="AE262" s="211"/>
      <c r="AF262" s="237"/>
      <c r="AG262" s="237"/>
      <c r="AH262" s="237"/>
      <c r="AI262" s="237"/>
      <c r="AJ262" s="211"/>
      <c r="AK262" s="211"/>
      <c r="AL262" s="211"/>
      <c r="AM262" s="211"/>
      <c r="AN262" s="211"/>
    </row>
    <row r="263" spans="1:40" s="238" customFormat="1" ht="15.75" customHeight="1" x14ac:dyDescent="0.25">
      <c r="A263" s="211"/>
      <c r="B263" s="211"/>
      <c r="C263" s="211"/>
      <c r="D263" s="211"/>
      <c r="E263" s="211"/>
      <c r="F263" s="267"/>
      <c r="G263" s="267"/>
      <c r="H263" s="211"/>
      <c r="I263" s="211"/>
      <c r="J263" s="211"/>
      <c r="K263" s="211"/>
      <c r="L263" s="211"/>
      <c r="M263" s="211"/>
      <c r="N263" s="237"/>
      <c r="O263" s="237"/>
      <c r="P263" s="237"/>
      <c r="Q263" s="237"/>
      <c r="R263" s="237"/>
      <c r="S263" s="237"/>
      <c r="T263" s="237"/>
      <c r="U263" s="237"/>
      <c r="V263" s="237"/>
      <c r="W263" s="237"/>
      <c r="X263" s="237"/>
      <c r="Y263" s="237"/>
      <c r="Z263" s="237"/>
      <c r="AA263" s="237"/>
      <c r="AB263" s="267"/>
      <c r="AC263" s="277"/>
      <c r="AD263" s="237"/>
      <c r="AE263" s="211"/>
      <c r="AF263" s="237"/>
      <c r="AG263" s="237"/>
      <c r="AH263" s="237"/>
      <c r="AI263" s="237"/>
      <c r="AJ263" s="211"/>
      <c r="AK263" s="211"/>
      <c r="AL263" s="211"/>
      <c r="AM263" s="211"/>
      <c r="AN263" s="211"/>
    </row>
    <row r="264" spans="1:40" s="238" customFormat="1" ht="15.75" customHeight="1" x14ac:dyDescent="0.25">
      <c r="A264" s="211"/>
      <c r="B264" s="211"/>
      <c r="C264" s="211"/>
      <c r="D264" s="211"/>
      <c r="E264" s="211"/>
      <c r="F264" s="267"/>
      <c r="G264" s="267"/>
      <c r="H264" s="211"/>
      <c r="I264" s="211"/>
      <c r="J264" s="211"/>
      <c r="K264" s="211"/>
      <c r="L264" s="211"/>
      <c r="M264" s="211"/>
      <c r="N264" s="237"/>
      <c r="O264" s="237"/>
      <c r="P264" s="237"/>
      <c r="Q264" s="237"/>
      <c r="R264" s="237"/>
      <c r="S264" s="237"/>
      <c r="T264" s="237"/>
      <c r="U264" s="237"/>
      <c r="V264" s="237"/>
      <c r="W264" s="237"/>
      <c r="X264" s="237"/>
      <c r="Y264" s="237"/>
      <c r="Z264" s="237"/>
      <c r="AA264" s="237"/>
      <c r="AB264" s="267"/>
      <c r="AC264" s="277"/>
      <c r="AD264" s="237"/>
      <c r="AE264" s="211"/>
      <c r="AF264" s="237"/>
      <c r="AG264" s="237"/>
      <c r="AH264" s="237"/>
      <c r="AI264" s="237"/>
      <c r="AJ264" s="211"/>
      <c r="AK264" s="211"/>
      <c r="AL264" s="211"/>
      <c r="AM264" s="211"/>
      <c r="AN264" s="211"/>
    </row>
    <row r="265" spans="1:40" s="238" customFormat="1" ht="15.75" customHeight="1" x14ac:dyDescent="0.25">
      <c r="A265" s="211"/>
      <c r="B265" s="211"/>
      <c r="C265" s="211"/>
      <c r="D265" s="211"/>
      <c r="E265" s="211"/>
      <c r="F265" s="267"/>
      <c r="G265" s="267"/>
      <c r="H265" s="211"/>
      <c r="I265" s="211"/>
      <c r="J265" s="211"/>
      <c r="K265" s="211"/>
      <c r="L265" s="211"/>
      <c r="M265" s="211"/>
      <c r="N265" s="237"/>
      <c r="O265" s="237"/>
      <c r="P265" s="237"/>
      <c r="Q265" s="237"/>
      <c r="R265" s="237"/>
      <c r="S265" s="237"/>
      <c r="T265" s="237"/>
      <c r="U265" s="237"/>
      <c r="V265" s="237"/>
      <c r="W265" s="237"/>
      <c r="X265" s="237"/>
      <c r="Y265" s="237"/>
      <c r="Z265" s="237"/>
      <c r="AA265" s="237"/>
      <c r="AB265" s="267"/>
      <c r="AC265" s="277"/>
      <c r="AD265" s="237"/>
      <c r="AE265" s="211"/>
      <c r="AF265" s="237"/>
      <c r="AG265" s="237"/>
      <c r="AH265" s="237"/>
      <c r="AI265" s="237"/>
      <c r="AJ265" s="211"/>
      <c r="AK265" s="211"/>
      <c r="AL265" s="211"/>
      <c r="AM265" s="211"/>
      <c r="AN265" s="211"/>
    </row>
    <row r="266" spans="1:40" s="238" customFormat="1" ht="15.75" customHeight="1" x14ac:dyDescent="0.25">
      <c r="A266" s="211"/>
      <c r="B266" s="211"/>
      <c r="C266" s="211"/>
      <c r="D266" s="211"/>
      <c r="E266" s="211"/>
      <c r="F266" s="267"/>
      <c r="G266" s="267"/>
      <c r="H266" s="211"/>
      <c r="I266" s="211"/>
      <c r="J266" s="211"/>
      <c r="K266" s="211"/>
      <c r="L266" s="211"/>
      <c r="M266" s="211"/>
      <c r="N266" s="237"/>
      <c r="O266" s="237"/>
      <c r="P266" s="237"/>
      <c r="Q266" s="237"/>
      <c r="R266" s="237"/>
      <c r="S266" s="237"/>
      <c r="T266" s="237"/>
      <c r="U266" s="237"/>
      <c r="V266" s="237"/>
      <c r="W266" s="237"/>
      <c r="X266" s="237"/>
      <c r="Y266" s="237"/>
      <c r="Z266" s="237"/>
      <c r="AA266" s="237"/>
      <c r="AB266" s="267"/>
      <c r="AC266" s="277"/>
      <c r="AD266" s="237"/>
      <c r="AE266" s="211"/>
      <c r="AF266" s="237"/>
      <c r="AG266" s="237"/>
      <c r="AH266" s="237"/>
      <c r="AI266" s="237"/>
      <c r="AJ266" s="211"/>
      <c r="AK266" s="211"/>
      <c r="AL266" s="211"/>
      <c r="AM266" s="211"/>
      <c r="AN266" s="211"/>
    </row>
    <row r="267" spans="1:40" s="238" customFormat="1" ht="15.75" customHeight="1" x14ac:dyDescent="0.25">
      <c r="A267" s="211"/>
      <c r="B267" s="211"/>
      <c r="C267" s="211"/>
      <c r="D267" s="211"/>
      <c r="E267" s="211"/>
      <c r="F267" s="267"/>
      <c r="G267" s="267"/>
      <c r="H267" s="211"/>
      <c r="I267" s="211"/>
      <c r="J267" s="211"/>
      <c r="K267" s="211"/>
      <c r="L267" s="211"/>
      <c r="M267" s="211"/>
      <c r="N267" s="237"/>
      <c r="O267" s="237"/>
      <c r="P267" s="237"/>
      <c r="Q267" s="237"/>
      <c r="R267" s="237"/>
      <c r="S267" s="237"/>
      <c r="T267" s="237"/>
      <c r="U267" s="237"/>
      <c r="V267" s="237"/>
      <c r="W267" s="237"/>
      <c r="X267" s="237"/>
      <c r="Y267" s="237"/>
      <c r="Z267" s="237"/>
      <c r="AA267" s="237"/>
      <c r="AB267" s="267"/>
      <c r="AC267" s="277"/>
      <c r="AD267" s="237"/>
      <c r="AE267" s="211"/>
      <c r="AF267" s="237"/>
      <c r="AG267" s="237"/>
      <c r="AH267" s="237"/>
      <c r="AI267" s="237"/>
      <c r="AJ267" s="211"/>
      <c r="AK267" s="211"/>
      <c r="AL267" s="211"/>
      <c r="AM267" s="211"/>
      <c r="AN267" s="211"/>
    </row>
    <row r="268" spans="1:40" s="238" customFormat="1" ht="15.75" customHeight="1" x14ac:dyDescent="0.25">
      <c r="A268" s="211"/>
      <c r="B268" s="211"/>
      <c r="C268" s="211"/>
      <c r="D268" s="211"/>
      <c r="E268" s="211"/>
      <c r="F268" s="267"/>
      <c r="G268" s="267"/>
      <c r="H268" s="211"/>
      <c r="I268" s="211"/>
      <c r="J268" s="211"/>
      <c r="K268" s="211"/>
      <c r="L268" s="211"/>
      <c r="M268" s="211"/>
      <c r="N268" s="237"/>
      <c r="O268" s="237"/>
      <c r="P268" s="237"/>
      <c r="Q268" s="237"/>
      <c r="R268" s="237"/>
      <c r="S268" s="237"/>
      <c r="T268" s="237"/>
      <c r="U268" s="237"/>
      <c r="V268" s="237"/>
      <c r="W268" s="237"/>
      <c r="X268" s="237"/>
      <c r="Y268" s="237"/>
      <c r="Z268" s="237"/>
      <c r="AA268" s="237"/>
      <c r="AB268" s="267"/>
      <c r="AC268" s="277"/>
      <c r="AD268" s="237"/>
      <c r="AE268" s="211"/>
      <c r="AF268" s="237"/>
      <c r="AG268" s="237"/>
      <c r="AH268" s="237"/>
      <c r="AI268" s="237"/>
      <c r="AJ268" s="211"/>
      <c r="AK268" s="211"/>
      <c r="AL268" s="211"/>
      <c r="AM268" s="211"/>
      <c r="AN268" s="211"/>
    </row>
    <row r="269" spans="1:40" s="238" customFormat="1" ht="15.75" customHeight="1" x14ac:dyDescent="0.25">
      <c r="A269" s="211"/>
      <c r="B269" s="211"/>
      <c r="C269" s="211"/>
      <c r="D269" s="211"/>
      <c r="E269" s="211"/>
      <c r="F269" s="267"/>
      <c r="G269" s="267"/>
      <c r="H269" s="211"/>
      <c r="I269" s="211"/>
      <c r="J269" s="211"/>
      <c r="K269" s="211"/>
      <c r="L269" s="211"/>
      <c r="M269" s="211"/>
      <c r="N269" s="237"/>
      <c r="O269" s="237"/>
      <c r="P269" s="237"/>
      <c r="Q269" s="237"/>
      <c r="R269" s="237"/>
      <c r="S269" s="237"/>
      <c r="T269" s="237"/>
      <c r="U269" s="237"/>
      <c r="V269" s="237"/>
      <c r="W269" s="237"/>
      <c r="X269" s="237"/>
      <c r="Y269" s="237"/>
      <c r="Z269" s="237"/>
      <c r="AA269" s="237"/>
      <c r="AB269" s="267"/>
      <c r="AC269" s="277"/>
      <c r="AD269" s="237"/>
      <c r="AE269" s="211"/>
      <c r="AF269" s="237"/>
      <c r="AG269" s="237"/>
      <c r="AH269" s="237"/>
      <c r="AI269" s="237"/>
      <c r="AJ269" s="211"/>
      <c r="AK269" s="211"/>
      <c r="AL269" s="211"/>
      <c r="AM269" s="211"/>
      <c r="AN269" s="211"/>
    </row>
    <row r="270" spans="1:40" s="238" customFormat="1" ht="15.75" customHeight="1" x14ac:dyDescent="0.25">
      <c r="A270" s="211"/>
      <c r="B270" s="211"/>
      <c r="C270" s="211"/>
      <c r="D270" s="211"/>
      <c r="E270" s="211"/>
      <c r="F270" s="267"/>
      <c r="G270" s="267"/>
      <c r="H270" s="211"/>
      <c r="I270" s="211"/>
      <c r="J270" s="211"/>
      <c r="K270" s="211"/>
      <c r="L270" s="211"/>
      <c r="M270" s="211"/>
      <c r="N270" s="237"/>
      <c r="O270" s="237"/>
      <c r="P270" s="237"/>
      <c r="Q270" s="237"/>
      <c r="R270" s="237"/>
      <c r="S270" s="237"/>
      <c r="T270" s="237"/>
      <c r="U270" s="237"/>
      <c r="V270" s="237"/>
      <c r="W270" s="237"/>
      <c r="X270" s="237"/>
      <c r="Y270" s="237"/>
      <c r="Z270" s="237"/>
      <c r="AA270" s="237"/>
      <c r="AB270" s="267"/>
      <c r="AC270" s="277"/>
      <c r="AD270" s="237"/>
      <c r="AE270" s="211"/>
      <c r="AF270" s="237"/>
      <c r="AG270" s="237"/>
      <c r="AH270" s="237"/>
      <c r="AI270" s="237"/>
      <c r="AJ270" s="211"/>
      <c r="AK270" s="211"/>
      <c r="AL270" s="211"/>
      <c r="AM270" s="211"/>
      <c r="AN270" s="211"/>
    </row>
    <row r="271" spans="1:40" s="238" customFormat="1" ht="15.75" customHeight="1" x14ac:dyDescent="0.25">
      <c r="A271" s="211"/>
      <c r="B271" s="211"/>
      <c r="C271" s="211"/>
      <c r="D271" s="211"/>
      <c r="E271" s="211"/>
      <c r="F271" s="267"/>
      <c r="G271" s="267"/>
      <c r="H271" s="211"/>
      <c r="I271" s="211"/>
      <c r="J271" s="211"/>
      <c r="K271" s="211"/>
      <c r="L271" s="211"/>
      <c r="M271" s="211"/>
      <c r="N271" s="237"/>
      <c r="O271" s="237"/>
      <c r="P271" s="237"/>
      <c r="Q271" s="237"/>
      <c r="R271" s="237"/>
      <c r="S271" s="237"/>
      <c r="T271" s="237"/>
      <c r="U271" s="237"/>
      <c r="V271" s="237"/>
      <c r="W271" s="237"/>
      <c r="X271" s="237"/>
      <c r="Y271" s="237"/>
      <c r="Z271" s="237"/>
      <c r="AA271" s="237"/>
      <c r="AB271" s="267"/>
      <c r="AC271" s="277"/>
      <c r="AD271" s="237"/>
      <c r="AE271" s="211"/>
      <c r="AF271" s="237"/>
      <c r="AG271" s="237"/>
      <c r="AH271" s="237"/>
      <c r="AI271" s="237"/>
      <c r="AJ271" s="211"/>
      <c r="AK271" s="211"/>
      <c r="AL271" s="211"/>
      <c r="AM271" s="211"/>
      <c r="AN271" s="211"/>
    </row>
    <row r="272" spans="1:40" ht="15.75" customHeight="1" x14ac:dyDescent="0.2">
      <c r="A272" s="162"/>
      <c r="B272" s="162"/>
      <c r="C272" s="162"/>
      <c r="D272" s="162"/>
      <c r="E272" s="162"/>
      <c r="F272" s="257"/>
      <c r="G272" s="257"/>
      <c r="H272" s="162"/>
      <c r="I272" s="162"/>
      <c r="J272" s="162"/>
      <c r="K272" s="162"/>
      <c r="L272" s="162"/>
      <c r="M272" s="162"/>
      <c r="N272" s="240"/>
      <c r="O272" s="240"/>
      <c r="P272" s="240"/>
      <c r="Q272" s="240"/>
      <c r="R272" s="240"/>
      <c r="S272" s="240"/>
      <c r="T272" s="240"/>
      <c r="U272" s="240"/>
      <c r="V272" s="240"/>
      <c r="W272" s="240"/>
      <c r="X272" s="240"/>
      <c r="Y272" s="240"/>
      <c r="Z272" s="240"/>
      <c r="AA272" s="240"/>
      <c r="AB272" s="257"/>
      <c r="AC272" s="271"/>
      <c r="AD272" s="240"/>
      <c r="AE272" s="162"/>
      <c r="AF272" s="240"/>
      <c r="AG272" s="240"/>
      <c r="AH272" s="240"/>
      <c r="AI272" s="240"/>
      <c r="AJ272" s="162"/>
      <c r="AK272" s="162"/>
      <c r="AL272" s="162"/>
      <c r="AM272" s="162"/>
      <c r="AN272" s="162"/>
    </row>
    <row r="273" spans="1:40" ht="15.75" customHeight="1" x14ac:dyDescent="0.2">
      <c r="A273" s="162"/>
      <c r="B273" s="162"/>
      <c r="C273" s="162"/>
      <c r="D273" s="162"/>
      <c r="E273" s="162"/>
      <c r="F273" s="257"/>
      <c r="G273" s="257"/>
      <c r="H273" s="162"/>
      <c r="I273" s="162"/>
      <c r="J273" s="162"/>
      <c r="K273" s="162"/>
      <c r="L273" s="162"/>
      <c r="M273" s="162"/>
      <c r="N273" s="240"/>
      <c r="O273" s="240"/>
      <c r="P273" s="240"/>
      <c r="Q273" s="240"/>
      <c r="R273" s="240"/>
      <c r="S273" s="240"/>
      <c r="T273" s="240"/>
      <c r="U273" s="240"/>
      <c r="V273" s="240"/>
      <c r="W273" s="240"/>
      <c r="X273" s="240"/>
      <c r="Y273" s="240"/>
      <c r="Z273" s="240"/>
      <c r="AA273" s="240"/>
      <c r="AB273" s="257"/>
      <c r="AC273" s="271"/>
      <c r="AD273" s="240"/>
      <c r="AE273" s="162"/>
      <c r="AF273" s="240"/>
      <c r="AG273" s="240"/>
      <c r="AH273" s="240"/>
      <c r="AI273" s="240"/>
      <c r="AJ273" s="162"/>
      <c r="AK273" s="162"/>
      <c r="AL273" s="162"/>
      <c r="AM273" s="162"/>
      <c r="AN273" s="162"/>
    </row>
    <row r="274" spans="1:40" ht="15.75" customHeight="1" x14ac:dyDescent="0.2">
      <c r="A274" s="162"/>
      <c r="B274" s="162"/>
      <c r="C274" s="162"/>
      <c r="D274" s="162"/>
      <c r="E274" s="162"/>
      <c r="F274" s="257"/>
      <c r="G274" s="257"/>
      <c r="H274" s="162"/>
      <c r="I274" s="162"/>
      <c r="J274" s="162"/>
      <c r="K274" s="162"/>
      <c r="L274" s="162"/>
      <c r="M274" s="162"/>
      <c r="N274" s="240"/>
      <c r="O274" s="240"/>
      <c r="P274" s="240"/>
      <c r="Q274" s="240"/>
      <c r="R274" s="240"/>
      <c r="S274" s="240"/>
      <c r="T274" s="240"/>
      <c r="U274" s="240"/>
      <c r="V274" s="240"/>
      <c r="W274" s="240"/>
      <c r="X274" s="240"/>
      <c r="Y274" s="240"/>
      <c r="Z274" s="240"/>
      <c r="AA274" s="240"/>
      <c r="AB274" s="257"/>
      <c r="AC274" s="271"/>
      <c r="AD274" s="240"/>
      <c r="AE274" s="162"/>
      <c r="AF274" s="240"/>
      <c r="AG274" s="240"/>
      <c r="AH274" s="240"/>
      <c r="AI274" s="240"/>
      <c r="AJ274" s="162"/>
      <c r="AK274" s="162"/>
      <c r="AL274" s="162"/>
      <c r="AM274" s="162"/>
      <c r="AN274" s="162"/>
    </row>
    <row r="275" spans="1:40" ht="15.75" customHeight="1" x14ac:dyDescent="0.2">
      <c r="A275" s="162"/>
      <c r="B275" s="162"/>
      <c r="C275" s="162"/>
      <c r="D275" s="162"/>
      <c r="E275" s="162"/>
      <c r="F275" s="257"/>
      <c r="G275" s="257"/>
      <c r="H275" s="162"/>
      <c r="I275" s="162"/>
      <c r="J275" s="162"/>
      <c r="K275" s="162"/>
      <c r="L275" s="162"/>
      <c r="M275" s="162"/>
      <c r="N275" s="240"/>
      <c r="O275" s="240"/>
      <c r="P275" s="240"/>
      <c r="Q275" s="240"/>
      <c r="R275" s="240"/>
      <c r="S275" s="240"/>
      <c r="T275" s="240"/>
      <c r="U275" s="240"/>
      <c r="V275" s="240"/>
      <c r="W275" s="240"/>
      <c r="X275" s="240"/>
      <c r="Y275" s="240"/>
      <c r="Z275" s="240"/>
      <c r="AA275" s="240"/>
      <c r="AB275" s="257"/>
      <c r="AC275" s="271"/>
      <c r="AD275" s="240"/>
      <c r="AE275" s="162"/>
      <c r="AF275" s="240"/>
      <c r="AG275" s="240"/>
      <c r="AH275" s="240"/>
      <c r="AI275" s="240"/>
      <c r="AJ275" s="162"/>
      <c r="AK275" s="162"/>
      <c r="AL275" s="162"/>
      <c r="AM275" s="162"/>
      <c r="AN275" s="162"/>
    </row>
    <row r="276" spans="1:40" ht="15.75" customHeight="1" x14ac:dyDescent="0.2">
      <c r="A276" s="162"/>
      <c r="B276" s="162"/>
      <c r="C276" s="162"/>
      <c r="D276" s="162"/>
      <c r="E276" s="162"/>
      <c r="F276" s="257"/>
      <c r="G276" s="257"/>
      <c r="H276" s="162"/>
      <c r="I276" s="162"/>
      <c r="J276" s="162"/>
      <c r="K276" s="162"/>
      <c r="L276" s="162"/>
      <c r="M276" s="162"/>
      <c r="N276" s="240"/>
      <c r="O276" s="240"/>
      <c r="P276" s="240"/>
      <c r="Q276" s="240"/>
      <c r="R276" s="240"/>
      <c r="S276" s="240"/>
      <c r="T276" s="240"/>
      <c r="U276" s="240"/>
      <c r="V276" s="240"/>
      <c r="W276" s="240"/>
      <c r="X276" s="240"/>
      <c r="Y276" s="240"/>
      <c r="Z276" s="240"/>
      <c r="AA276" s="240"/>
      <c r="AB276" s="257"/>
      <c r="AC276" s="271"/>
      <c r="AD276" s="240"/>
      <c r="AE276" s="162"/>
      <c r="AF276" s="240"/>
      <c r="AG276" s="240"/>
      <c r="AH276" s="240"/>
      <c r="AI276" s="240"/>
      <c r="AJ276" s="162"/>
      <c r="AK276" s="162"/>
      <c r="AL276" s="162"/>
      <c r="AM276" s="162"/>
      <c r="AN276" s="162"/>
    </row>
    <row r="277" spans="1:40" ht="15.75" customHeight="1" x14ac:dyDescent="0.2">
      <c r="A277" s="162"/>
      <c r="B277" s="162"/>
      <c r="C277" s="162"/>
      <c r="D277" s="162"/>
      <c r="E277" s="162"/>
      <c r="F277" s="257"/>
      <c r="G277" s="257"/>
      <c r="H277" s="162"/>
      <c r="I277" s="162"/>
      <c r="J277" s="162"/>
      <c r="K277" s="162"/>
      <c r="L277" s="162"/>
      <c r="M277" s="162"/>
      <c r="N277" s="240"/>
      <c r="O277" s="240"/>
      <c r="P277" s="240"/>
      <c r="Q277" s="240"/>
      <c r="R277" s="240"/>
      <c r="S277" s="240"/>
      <c r="T277" s="240"/>
      <c r="U277" s="240"/>
      <c r="V277" s="240"/>
      <c r="W277" s="240"/>
      <c r="X277" s="240"/>
      <c r="Y277" s="240"/>
      <c r="Z277" s="240"/>
      <c r="AA277" s="240"/>
      <c r="AB277" s="257"/>
      <c r="AC277" s="271"/>
      <c r="AD277" s="240"/>
      <c r="AE277" s="162"/>
      <c r="AF277" s="240"/>
      <c r="AG277" s="240"/>
      <c r="AH277" s="240"/>
      <c r="AI277" s="240"/>
      <c r="AJ277" s="162"/>
      <c r="AK277" s="162"/>
      <c r="AL277" s="162"/>
      <c r="AM277" s="162"/>
      <c r="AN277" s="162"/>
    </row>
    <row r="278" spans="1:40" ht="15.75" customHeight="1" x14ac:dyDescent="0.2">
      <c r="A278" s="162"/>
      <c r="B278" s="162"/>
      <c r="C278" s="162"/>
      <c r="D278" s="162"/>
      <c r="E278" s="162"/>
      <c r="F278" s="257"/>
      <c r="G278" s="257"/>
      <c r="H278" s="162"/>
      <c r="I278" s="162"/>
      <c r="J278" s="162"/>
      <c r="K278" s="162"/>
      <c r="L278" s="162"/>
      <c r="M278" s="162"/>
      <c r="N278" s="240"/>
      <c r="O278" s="240"/>
      <c r="P278" s="240"/>
      <c r="Q278" s="240"/>
      <c r="R278" s="240"/>
      <c r="S278" s="240"/>
      <c r="T278" s="240"/>
      <c r="U278" s="240"/>
      <c r="V278" s="240"/>
      <c r="W278" s="240"/>
      <c r="X278" s="240"/>
      <c r="Y278" s="240"/>
      <c r="Z278" s="240"/>
      <c r="AA278" s="240"/>
      <c r="AB278" s="257"/>
      <c r="AC278" s="271"/>
      <c r="AD278" s="240"/>
      <c r="AE278" s="162"/>
      <c r="AF278" s="240"/>
      <c r="AG278" s="240"/>
      <c r="AH278" s="240"/>
      <c r="AI278" s="240"/>
      <c r="AJ278" s="162"/>
      <c r="AK278" s="162"/>
      <c r="AL278" s="162"/>
      <c r="AM278" s="162"/>
      <c r="AN278" s="162"/>
    </row>
    <row r="279" spans="1:40" ht="15.75" customHeight="1" x14ac:dyDescent="0.2">
      <c r="A279" s="162"/>
      <c r="B279" s="162"/>
      <c r="C279" s="162"/>
      <c r="D279" s="162"/>
      <c r="E279" s="162"/>
      <c r="F279" s="257"/>
      <c r="G279" s="257"/>
      <c r="H279" s="162"/>
      <c r="I279" s="162"/>
      <c r="J279" s="162"/>
      <c r="K279" s="162"/>
      <c r="L279" s="162"/>
      <c r="M279" s="162"/>
      <c r="N279" s="240"/>
      <c r="O279" s="240"/>
      <c r="P279" s="240"/>
      <c r="Q279" s="240"/>
      <c r="R279" s="240"/>
      <c r="S279" s="240"/>
      <c r="T279" s="240"/>
      <c r="U279" s="240"/>
      <c r="V279" s="240"/>
      <c r="W279" s="240"/>
      <c r="X279" s="240"/>
      <c r="Y279" s="240"/>
      <c r="Z279" s="240"/>
      <c r="AA279" s="240"/>
      <c r="AB279" s="257"/>
      <c r="AC279" s="271"/>
      <c r="AD279" s="240"/>
      <c r="AE279" s="162"/>
      <c r="AF279" s="240"/>
      <c r="AG279" s="240"/>
      <c r="AH279" s="240"/>
      <c r="AI279" s="240"/>
      <c r="AJ279" s="162"/>
      <c r="AK279" s="162"/>
      <c r="AL279" s="162"/>
      <c r="AM279" s="162"/>
      <c r="AN279" s="162"/>
    </row>
    <row r="280" spans="1:40" ht="15.75" customHeight="1" x14ac:dyDescent="0.2">
      <c r="A280" s="162"/>
      <c r="B280" s="162"/>
      <c r="C280" s="162"/>
      <c r="D280" s="162"/>
      <c r="E280" s="162"/>
      <c r="F280" s="257"/>
      <c r="G280" s="257"/>
      <c r="H280" s="162"/>
      <c r="I280" s="162"/>
      <c r="J280" s="162"/>
      <c r="K280" s="162"/>
      <c r="L280" s="162"/>
      <c r="M280" s="162"/>
      <c r="N280" s="240"/>
      <c r="O280" s="240"/>
      <c r="P280" s="240"/>
      <c r="Q280" s="240"/>
      <c r="R280" s="240"/>
      <c r="S280" s="240"/>
      <c r="T280" s="240"/>
      <c r="U280" s="240"/>
      <c r="V280" s="240"/>
      <c r="W280" s="240"/>
      <c r="X280" s="240"/>
      <c r="Y280" s="240"/>
      <c r="Z280" s="240"/>
      <c r="AA280" s="240"/>
      <c r="AB280" s="257"/>
      <c r="AC280" s="271"/>
      <c r="AD280" s="240"/>
      <c r="AE280" s="162"/>
      <c r="AF280" s="240"/>
      <c r="AG280" s="240"/>
      <c r="AH280" s="240"/>
      <c r="AI280" s="240"/>
      <c r="AJ280" s="162"/>
      <c r="AK280" s="162"/>
      <c r="AL280" s="162"/>
      <c r="AM280" s="162"/>
      <c r="AN280" s="162"/>
    </row>
    <row r="281" spans="1:40" ht="15.75" customHeight="1" x14ac:dyDescent="0.2">
      <c r="A281" s="162"/>
      <c r="B281" s="162"/>
      <c r="C281" s="162"/>
      <c r="D281" s="162"/>
      <c r="E281" s="162"/>
      <c r="F281" s="257"/>
      <c r="G281" s="257"/>
      <c r="H281" s="162"/>
      <c r="I281" s="162"/>
      <c r="J281" s="162"/>
      <c r="K281" s="162"/>
      <c r="L281" s="162"/>
      <c r="M281" s="162"/>
      <c r="N281" s="240"/>
      <c r="O281" s="240"/>
      <c r="P281" s="240"/>
      <c r="Q281" s="240"/>
      <c r="R281" s="240"/>
      <c r="S281" s="240"/>
      <c r="T281" s="240"/>
      <c r="U281" s="240"/>
      <c r="V281" s="240"/>
      <c r="W281" s="240"/>
      <c r="X281" s="240"/>
      <c r="Y281" s="240"/>
      <c r="Z281" s="240"/>
      <c r="AA281" s="240"/>
      <c r="AB281" s="257"/>
      <c r="AC281" s="271"/>
      <c r="AD281" s="240"/>
      <c r="AE281" s="162"/>
      <c r="AF281" s="240"/>
      <c r="AG281" s="240"/>
      <c r="AH281" s="240"/>
      <c r="AI281" s="240"/>
      <c r="AJ281" s="162"/>
      <c r="AK281" s="162"/>
      <c r="AL281" s="162"/>
      <c r="AM281" s="162"/>
      <c r="AN281" s="162"/>
    </row>
    <row r="282" spans="1:40" ht="15.75" customHeight="1" x14ac:dyDescent="0.2">
      <c r="A282" s="162"/>
      <c r="B282" s="162"/>
      <c r="C282" s="162"/>
      <c r="D282" s="162"/>
      <c r="E282" s="162"/>
      <c r="F282" s="257"/>
      <c r="G282" s="257"/>
      <c r="H282" s="162"/>
      <c r="I282" s="162"/>
      <c r="J282" s="162"/>
      <c r="K282" s="162"/>
      <c r="L282" s="162"/>
      <c r="M282" s="162"/>
      <c r="N282" s="240"/>
      <c r="O282" s="240"/>
      <c r="P282" s="240"/>
      <c r="Q282" s="240"/>
      <c r="R282" s="240"/>
      <c r="S282" s="240"/>
      <c r="T282" s="240"/>
      <c r="U282" s="240"/>
      <c r="V282" s="240"/>
      <c r="W282" s="240"/>
      <c r="X282" s="240"/>
      <c r="Y282" s="240"/>
      <c r="Z282" s="240"/>
      <c r="AA282" s="240"/>
      <c r="AB282" s="257"/>
      <c r="AC282" s="271"/>
      <c r="AD282" s="240"/>
      <c r="AE282" s="162"/>
      <c r="AF282" s="240"/>
      <c r="AG282" s="240"/>
      <c r="AH282" s="240"/>
      <c r="AI282" s="240"/>
      <c r="AJ282" s="162"/>
      <c r="AK282" s="162"/>
      <c r="AL282" s="162"/>
      <c r="AM282" s="162"/>
      <c r="AN282" s="162"/>
    </row>
    <row r="283" spans="1:40" ht="15.75" customHeight="1" x14ac:dyDescent="0.2">
      <c r="A283" s="162"/>
      <c r="B283" s="162"/>
      <c r="C283" s="162"/>
      <c r="D283" s="162"/>
      <c r="E283" s="162"/>
      <c r="F283" s="257"/>
      <c r="G283" s="257"/>
      <c r="H283" s="162"/>
      <c r="I283" s="162"/>
      <c r="J283" s="162"/>
      <c r="K283" s="162"/>
      <c r="L283" s="162"/>
      <c r="M283" s="162"/>
      <c r="N283" s="240"/>
      <c r="O283" s="240"/>
      <c r="P283" s="240"/>
      <c r="Q283" s="240"/>
      <c r="R283" s="240"/>
      <c r="S283" s="240"/>
      <c r="T283" s="240"/>
      <c r="U283" s="240"/>
      <c r="V283" s="240"/>
      <c r="W283" s="240"/>
      <c r="X283" s="240"/>
      <c r="Y283" s="240"/>
      <c r="Z283" s="240"/>
      <c r="AA283" s="240"/>
      <c r="AB283" s="257"/>
      <c r="AC283" s="271"/>
      <c r="AD283" s="240"/>
      <c r="AE283" s="162"/>
      <c r="AF283" s="240"/>
      <c r="AG283" s="240"/>
      <c r="AH283" s="240"/>
      <c r="AI283" s="240"/>
      <c r="AJ283" s="162"/>
      <c r="AK283" s="162"/>
      <c r="AL283" s="162"/>
      <c r="AM283" s="162"/>
      <c r="AN283" s="162"/>
    </row>
    <row r="284" spans="1:40" ht="15.75" customHeight="1" x14ac:dyDescent="0.2">
      <c r="A284" s="162"/>
      <c r="B284" s="162"/>
      <c r="C284" s="162"/>
      <c r="D284" s="162"/>
      <c r="E284" s="162"/>
      <c r="F284" s="257"/>
      <c r="G284" s="257"/>
      <c r="H284" s="162"/>
      <c r="I284" s="162"/>
      <c r="J284" s="162"/>
      <c r="K284" s="162"/>
      <c r="L284" s="162"/>
      <c r="M284" s="162"/>
      <c r="N284" s="240"/>
      <c r="O284" s="240"/>
      <c r="P284" s="240"/>
      <c r="Q284" s="240"/>
      <c r="R284" s="240"/>
      <c r="S284" s="240"/>
      <c r="T284" s="240"/>
      <c r="U284" s="240"/>
      <c r="V284" s="240"/>
      <c r="W284" s="240"/>
      <c r="X284" s="240"/>
      <c r="Y284" s="240"/>
      <c r="Z284" s="240"/>
      <c r="AA284" s="240"/>
      <c r="AB284" s="257"/>
      <c r="AC284" s="271"/>
      <c r="AD284" s="240"/>
      <c r="AE284" s="162"/>
      <c r="AF284" s="240"/>
      <c r="AG284" s="240"/>
      <c r="AH284" s="240"/>
      <c r="AI284" s="240"/>
      <c r="AJ284" s="162"/>
      <c r="AK284" s="162"/>
      <c r="AL284" s="162"/>
      <c r="AM284" s="162"/>
      <c r="AN284" s="162"/>
    </row>
    <row r="285" spans="1:40" ht="15.75" customHeight="1" x14ac:dyDescent="0.2">
      <c r="A285" s="162"/>
      <c r="B285" s="162"/>
      <c r="C285" s="162"/>
      <c r="D285" s="162"/>
      <c r="E285" s="162"/>
      <c r="F285" s="257"/>
      <c r="G285" s="257"/>
      <c r="H285" s="162"/>
      <c r="I285" s="162"/>
      <c r="J285" s="162"/>
      <c r="K285" s="162"/>
      <c r="L285" s="162"/>
      <c r="M285" s="162"/>
      <c r="N285" s="240"/>
      <c r="O285" s="240"/>
      <c r="P285" s="240"/>
      <c r="Q285" s="240"/>
      <c r="R285" s="240"/>
      <c r="S285" s="240"/>
      <c r="T285" s="240"/>
      <c r="U285" s="240"/>
      <c r="V285" s="240"/>
      <c r="W285" s="240"/>
      <c r="X285" s="240"/>
      <c r="Y285" s="240"/>
      <c r="Z285" s="240"/>
      <c r="AA285" s="240"/>
      <c r="AB285" s="257"/>
      <c r="AC285" s="271"/>
      <c r="AD285" s="240"/>
      <c r="AE285" s="162"/>
      <c r="AF285" s="240"/>
      <c r="AG285" s="240"/>
      <c r="AH285" s="240"/>
      <c r="AI285" s="240"/>
      <c r="AJ285" s="162"/>
      <c r="AK285" s="162"/>
      <c r="AL285" s="162"/>
      <c r="AM285" s="162"/>
      <c r="AN285" s="162"/>
    </row>
    <row r="286" spans="1:40" ht="15.75" customHeight="1" x14ac:dyDescent="0.2">
      <c r="A286" s="162"/>
      <c r="B286" s="162"/>
      <c r="C286" s="162"/>
      <c r="D286" s="162"/>
      <c r="E286" s="162"/>
      <c r="F286" s="257"/>
      <c r="G286" s="257"/>
      <c r="H286" s="162"/>
      <c r="I286" s="162"/>
      <c r="J286" s="162"/>
      <c r="K286" s="162"/>
      <c r="L286" s="162"/>
      <c r="M286" s="162"/>
      <c r="N286" s="240"/>
      <c r="O286" s="240"/>
      <c r="P286" s="240"/>
      <c r="Q286" s="240"/>
      <c r="R286" s="240"/>
      <c r="S286" s="240"/>
      <c r="T286" s="240"/>
      <c r="U286" s="240"/>
      <c r="V286" s="240"/>
      <c r="W286" s="240"/>
      <c r="X286" s="240"/>
      <c r="Y286" s="240"/>
      <c r="Z286" s="240"/>
      <c r="AA286" s="240"/>
      <c r="AB286" s="257"/>
      <c r="AC286" s="271"/>
      <c r="AD286" s="240"/>
      <c r="AE286" s="162"/>
      <c r="AF286" s="240"/>
      <c r="AG286" s="240"/>
      <c r="AH286" s="240"/>
      <c r="AI286" s="240"/>
      <c r="AJ286" s="162"/>
      <c r="AK286" s="162"/>
      <c r="AL286" s="162"/>
      <c r="AM286" s="162"/>
      <c r="AN286" s="162"/>
    </row>
    <row r="287" spans="1:40" ht="15.75" customHeight="1" x14ac:dyDescent="0.2">
      <c r="A287" s="162"/>
      <c r="B287" s="162"/>
      <c r="C287" s="162"/>
      <c r="D287" s="162"/>
      <c r="E287" s="162"/>
      <c r="F287" s="257"/>
      <c r="G287" s="257"/>
      <c r="H287" s="162"/>
      <c r="I287" s="162"/>
      <c r="J287" s="162"/>
      <c r="K287" s="162"/>
      <c r="L287" s="162"/>
      <c r="M287" s="162"/>
      <c r="N287" s="240"/>
      <c r="O287" s="240"/>
      <c r="P287" s="240"/>
      <c r="Q287" s="240"/>
      <c r="R287" s="240"/>
      <c r="S287" s="240"/>
      <c r="T287" s="240"/>
      <c r="U287" s="240"/>
      <c r="V287" s="240"/>
      <c r="W287" s="240"/>
      <c r="X287" s="240"/>
      <c r="Y287" s="240"/>
      <c r="Z287" s="240"/>
      <c r="AA287" s="240"/>
      <c r="AB287" s="257"/>
      <c r="AC287" s="271"/>
      <c r="AD287" s="240"/>
      <c r="AE287" s="162"/>
      <c r="AF287" s="240"/>
      <c r="AG287" s="240"/>
      <c r="AH287" s="240"/>
      <c r="AI287" s="240"/>
      <c r="AJ287" s="162"/>
      <c r="AK287" s="162"/>
      <c r="AL287" s="162"/>
      <c r="AM287" s="162"/>
      <c r="AN287" s="162"/>
    </row>
    <row r="288" spans="1:40" ht="15.75" customHeight="1" x14ac:dyDescent="0.2">
      <c r="A288" s="162"/>
      <c r="B288" s="162"/>
      <c r="C288" s="162"/>
      <c r="D288" s="162"/>
      <c r="E288" s="162"/>
      <c r="F288" s="257"/>
      <c r="G288" s="257"/>
      <c r="H288" s="162"/>
      <c r="I288" s="162"/>
      <c r="J288" s="162"/>
      <c r="K288" s="162"/>
      <c r="L288" s="162"/>
      <c r="M288" s="162"/>
      <c r="N288" s="240"/>
      <c r="O288" s="240"/>
      <c r="P288" s="240"/>
      <c r="Q288" s="240"/>
      <c r="R288" s="240"/>
      <c r="S288" s="240"/>
      <c r="T288" s="240"/>
      <c r="U288" s="240"/>
      <c r="V288" s="240"/>
      <c r="W288" s="240"/>
      <c r="X288" s="240"/>
      <c r="Y288" s="240"/>
      <c r="Z288" s="240"/>
      <c r="AA288" s="240"/>
      <c r="AB288" s="257"/>
      <c r="AC288" s="271"/>
      <c r="AD288" s="240"/>
      <c r="AE288" s="162"/>
      <c r="AF288" s="240"/>
      <c r="AG288" s="240"/>
      <c r="AH288" s="240"/>
      <c r="AI288" s="240"/>
      <c r="AJ288" s="162"/>
      <c r="AK288" s="162"/>
      <c r="AL288" s="162"/>
      <c r="AM288" s="162"/>
      <c r="AN288" s="162"/>
    </row>
    <row r="289" spans="1:40" ht="15.75" customHeight="1" x14ac:dyDescent="0.2">
      <c r="A289" s="162"/>
      <c r="B289" s="162"/>
      <c r="C289" s="162"/>
      <c r="D289" s="162"/>
      <c r="E289" s="162"/>
      <c r="F289" s="257"/>
      <c r="G289" s="257"/>
      <c r="H289" s="162"/>
      <c r="I289" s="162"/>
      <c r="J289" s="162"/>
      <c r="K289" s="162"/>
      <c r="L289" s="162"/>
      <c r="M289" s="162"/>
      <c r="N289" s="240"/>
      <c r="O289" s="240"/>
      <c r="P289" s="240"/>
      <c r="Q289" s="240"/>
      <c r="R289" s="240"/>
      <c r="S289" s="240"/>
      <c r="T289" s="240"/>
      <c r="U289" s="240"/>
      <c r="V289" s="240"/>
      <c r="W289" s="240"/>
      <c r="X289" s="240"/>
      <c r="Y289" s="240"/>
      <c r="Z289" s="240"/>
      <c r="AA289" s="240"/>
      <c r="AB289" s="257"/>
      <c r="AC289" s="271"/>
      <c r="AD289" s="240"/>
      <c r="AE289" s="162"/>
      <c r="AF289" s="240"/>
      <c r="AG289" s="240"/>
      <c r="AH289" s="240"/>
      <c r="AI289" s="240"/>
      <c r="AJ289" s="162"/>
      <c r="AK289" s="162"/>
      <c r="AL289" s="162"/>
      <c r="AM289" s="162"/>
      <c r="AN289" s="162"/>
    </row>
    <row r="290" spans="1:40" ht="15.75" customHeight="1" x14ac:dyDescent="0.2">
      <c r="A290" s="162"/>
      <c r="B290" s="162"/>
      <c r="C290" s="162"/>
      <c r="D290" s="162"/>
      <c r="E290" s="162"/>
      <c r="F290" s="257"/>
      <c r="G290" s="257"/>
      <c r="H290" s="162"/>
      <c r="I290" s="162"/>
      <c r="J290" s="162"/>
      <c r="K290" s="162"/>
      <c r="L290" s="162"/>
      <c r="M290" s="162"/>
      <c r="N290" s="240"/>
      <c r="O290" s="240"/>
      <c r="P290" s="240"/>
      <c r="Q290" s="240"/>
      <c r="R290" s="240"/>
      <c r="S290" s="240"/>
      <c r="T290" s="240"/>
      <c r="U290" s="240"/>
      <c r="V290" s="240"/>
      <c r="W290" s="240"/>
      <c r="X290" s="240"/>
      <c r="Y290" s="240"/>
      <c r="Z290" s="240"/>
      <c r="AA290" s="240"/>
      <c r="AB290" s="257"/>
      <c r="AC290" s="271"/>
      <c r="AD290" s="240"/>
      <c r="AE290" s="162"/>
      <c r="AF290" s="240"/>
      <c r="AG290" s="240"/>
      <c r="AH290" s="240"/>
      <c r="AI290" s="240"/>
      <c r="AJ290" s="162"/>
      <c r="AK290" s="162"/>
      <c r="AL290" s="162"/>
      <c r="AM290" s="162"/>
      <c r="AN290" s="162"/>
    </row>
    <row r="291" spans="1:40" ht="15.75" customHeight="1" x14ac:dyDescent="0.2">
      <c r="A291" s="162"/>
      <c r="B291" s="162"/>
      <c r="C291" s="162"/>
      <c r="D291" s="162"/>
      <c r="E291" s="162"/>
      <c r="F291" s="257"/>
      <c r="G291" s="257"/>
      <c r="H291" s="162"/>
      <c r="I291" s="162"/>
      <c r="J291" s="162"/>
      <c r="K291" s="162"/>
      <c r="L291" s="162"/>
      <c r="M291" s="162"/>
      <c r="N291" s="240"/>
      <c r="O291" s="240"/>
      <c r="P291" s="240"/>
      <c r="Q291" s="240"/>
      <c r="R291" s="240"/>
      <c r="S291" s="240"/>
      <c r="T291" s="240"/>
      <c r="U291" s="240"/>
      <c r="V291" s="240"/>
      <c r="W291" s="240"/>
      <c r="X291" s="240"/>
      <c r="Y291" s="240"/>
      <c r="Z291" s="240"/>
      <c r="AA291" s="240"/>
      <c r="AB291" s="257"/>
      <c r="AC291" s="271"/>
      <c r="AD291" s="240"/>
      <c r="AE291" s="162"/>
      <c r="AF291" s="240"/>
      <c r="AG291" s="240"/>
      <c r="AH291" s="240"/>
      <c r="AI291" s="240"/>
      <c r="AJ291" s="162"/>
      <c r="AK291" s="162"/>
      <c r="AL291" s="162"/>
      <c r="AM291" s="162"/>
      <c r="AN291" s="162"/>
    </row>
    <row r="292" spans="1:40" ht="15.75" customHeight="1" x14ac:dyDescent="0.2">
      <c r="A292" s="162"/>
      <c r="B292" s="162"/>
      <c r="C292" s="162"/>
      <c r="D292" s="162"/>
      <c r="E292" s="162"/>
      <c r="F292" s="257"/>
      <c r="G292" s="257"/>
      <c r="H292" s="162"/>
      <c r="I292" s="162"/>
      <c r="J292" s="162"/>
      <c r="K292" s="162"/>
      <c r="L292" s="162"/>
      <c r="M292" s="162"/>
      <c r="N292" s="240"/>
      <c r="O292" s="240"/>
      <c r="P292" s="240"/>
      <c r="Q292" s="240"/>
      <c r="R292" s="240"/>
      <c r="S292" s="240"/>
      <c r="T292" s="240"/>
      <c r="U292" s="240"/>
      <c r="V292" s="240"/>
      <c r="W292" s="240"/>
      <c r="X292" s="240"/>
      <c r="Y292" s="240"/>
      <c r="Z292" s="240"/>
      <c r="AA292" s="240"/>
      <c r="AB292" s="257"/>
      <c r="AC292" s="271"/>
      <c r="AD292" s="240"/>
      <c r="AE292" s="162"/>
      <c r="AF292" s="240"/>
      <c r="AG292" s="240"/>
      <c r="AH292" s="240"/>
      <c r="AI292" s="240"/>
      <c r="AJ292" s="162"/>
      <c r="AK292" s="162"/>
      <c r="AL292" s="162"/>
      <c r="AM292" s="162"/>
      <c r="AN292" s="162"/>
    </row>
    <row r="293" spans="1:40" ht="15.75" customHeight="1" x14ac:dyDescent="0.2">
      <c r="A293" s="162"/>
      <c r="B293" s="162"/>
      <c r="C293" s="162"/>
      <c r="D293" s="162"/>
      <c r="E293" s="162"/>
      <c r="F293" s="257"/>
      <c r="G293" s="257"/>
      <c r="H293" s="162"/>
      <c r="I293" s="162"/>
      <c r="J293" s="162"/>
      <c r="K293" s="162"/>
      <c r="L293" s="162"/>
      <c r="M293" s="162"/>
      <c r="N293" s="240"/>
      <c r="O293" s="240"/>
      <c r="P293" s="240"/>
      <c r="Q293" s="240"/>
      <c r="R293" s="240"/>
      <c r="S293" s="240"/>
      <c r="T293" s="240"/>
      <c r="U293" s="240"/>
      <c r="V293" s="240"/>
      <c r="W293" s="240"/>
      <c r="X293" s="240"/>
      <c r="Y293" s="240"/>
      <c r="Z293" s="240"/>
      <c r="AA293" s="240"/>
      <c r="AB293" s="257"/>
      <c r="AC293" s="271"/>
      <c r="AD293" s="240"/>
      <c r="AE293" s="162"/>
      <c r="AF293" s="240"/>
      <c r="AG293" s="240"/>
      <c r="AH293" s="240"/>
      <c r="AI293" s="240"/>
      <c r="AJ293" s="162"/>
      <c r="AK293" s="162"/>
      <c r="AL293" s="162"/>
      <c r="AM293" s="162"/>
      <c r="AN293" s="162"/>
    </row>
    <row r="294" spans="1:40" ht="15.75" customHeight="1" x14ac:dyDescent="0.2">
      <c r="A294" s="162"/>
      <c r="B294" s="162"/>
      <c r="C294" s="162"/>
      <c r="D294" s="162"/>
      <c r="E294" s="162"/>
      <c r="F294" s="257"/>
      <c r="G294" s="257"/>
      <c r="H294" s="162"/>
      <c r="I294" s="162"/>
      <c r="J294" s="162"/>
      <c r="K294" s="162"/>
      <c r="L294" s="162"/>
      <c r="M294" s="162"/>
      <c r="N294" s="240"/>
      <c r="O294" s="240"/>
      <c r="P294" s="240"/>
      <c r="Q294" s="240"/>
      <c r="R294" s="240"/>
      <c r="S294" s="240"/>
      <c r="T294" s="240"/>
      <c r="U294" s="240"/>
      <c r="V294" s="240"/>
      <c r="W294" s="240"/>
      <c r="X294" s="240"/>
      <c r="Y294" s="240"/>
      <c r="Z294" s="240"/>
      <c r="AA294" s="240"/>
      <c r="AB294" s="257"/>
      <c r="AC294" s="271"/>
      <c r="AD294" s="240"/>
      <c r="AE294" s="162"/>
      <c r="AF294" s="240"/>
      <c r="AG294" s="240"/>
      <c r="AH294" s="240"/>
      <c r="AI294" s="240"/>
      <c r="AJ294" s="162"/>
      <c r="AK294" s="162"/>
      <c r="AL294" s="162"/>
      <c r="AM294" s="162"/>
      <c r="AN294" s="162"/>
    </row>
    <row r="295" spans="1:40" ht="15.75" customHeight="1" x14ac:dyDescent="0.2">
      <c r="A295" s="162"/>
      <c r="B295" s="162"/>
      <c r="C295" s="162"/>
      <c r="D295" s="162"/>
      <c r="E295" s="162"/>
      <c r="F295" s="257"/>
      <c r="G295" s="257"/>
      <c r="H295" s="162"/>
      <c r="I295" s="162"/>
      <c r="J295" s="162"/>
      <c r="K295" s="162"/>
      <c r="L295" s="162"/>
      <c r="M295" s="162"/>
      <c r="N295" s="240"/>
      <c r="O295" s="240"/>
      <c r="P295" s="240"/>
      <c r="Q295" s="240"/>
      <c r="R295" s="240"/>
      <c r="S295" s="240"/>
      <c r="T295" s="240"/>
      <c r="U295" s="240"/>
      <c r="V295" s="240"/>
      <c r="W295" s="240"/>
      <c r="X295" s="240"/>
      <c r="Y295" s="240"/>
      <c r="Z295" s="240"/>
      <c r="AA295" s="240"/>
      <c r="AB295" s="257"/>
      <c r="AC295" s="271"/>
      <c r="AD295" s="240"/>
      <c r="AE295" s="162"/>
      <c r="AF295" s="240"/>
      <c r="AG295" s="240"/>
      <c r="AH295" s="240"/>
      <c r="AI295" s="240"/>
      <c r="AJ295" s="162"/>
      <c r="AK295" s="162"/>
      <c r="AL295" s="162"/>
      <c r="AM295" s="162"/>
      <c r="AN295" s="162"/>
    </row>
    <row r="296" spans="1:40" ht="15.75" customHeight="1" x14ac:dyDescent="0.2">
      <c r="A296" s="162"/>
      <c r="B296" s="162"/>
      <c r="C296" s="162"/>
      <c r="D296" s="162"/>
      <c r="E296" s="162"/>
      <c r="F296" s="257"/>
      <c r="G296" s="257"/>
      <c r="H296" s="162"/>
      <c r="I296" s="162"/>
      <c r="J296" s="162"/>
      <c r="K296" s="162"/>
      <c r="L296" s="162"/>
      <c r="M296" s="162"/>
      <c r="N296" s="240"/>
      <c r="O296" s="240"/>
      <c r="P296" s="240"/>
      <c r="Q296" s="240"/>
      <c r="R296" s="240"/>
      <c r="S296" s="240"/>
      <c r="T296" s="240"/>
      <c r="U296" s="240"/>
      <c r="V296" s="240"/>
      <c r="W296" s="240"/>
      <c r="X296" s="240"/>
      <c r="Y296" s="240"/>
      <c r="Z296" s="240"/>
      <c r="AA296" s="240"/>
      <c r="AB296" s="257"/>
      <c r="AC296" s="271"/>
      <c r="AD296" s="240"/>
      <c r="AE296" s="162"/>
      <c r="AF296" s="240"/>
      <c r="AG296" s="240"/>
      <c r="AH296" s="240"/>
      <c r="AI296" s="240"/>
      <c r="AJ296" s="162"/>
      <c r="AK296" s="162"/>
      <c r="AL296" s="162"/>
      <c r="AM296" s="162"/>
      <c r="AN296" s="162"/>
    </row>
    <row r="297" spans="1:40" ht="15.75" customHeight="1" x14ac:dyDescent="0.2">
      <c r="A297" s="162"/>
      <c r="B297" s="162"/>
      <c r="C297" s="162"/>
      <c r="D297" s="162"/>
      <c r="E297" s="162"/>
      <c r="F297" s="257"/>
      <c r="G297" s="257"/>
      <c r="H297" s="162"/>
      <c r="I297" s="162"/>
      <c r="J297" s="162"/>
      <c r="K297" s="162"/>
      <c r="L297" s="162"/>
      <c r="M297" s="162"/>
      <c r="N297" s="240"/>
      <c r="O297" s="240"/>
      <c r="P297" s="240"/>
      <c r="Q297" s="240"/>
      <c r="R297" s="240"/>
      <c r="S297" s="240"/>
      <c r="T297" s="240"/>
      <c r="U297" s="240"/>
      <c r="V297" s="240"/>
      <c r="W297" s="240"/>
      <c r="X297" s="240"/>
      <c r="Y297" s="240"/>
      <c r="Z297" s="240"/>
      <c r="AA297" s="240"/>
      <c r="AB297" s="257"/>
      <c r="AC297" s="271"/>
      <c r="AD297" s="240"/>
      <c r="AE297" s="162"/>
      <c r="AF297" s="240"/>
      <c r="AG297" s="240"/>
      <c r="AH297" s="240"/>
      <c r="AI297" s="240"/>
      <c r="AJ297" s="162"/>
      <c r="AK297" s="162"/>
      <c r="AL297" s="162"/>
      <c r="AM297" s="162"/>
      <c r="AN297" s="162"/>
    </row>
    <row r="298" spans="1:40" ht="15.75" customHeight="1" x14ac:dyDescent="0.2">
      <c r="A298" s="162"/>
      <c r="B298" s="162"/>
      <c r="C298" s="162"/>
      <c r="D298" s="162"/>
      <c r="E298" s="162"/>
      <c r="F298" s="257"/>
      <c r="G298" s="257"/>
      <c r="H298" s="162"/>
      <c r="I298" s="162"/>
      <c r="J298" s="162"/>
      <c r="K298" s="162"/>
      <c r="L298" s="162"/>
      <c r="M298" s="162"/>
      <c r="N298" s="240"/>
      <c r="O298" s="240"/>
      <c r="P298" s="240"/>
      <c r="Q298" s="240"/>
      <c r="R298" s="240"/>
      <c r="S298" s="240"/>
      <c r="T298" s="240"/>
      <c r="U298" s="240"/>
      <c r="V298" s="240"/>
      <c r="W298" s="240"/>
      <c r="X298" s="240"/>
      <c r="Y298" s="240"/>
      <c r="Z298" s="240"/>
      <c r="AA298" s="240"/>
      <c r="AB298" s="257"/>
      <c r="AC298" s="271"/>
      <c r="AD298" s="240"/>
      <c r="AE298" s="162"/>
      <c r="AF298" s="240"/>
      <c r="AG298" s="240"/>
      <c r="AH298" s="240"/>
      <c r="AI298" s="240"/>
      <c r="AJ298" s="162"/>
      <c r="AK298" s="162"/>
      <c r="AL298" s="162"/>
      <c r="AM298" s="162"/>
      <c r="AN298" s="162"/>
    </row>
    <row r="299" spans="1:40" ht="15.75" customHeight="1" x14ac:dyDescent="0.2">
      <c r="A299" s="162"/>
      <c r="B299" s="162"/>
      <c r="C299" s="162"/>
      <c r="D299" s="162"/>
      <c r="E299" s="162"/>
      <c r="F299" s="257"/>
      <c r="G299" s="257"/>
      <c r="H299" s="162"/>
      <c r="I299" s="162"/>
      <c r="J299" s="162"/>
      <c r="K299" s="162"/>
      <c r="L299" s="162"/>
      <c r="M299" s="162"/>
      <c r="N299" s="240"/>
      <c r="O299" s="240"/>
      <c r="P299" s="240"/>
      <c r="Q299" s="240"/>
      <c r="R299" s="240"/>
      <c r="S299" s="240"/>
      <c r="T299" s="240"/>
      <c r="U299" s="240"/>
      <c r="V299" s="240"/>
      <c r="W299" s="240"/>
      <c r="X299" s="240"/>
      <c r="Y299" s="240"/>
      <c r="Z299" s="240"/>
      <c r="AA299" s="240"/>
      <c r="AB299" s="257"/>
      <c r="AC299" s="271"/>
      <c r="AD299" s="240"/>
      <c r="AE299" s="162"/>
      <c r="AF299" s="240"/>
      <c r="AG299" s="240"/>
      <c r="AH299" s="240"/>
      <c r="AI299" s="240"/>
      <c r="AJ299" s="162"/>
      <c r="AK299" s="162"/>
      <c r="AL299" s="162"/>
      <c r="AM299" s="162"/>
      <c r="AN299" s="162"/>
    </row>
    <row r="300" spans="1:40" ht="15.75" customHeight="1" x14ac:dyDescent="0.2">
      <c r="A300" s="162"/>
      <c r="B300" s="162"/>
      <c r="C300" s="162"/>
      <c r="D300" s="162"/>
      <c r="E300" s="162"/>
      <c r="F300" s="257"/>
      <c r="G300" s="257"/>
      <c r="H300" s="162"/>
      <c r="I300" s="162"/>
      <c r="J300" s="162"/>
      <c r="K300" s="162"/>
      <c r="L300" s="162"/>
      <c r="M300" s="162"/>
      <c r="N300" s="240"/>
      <c r="O300" s="240"/>
      <c r="P300" s="240"/>
      <c r="Q300" s="240"/>
      <c r="R300" s="240"/>
      <c r="S300" s="240"/>
      <c r="T300" s="240"/>
      <c r="U300" s="240"/>
      <c r="V300" s="240"/>
      <c r="W300" s="240"/>
      <c r="X300" s="240"/>
      <c r="Y300" s="240"/>
      <c r="Z300" s="240"/>
      <c r="AA300" s="240"/>
      <c r="AB300" s="257"/>
      <c r="AC300" s="271"/>
      <c r="AD300" s="240"/>
      <c r="AE300" s="162"/>
      <c r="AF300" s="240"/>
      <c r="AG300" s="240"/>
      <c r="AH300" s="240"/>
      <c r="AI300" s="240"/>
      <c r="AJ300" s="162"/>
      <c r="AK300" s="162"/>
      <c r="AL300" s="162"/>
      <c r="AM300" s="162"/>
      <c r="AN300" s="162"/>
    </row>
    <row r="301" spans="1:40" ht="15.75" customHeight="1" x14ac:dyDescent="0.2">
      <c r="A301" s="162"/>
      <c r="B301" s="162"/>
      <c r="C301" s="162"/>
      <c r="D301" s="162"/>
      <c r="E301" s="162"/>
      <c r="F301" s="257"/>
      <c r="G301" s="257"/>
      <c r="H301" s="162"/>
      <c r="I301" s="162"/>
      <c r="J301" s="162"/>
      <c r="K301" s="162"/>
      <c r="L301" s="162"/>
      <c r="M301" s="162"/>
      <c r="N301" s="240"/>
      <c r="O301" s="240"/>
      <c r="P301" s="240"/>
      <c r="Q301" s="240"/>
      <c r="R301" s="240"/>
      <c r="S301" s="240"/>
      <c r="T301" s="240"/>
      <c r="U301" s="240"/>
      <c r="V301" s="240"/>
      <c r="W301" s="240"/>
      <c r="X301" s="240"/>
      <c r="Y301" s="240"/>
      <c r="Z301" s="240"/>
      <c r="AA301" s="240"/>
      <c r="AB301" s="257"/>
      <c r="AC301" s="271"/>
      <c r="AD301" s="240"/>
      <c r="AE301" s="162"/>
      <c r="AF301" s="240"/>
      <c r="AG301" s="240"/>
      <c r="AH301" s="240"/>
      <c r="AI301" s="240"/>
      <c r="AJ301" s="162"/>
      <c r="AK301" s="162"/>
      <c r="AL301" s="162"/>
      <c r="AM301" s="162"/>
      <c r="AN301" s="162"/>
    </row>
    <row r="302" spans="1:40" ht="15.75" customHeight="1" x14ac:dyDescent="0.2">
      <c r="A302" s="162"/>
      <c r="B302" s="162"/>
      <c r="C302" s="162"/>
      <c r="D302" s="162"/>
      <c r="E302" s="162"/>
      <c r="F302" s="257"/>
      <c r="G302" s="257"/>
      <c r="H302" s="162"/>
      <c r="I302" s="162"/>
      <c r="J302" s="162"/>
      <c r="K302" s="162"/>
      <c r="L302" s="162"/>
      <c r="M302" s="162"/>
      <c r="N302" s="240"/>
      <c r="O302" s="240"/>
      <c r="P302" s="240"/>
      <c r="Q302" s="240"/>
      <c r="R302" s="240"/>
      <c r="S302" s="240"/>
      <c r="T302" s="240"/>
      <c r="U302" s="240"/>
      <c r="V302" s="240"/>
      <c r="W302" s="240"/>
      <c r="X302" s="240"/>
      <c r="Y302" s="240"/>
      <c r="Z302" s="240"/>
      <c r="AA302" s="240"/>
      <c r="AB302" s="257"/>
      <c r="AC302" s="271"/>
      <c r="AD302" s="240"/>
      <c r="AE302" s="162"/>
      <c r="AF302" s="240"/>
      <c r="AG302" s="240"/>
      <c r="AH302" s="240"/>
      <c r="AI302" s="240"/>
      <c r="AJ302" s="162"/>
      <c r="AK302" s="162"/>
      <c r="AL302" s="162"/>
      <c r="AM302" s="162"/>
      <c r="AN302" s="162"/>
    </row>
    <row r="303" spans="1:40" ht="15.75" customHeight="1" x14ac:dyDescent="0.2">
      <c r="A303" s="162"/>
      <c r="B303" s="162"/>
      <c r="C303" s="162"/>
      <c r="D303" s="162"/>
      <c r="E303" s="162"/>
      <c r="F303" s="257"/>
      <c r="G303" s="257"/>
      <c r="H303" s="162"/>
      <c r="I303" s="162"/>
      <c r="J303" s="162"/>
      <c r="K303" s="162"/>
      <c r="L303" s="162"/>
      <c r="M303" s="162"/>
      <c r="N303" s="240"/>
      <c r="O303" s="240"/>
      <c r="P303" s="240"/>
      <c r="Q303" s="240"/>
      <c r="R303" s="240"/>
      <c r="S303" s="240"/>
      <c r="T303" s="240"/>
      <c r="U303" s="240"/>
      <c r="V303" s="240"/>
      <c r="W303" s="240"/>
      <c r="X303" s="240"/>
      <c r="Y303" s="240"/>
      <c r="Z303" s="240"/>
      <c r="AA303" s="240"/>
      <c r="AB303" s="257"/>
      <c r="AC303" s="271"/>
      <c r="AD303" s="240"/>
      <c r="AE303" s="162"/>
      <c r="AF303" s="240"/>
      <c r="AG303" s="240"/>
      <c r="AH303" s="240"/>
      <c r="AI303" s="240"/>
      <c r="AJ303" s="162"/>
      <c r="AK303" s="162"/>
      <c r="AL303" s="162"/>
      <c r="AM303" s="162"/>
      <c r="AN303" s="162"/>
    </row>
    <row r="304" spans="1:40" ht="15.75" customHeight="1" x14ac:dyDescent="0.2">
      <c r="A304" s="162"/>
      <c r="B304" s="162"/>
      <c r="C304" s="162"/>
      <c r="D304" s="162"/>
      <c r="E304" s="162"/>
      <c r="F304" s="257"/>
      <c r="G304" s="257"/>
      <c r="H304" s="162"/>
      <c r="I304" s="162"/>
      <c r="J304" s="162"/>
      <c r="K304" s="162"/>
      <c r="L304" s="162"/>
      <c r="M304" s="162"/>
      <c r="N304" s="240"/>
      <c r="O304" s="240"/>
      <c r="P304" s="240"/>
      <c r="Q304" s="240"/>
      <c r="R304" s="240"/>
      <c r="S304" s="240"/>
      <c r="T304" s="240"/>
      <c r="U304" s="240"/>
      <c r="V304" s="240"/>
      <c r="W304" s="240"/>
      <c r="X304" s="240"/>
      <c r="Y304" s="240"/>
      <c r="Z304" s="240"/>
      <c r="AA304" s="240"/>
      <c r="AB304" s="257"/>
      <c r="AC304" s="271"/>
      <c r="AD304" s="240"/>
      <c r="AE304" s="162"/>
      <c r="AF304" s="240"/>
      <c r="AG304" s="240"/>
      <c r="AH304" s="240"/>
      <c r="AI304" s="240"/>
      <c r="AJ304" s="162"/>
      <c r="AK304" s="162"/>
      <c r="AL304" s="162"/>
      <c r="AM304" s="162"/>
      <c r="AN304" s="162"/>
    </row>
    <row r="305" spans="1:40" ht="15.75" customHeight="1" x14ac:dyDescent="0.2">
      <c r="A305" s="162"/>
      <c r="B305" s="162"/>
      <c r="C305" s="162"/>
      <c r="D305" s="162"/>
      <c r="E305" s="162"/>
      <c r="F305" s="257"/>
      <c r="G305" s="257"/>
      <c r="H305" s="162"/>
      <c r="I305" s="162"/>
      <c r="J305" s="162"/>
      <c r="K305" s="162"/>
      <c r="L305" s="162"/>
      <c r="M305" s="162"/>
      <c r="N305" s="240"/>
      <c r="O305" s="240"/>
      <c r="P305" s="240"/>
      <c r="Q305" s="240"/>
      <c r="R305" s="240"/>
      <c r="S305" s="240"/>
      <c r="T305" s="240"/>
      <c r="U305" s="240"/>
      <c r="V305" s="240"/>
      <c r="W305" s="240"/>
      <c r="X305" s="240"/>
      <c r="Y305" s="240"/>
      <c r="Z305" s="240"/>
      <c r="AA305" s="240"/>
      <c r="AB305" s="257"/>
      <c r="AC305" s="271"/>
      <c r="AD305" s="240"/>
      <c r="AE305" s="162"/>
      <c r="AF305" s="240"/>
      <c r="AG305" s="240"/>
      <c r="AH305" s="240"/>
      <c r="AI305" s="240"/>
      <c r="AJ305" s="162"/>
      <c r="AK305" s="162"/>
      <c r="AL305" s="162"/>
      <c r="AM305" s="162"/>
      <c r="AN305" s="162"/>
    </row>
    <row r="306" spans="1:40" ht="15.75" customHeight="1" x14ac:dyDescent="0.2">
      <c r="A306" s="162"/>
      <c r="B306" s="162"/>
      <c r="C306" s="162"/>
      <c r="D306" s="162"/>
      <c r="E306" s="162"/>
      <c r="F306" s="257"/>
      <c r="G306" s="257"/>
      <c r="H306" s="162"/>
      <c r="I306" s="162"/>
      <c r="J306" s="162"/>
      <c r="K306" s="162"/>
      <c r="L306" s="162"/>
      <c r="M306" s="162"/>
      <c r="N306" s="240"/>
      <c r="O306" s="240"/>
      <c r="P306" s="240"/>
      <c r="Q306" s="240"/>
      <c r="R306" s="240"/>
      <c r="S306" s="240"/>
      <c r="T306" s="240"/>
      <c r="U306" s="240"/>
      <c r="V306" s="240"/>
      <c r="W306" s="240"/>
      <c r="X306" s="240"/>
      <c r="Y306" s="240"/>
      <c r="Z306" s="240"/>
      <c r="AA306" s="240"/>
      <c r="AB306" s="257"/>
      <c r="AC306" s="271"/>
      <c r="AD306" s="240"/>
      <c r="AE306" s="162"/>
      <c r="AF306" s="240"/>
      <c r="AG306" s="240"/>
      <c r="AH306" s="240"/>
      <c r="AI306" s="240"/>
      <c r="AJ306" s="162"/>
      <c r="AK306" s="162"/>
      <c r="AL306" s="162"/>
      <c r="AM306" s="162"/>
      <c r="AN306" s="162"/>
    </row>
    <row r="307" spans="1:40" ht="15.75" customHeight="1" x14ac:dyDescent="0.2">
      <c r="A307" s="162"/>
      <c r="B307" s="162"/>
      <c r="C307" s="162"/>
      <c r="D307" s="162"/>
      <c r="E307" s="162"/>
      <c r="F307" s="257"/>
      <c r="G307" s="257"/>
      <c r="H307" s="162"/>
      <c r="I307" s="162"/>
      <c r="J307" s="162"/>
      <c r="K307" s="162"/>
      <c r="L307" s="162"/>
      <c r="M307" s="162"/>
      <c r="N307" s="240"/>
      <c r="O307" s="240"/>
      <c r="P307" s="240"/>
      <c r="Q307" s="240"/>
      <c r="R307" s="240"/>
      <c r="S307" s="240"/>
      <c r="T307" s="240"/>
      <c r="U307" s="240"/>
      <c r="V307" s="240"/>
      <c r="W307" s="240"/>
      <c r="X307" s="240"/>
      <c r="Y307" s="240"/>
      <c r="Z307" s="240"/>
      <c r="AA307" s="240"/>
      <c r="AB307" s="257"/>
      <c r="AC307" s="271"/>
      <c r="AD307" s="240"/>
      <c r="AE307" s="162"/>
      <c r="AF307" s="240"/>
      <c r="AG307" s="240"/>
      <c r="AH307" s="240"/>
      <c r="AI307" s="240"/>
      <c r="AJ307" s="162"/>
      <c r="AK307" s="162"/>
      <c r="AL307" s="162"/>
      <c r="AM307" s="162"/>
      <c r="AN307" s="162"/>
    </row>
    <row r="308" spans="1:40" ht="15.75" customHeight="1" x14ac:dyDescent="0.2">
      <c r="A308" s="162"/>
      <c r="B308" s="162"/>
      <c r="C308" s="162"/>
      <c r="D308" s="162"/>
      <c r="E308" s="162"/>
      <c r="F308" s="257"/>
      <c r="G308" s="257"/>
      <c r="H308" s="162"/>
      <c r="I308" s="162"/>
      <c r="J308" s="162"/>
      <c r="K308" s="162"/>
      <c r="L308" s="162"/>
      <c r="M308" s="162"/>
      <c r="N308" s="240"/>
      <c r="O308" s="240"/>
      <c r="P308" s="240"/>
      <c r="Q308" s="240"/>
      <c r="R308" s="240"/>
      <c r="S308" s="240"/>
      <c r="T308" s="240"/>
      <c r="U308" s="240"/>
      <c r="V308" s="240"/>
      <c r="W308" s="240"/>
      <c r="X308" s="240"/>
      <c r="Y308" s="240"/>
      <c r="Z308" s="240"/>
      <c r="AA308" s="240"/>
      <c r="AB308" s="257"/>
      <c r="AC308" s="271"/>
      <c r="AD308" s="240"/>
      <c r="AE308" s="162"/>
      <c r="AF308" s="240"/>
      <c r="AG308" s="240"/>
      <c r="AH308" s="240"/>
      <c r="AI308" s="240"/>
      <c r="AJ308" s="162"/>
      <c r="AK308" s="162"/>
      <c r="AL308" s="162"/>
      <c r="AM308" s="162"/>
      <c r="AN308" s="162"/>
    </row>
    <row r="309" spans="1:40" ht="15.75" customHeight="1" x14ac:dyDescent="0.2">
      <c r="A309" s="162"/>
      <c r="B309" s="162"/>
      <c r="C309" s="162"/>
      <c r="D309" s="162"/>
      <c r="E309" s="162"/>
      <c r="F309" s="257"/>
      <c r="G309" s="257"/>
      <c r="H309" s="162"/>
      <c r="I309" s="162"/>
      <c r="J309" s="162"/>
      <c r="K309" s="162"/>
      <c r="L309" s="162"/>
      <c r="M309" s="162"/>
      <c r="N309" s="240"/>
      <c r="O309" s="240"/>
      <c r="P309" s="240"/>
      <c r="Q309" s="240"/>
      <c r="R309" s="240"/>
      <c r="S309" s="240"/>
      <c r="T309" s="240"/>
      <c r="U309" s="240"/>
      <c r="V309" s="240"/>
      <c r="W309" s="240"/>
      <c r="X309" s="240"/>
      <c r="Y309" s="240"/>
      <c r="Z309" s="240"/>
      <c r="AA309" s="240"/>
      <c r="AB309" s="257"/>
      <c r="AC309" s="271"/>
      <c r="AD309" s="240"/>
      <c r="AE309" s="162"/>
      <c r="AF309" s="240"/>
      <c r="AG309" s="240"/>
      <c r="AH309" s="240"/>
      <c r="AI309" s="240"/>
      <c r="AJ309" s="162"/>
      <c r="AK309" s="162"/>
      <c r="AL309" s="162"/>
      <c r="AM309" s="162"/>
      <c r="AN309" s="162"/>
    </row>
    <row r="310" spans="1:40" ht="15.75" customHeight="1" x14ac:dyDescent="0.2">
      <c r="A310" s="162"/>
      <c r="B310" s="162"/>
      <c r="C310" s="162"/>
      <c r="D310" s="162"/>
      <c r="E310" s="162"/>
      <c r="F310" s="257"/>
      <c r="G310" s="257"/>
      <c r="H310" s="162"/>
      <c r="I310" s="162"/>
      <c r="J310" s="162"/>
      <c r="K310" s="162"/>
      <c r="L310" s="162"/>
      <c r="M310" s="162"/>
      <c r="N310" s="240"/>
      <c r="O310" s="240"/>
      <c r="P310" s="240"/>
      <c r="Q310" s="240"/>
      <c r="R310" s="240"/>
      <c r="S310" s="240"/>
      <c r="T310" s="240"/>
      <c r="U310" s="240"/>
      <c r="V310" s="240"/>
      <c r="W310" s="240"/>
      <c r="X310" s="240"/>
      <c r="Y310" s="240"/>
      <c r="Z310" s="240"/>
      <c r="AA310" s="240"/>
      <c r="AB310" s="257"/>
      <c r="AC310" s="271"/>
      <c r="AD310" s="240"/>
      <c r="AE310" s="162"/>
      <c r="AF310" s="240"/>
      <c r="AG310" s="240"/>
      <c r="AH310" s="240"/>
      <c r="AI310" s="240"/>
      <c r="AJ310" s="162"/>
      <c r="AK310" s="162"/>
      <c r="AL310" s="162"/>
      <c r="AM310" s="162"/>
      <c r="AN310" s="162"/>
    </row>
    <row r="311" spans="1:40" ht="15.75" customHeight="1" x14ac:dyDescent="0.2">
      <c r="A311" s="162"/>
      <c r="B311" s="162"/>
      <c r="C311" s="162"/>
      <c r="D311" s="162"/>
      <c r="E311" s="162"/>
      <c r="F311" s="257"/>
      <c r="G311" s="257"/>
      <c r="H311" s="162"/>
      <c r="I311" s="162"/>
      <c r="J311" s="162"/>
      <c r="K311" s="162"/>
      <c r="L311" s="162"/>
      <c r="M311" s="162"/>
      <c r="N311" s="240"/>
      <c r="O311" s="240"/>
      <c r="P311" s="240"/>
      <c r="Q311" s="240"/>
      <c r="R311" s="240"/>
      <c r="S311" s="240"/>
      <c r="T311" s="240"/>
      <c r="U311" s="240"/>
      <c r="V311" s="240"/>
      <c r="W311" s="240"/>
      <c r="X311" s="240"/>
      <c r="Y311" s="240"/>
      <c r="Z311" s="240"/>
      <c r="AA311" s="240"/>
      <c r="AB311" s="257"/>
      <c r="AC311" s="271"/>
      <c r="AD311" s="240"/>
      <c r="AE311" s="162"/>
      <c r="AF311" s="240"/>
      <c r="AG311" s="240"/>
      <c r="AH311" s="240"/>
      <c r="AI311" s="240"/>
      <c r="AJ311" s="162"/>
      <c r="AK311" s="162"/>
      <c r="AL311" s="162"/>
      <c r="AM311" s="162"/>
      <c r="AN311" s="162"/>
    </row>
    <row r="312" spans="1:40" ht="15.75" customHeight="1" x14ac:dyDescent="0.2">
      <c r="A312" s="162"/>
      <c r="B312" s="162"/>
      <c r="C312" s="162"/>
      <c r="D312" s="162"/>
      <c r="E312" s="162"/>
      <c r="F312" s="257"/>
      <c r="G312" s="257"/>
      <c r="H312" s="162"/>
      <c r="I312" s="162"/>
      <c r="J312" s="162"/>
      <c r="K312" s="162"/>
      <c r="L312" s="162"/>
      <c r="M312" s="162"/>
      <c r="N312" s="240"/>
      <c r="O312" s="240"/>
      <c r="P312" s="240"/>
      <c r="Q312" s="240"/>
      <c r="R312" s="240"/>
      <c r="S312" s="240"/>
      <c r="T312" s="240"/>
      <c r="U312" s="240"/>
      <c r="V312" s="240"/>
      <c r="W312" s="240"/>
      <c r="X312" s="240"/>
      <c r="Y312" s="240"/>
      <c r="Z312" s="240"/>
      <c r="AA312" s="240"/>
      <c r="AB312" s="257"/>
      <c r="AC312" s="271"/>
      <c r="AD312" s="240"/>
      <c r="AE312" s="162"/>
      <c r="AF312" s="240"/>
      <c r="AG312" s="240"/>
      <c r="AH312" s="240"/>
      <c r="AI312" s="240"/>
      <c r="AJ312" s="162"/>
      <c r="AK312" s="162"/>
      <c r="AL312" s="162"/>
      <c r="AM312" s="162"/>
      <c r="AN312" s="162"/>
    </row>
    <row r="313" spans="1:40" ht="15.75" customHeight="1" x14ac:dyDescent="0.2">
      <c r="A313" s="162"/>
      <c r="B313" s="162"/>
      <c r="C313" s="162"/>
      <c r="D313" s="162"/>
      <c r="E313" s="162"/>
      <c r="F313" s="257"/>
      <c r="G313" s="257"/>
      <c r="H313" s="162"/>
      <c r="I313" s="162"/>
      <c r="J313" s="162"/>
      <c r="K313" s="162"/>
      <c r="L313" s="162"/>
      <c r="M313" s="162"/>
      <c r="N313" s="240"/>
      <c r="O313" s="240"/>
      <c r="P313" s="240"/>
      <c r="Q313" s="240"/>
      <c r="R313" s="240"/>
      <c r="S313" s="240"/>
      <c r="T313" s="240"/>
      <c r="U313" s="240"/>
      <c r="V313" s="240"/>
      <c r="W313" s="240"/>
      <c r="X313" s="240"/>
      <c r="Y313" s="240"/>
      <c r="Z313" s="240"/>
      <c r="AA313" s="240"/>
      <c r="AB313" s="257"/>
      <c r="AC313" s="271"/>
      <c r="AD313" s="240"/>
      <c r="AE313" s="162"/>
      <c r="AF313" s="240"/>
      <c r="AG313" s="240"/>
      <c r="AH313" s="240"/>
      <c r="AI313" s="240"/>
      <c r="AJ313" s="162"/>
      <c r="AK313" s="162"/>
      <c r="AL313" s="162"/>
      <c r="AM313" s="162"/>
      <c r="AN313" s="162"/>
    </row>
    <row r="314" spans="1:40" ht="15.75" customHeight="1" x14ac:dyDescent="0.2">
      <c r="A314" s="162"/>
      <c r="B314" s="162"/>
      <c r="C314" s="162"/>
      <c r="D314" s="162"/>
      <c r="E314" s="162"/>
      <c r="F314" s="257"/>
      <c r="G314" s="257"/>
      <c r="H314" s="162"/>
      <c r="I314" s="162"/>
      <c r="J314" s="162"/>
      <c r="K314" s="162"/>
      <c r="L314" s="162"/>
      <c r="M314" s="162"/>
      <c r="N314" s="240"/>
      <c r="O314" s="240"/>
      <c r="P314" s="240"/>
      <c r="Q314" s="240"/>
      <c r="R314" s="240"/>
      <c r="S314" s="240"/>
      <c r="T314" s="240"/>
      <c r="U314" s="240"/>
      <c r="V314" s="240"/>
      <c r="W314" s="240"/>
      <c r="X314" s="240"/>
      <c r="Y314" s="240"/>
      <c r="Z314" s="240"/>
      <c r="AA314" s="240"/>
      <c r="AB314" s="257"/>
      <c r="AC314" s="271"/>
      <c r="AD314" s="240"/>
      <c r="AE314" s="162"/>
      <c r="AF314" s="240"/>
      <c r="AG314" s="240"/>
      <c r="AH314" s="240"/>
      <c r="AI314" s="240"/>
      <c r="AJ314" s="162"/>
      <c r="AK314" s="162"/>
      <c r="AL314" s="162"/>
      <c r="AM314" s="162"/>
      <c r="AN314" s="162"/>
    </row>
    <row r="315" spans="1:40" ht="15.75" customHeight="1" x14ac:dyDescent="0.2">
      <c r="A315" s="162"/>
      <c r="B315" s="162"/>
      <c r="C315" s="162"/>
      <c r="D315" s="162"/>
      <c r="E315" s="162"/>
      <c r="F315" s="257"/>
      <c r="G315" s="257"/>
      <c r="H315" s="162"/>
      <c r="I315" s="162"/>
      <c r="J315" s="162"/>
      <c r="K315" s="162"/>
      <c r="L315" s="162"/>
      <c r="M315" s="162"/>
      <c r="N315" s="240"/>
      <c r="O315" s="240"/>
      <c r="P315" s="240"/>
      <c r="Q315" s="240"/>
      <c r="R315" s="240"/>
      <c r="S315" s="240"/>
      <c r="T315" s="240"/>
      <c r="U315" s="240"/>
      <c r="V315" s="240"/>
      <c r="W315" s="240"/>
      <c r="X315" s="240"/>
      <c r="Y315" s="240"/>
      <c r="Z315" s="240"/>
      <c r="AA315" s="240"/>
      <c r="AB315" s="257"/>
      <c r="AC315" s="271"/>
      <c r="AD315" s="240"/>
      <c r="AE315" s="162"/>
      <c r="AF315" s="240"/>
      <c r="AG315" s="240"/>
      <c r="AH315" s="240"/>
      <c r="AI315" s="240"/>
      <c r="AJ315" s="162"/>
      <c r="AK315" s="162"/>
      <c r="AL315" s="162"/>
      <c r="AM315" s="162"/>
      <c r="AN315" s="162"/>
    </row>
    <row r="316" spans="1:40" ht="15.75" customHeight="1" x14ac:dyDescent="0.2">
      <c r="A316" s="162"/>
      <c r="B316" s="162"/>
      <c r="C316" s="162"/>
      <c r="D316" s="162"/>
      <c r="E316" s="162"/>
      <c r="F316" s="257"/>
      <c r="G316" s="257"/>
      <c r="H316" s="162"/>
      <c r="I316" s="162"/>
      <c r="J316" s="162"/>
      <c r="K316" s="162"/>
      <c r="L316" s="162"/>
      <c r="M316" s="162"/>
      <c r="N316" s="240"/>
      <c r="O316" s="240"/>
      <c r="P316" s="240"/>
      <c r="Q316" s="240"/>
      <c r="R316" s="240"/>
      <c r="S316" s="240"/>
      <c r="T316" s="240"/>
      <c r="U316" s="240"/>
      <c r="V316" s="240"/>
      <c r="W316" s="240"/>
      <c r="X316" s="240"/>
      <c r="Y316" s="240"/>
      <c r="Z316" s="240"/>
      <c r="AA316" s="240"/>
      <c r="AB316" s="257"/>
      <c r="AC316" s="271"/>
      <c r="AD316" s="240"/>
      <c r="AE316" s="162"/>
      <c r="AF316" s="240"/>
      <c r="AG316" s="240"/>
      <c r="AH316" s="240"/>
      <c r="AI316" s="240"/>
      <c r="AJ316" s="162"/>
      <c r="AK316" s="162"/>
      <c r="AL316" s="162"/>
      <c r="AM316" s="162"/>
      <c r="AN316" s="162"/>
    </row>
    <row r="317" spans="1:40" ht="15.75" customHeight="1" x14ac:dyDescent="0.2">
      <c r="A317" s="162"/>
      <c r="B317" s="162"/>
      <c r="C317" s="162"/>
      <c r="D317" s="162"/>
      <c r="E317" s="162"/>
      <c r="F317" s="257"/>
      <c r="G317" s="257"/>
      <c r="H317" s="162"/>
      <c r="I317" s="162"/>
      <c r="J317" s="162"/>
      <c r="K317" s="162"/>
      <c r="L317" s="162"/>
      <c r="M317" s="162"/>
      <c r="N317" s="240"/>
      <c r="O317" s="240"/>
      <c r="P317" s="240"/>
      <c r="Q317" s="240"/>
      <c r="R317" s="240"/>
      <c r="S317" s="240"/>
      <c r="T317" s="240"/>
      <c r="U317" s="240"/>
      <c r="V317" s="240"/>
      <c r="W317" s="240"/>
      <c r="X317" s="240"/>
      <c r="Y317" s="240"/>
      <c r="Z317" s="240"/>
      <c r="AA317" s="240"/>
      <c r="AB317" s="257"/>
      <c r="AC317" s="271"/>
      <c r="AD317" s="240"/>
      <c r="AE317" s="162"/>
      <c r="AF317" s="240"/>
      <c r="AG317" s="240"/>
      <c r="AH317" s="240"/>
      <c r="AI317" s="240"/>
      <c r="AJ317" s="162"/>
      <c r="AK317" s="162"/>
      <c r="AL317" s="162"/>
      <c r="AM317" s="162"/>
      <c r="AN317" s="162"/>
    </row>
    <row r="318" spans="1:40" ht="15.75" customHeight="1" x14ac:dyDescent="0.2">
      <c r="A318" s="162"/>
      <c r="B318" s="162"/>
      <c r="C318" s="162"/>
      <c r="D318" s="162"/>
      <c r="E318" s="162"/>
      <c r="F318" s="257"/>
      <c r="G318" s="257"/>
      <c r="H318" s="162"/>
      <c r="I318" s="162"/>
      <c r="J318" s="162"/>
      <c r="K318" s="162"/>
      <c r="L318" s="162"/>
      <c r="M318" s="162"/>
      <c r="N318" s="240"/>
      <c r="O318" s="240"/>
      <c r="P318" s="240"/>
      <c r="Q318" s="240"/>
      <c r="R318" s="240"/>
      <c r="S318" s="240"/>
      <c r="T318" s="240"/>
      <c r="U318" s="240"/>
      <c r="V318" s="240"/>
      <c r="W318" s="240"/>
      <c r="X318" s="240"/>
      <c r="Y318" s="240"/>
      <c r="Z318" s="240"/>
      <c r="AA318" s="240"/>
      <c r="AB318" s="257"/>
      <c r="AC318" s="271"/>
      <c r="AD318" s="240"/>
      <c r="AE318" s="162"/>
      <c r="AF318" s="240"/>
      <c r="AG318" s="240"/>
      <c r="AH318" s="240"/>
      <c r="AI318" s="240"/>
      <c r="AJ318" s="162"/>
      <c r="AK318" s="162"/>
      <c r="AL318" s="162"/>
      <c r="AM318" s="162"/>
      <c r="AN318" s="162"/>
    </row>
    <row r="319" spans="1:40" ht="15.75" customHeight="1" x14ac:dyDescent="0.2">
      <c r="A319" s="162"/>
      <c r="B319" s="162"/>
      <c r="C319" s="162"/>
      <c r="D319" s="162"/>
      <c r="E319" s="162"/>
      <c r="F319" s="257"/>
      <c r="G319" s="257"/>
      <c r="H319" s="162"/>
      <c r="I319" s="162"/>
      <c r="J319" s="162"/>
      <c r="K319" s="162"/>
      <c r="L319" s="162"/>
      <c r="M319" s="162"/>
      <c r="N319" s="240"/>
      <c r="O319" s="240"/>
      <c r="P319" s="240"/>
      <c r="Q319" s="240"/>
      <c r="R319" s="240"/>
      <c r="S319" s="240"/>
      <c r="T319" s="240"/>
      <c r="U319" s="240"/>
      <c r="V319" s="240"/>
      <c r="W319" s="240"/>
      <c r="X319" s="240"/>
      <c r="Y319" s="240"/>
      <c r="Z319" s="240"/>
      <c r="AA319" s="240"/>
      <c r="AB319" s="257"/>
      <c r="AC319" s="271"/>
      <c r="AD319" s="240"/>
      <c r="AE319" s="162"/>
      <c r="AF319" s="240"/>
      <c r="AG319" s="240"/>
      <c r="AH319" s="240"/>
      <c r="AI319" s="240"/>
      <c r="AJ319" s="162"/>
      <c r="AK319" s="162"/>
      <c r="AL319" s="162"/>
      <c r="AM319" s="162"/>
      <c r="AN319" s="162"/>
    </row>
    <row r="320" spans="1:40" ht="15.75" customHeight="1" x14ac:dyDescent="0.2">
      <c r="A320" s="162"/>
      <c r="B320" s="162"/>
      <c r="C320" s="162"/>
      <c r="D320" s="162"/>
      <c r="E320" s="162"/>
      <c r="F320" s="257"/>
      <c r="G320" s="257"/>
      <c r="H320" s="162"/>
      <c r="I320" s="162"/>
      <c r="J320" s="162"/>
      <c r="K320" s="162"/>
      <c r="L320" s="162"/>
      <c r="M320" s="162"/>
      <c r="N320" s="240"/>
      <c r="O320" s="240"/>
      <c r="P320" s="240"/>
      <c r="Q320" s="240"/>
      <c r="R320" s="240"/>
      <c r="S320" s="240"/>
      <c r="T320" s="240"/>
      <c r="U320" s="240"/>
      <c r="V320" s="240"/>
      <c r="W320" s="240"/>
      <c r="X320" s="240"/>
      <c r="Y320" s="240"/>
      <c r="Z320" s="240"/>
      <c r="AA320" s="240"/>
      <c r="AB320" s="257"/>
      <c r="AC320" s="271"/>
      <c r="AD320" s="240"/>
      <c r="AE320" s="162"/>
      <c r="AF320" s="240"/>
      <c r="AG320" s="240"/>
      <c r="AH320" s="240"/>
      <c r="AI320" s="240"/>
      <c r="AJ320" s="162"/>
      <c r="AK320" s="162"/>
      <c r="AL320" s="162"/>
      <c r="AM320" s="162"/>
      <c r="AN320" s="162"/>
    </row>
    <row r="321" spans="1:40" ht="15.75" customHeight="1" x14ac:dyDescent="0.2">
      <c r="A321" s="162"/>
      <c r="B321" s="162"/>
      <c r="C321" s="162"/>
      <c r="D321" s="162"/>
      <c r="E321" s="162"/>
      <c r="F321" s="257"/>
      <c r="G321" s="257"/>
      <c r="H321" s="162"/>
      <c r="I321" s="162"/>
      <c r="J321" s="162"/>
      <c r="K321" s="162"/>
      <c r="L321" s="162"/>
      <c r="M321" s="162"/>
      <c r="N321" s="240"/>
      <c r="O321" s="240"/>
      <c r="P321" s="240"/>
      <c r="Q321" s="240"/>
      <c r="R321" s="240"/>
      <c r="S321" s="240"/>
      <c r="T321" s="240"/>
      <c r="U321" s="240"/>
      <c r="V321" s="240"/>
      <c r="W321" s="240"/>
      <c r="X321" s="240"/>
      <c r="Y321" s="240"/>
      <c r="Z321" s="240"/>
      <c r="AA321" s="240"/>
      <c r="AB321" s="257"/>
      <c r="AC321" s="271"/>
      <c r="AD321" s="240"/>
      <c r="AE321" s="162"/>
      <c r="AF321" s="240"/>
      <c r="AG321" s="240"/>
      <c r="AH321" s="240"/>
      <c r="AI321" s="240"/>
      <c r="AJ321" s="162"/>
      <c r="AK321" s="162"/>
      <c r="AL321" s="162"/>
      <c r="AM321" s="162"/>
      <c r="AN321" s="162"/>
    </row>
    <row r="322" spans="1:40" ht="15.75" customHeight="1" x14ac:dyDescent="0.2">
      <c r="A322" s="162"/>
      <c r="B322" s="162"/>
      <c r="C322" s="162"/>
      <c r="D322" s="162"/>
      <c r="E322" s="162"/>
      <c r="F322" s="257"/>
      <c r="G322" s="257"/>
      <c r="H322" s="162"/>
      <c r="I322" s="162"/>
      <c r="J322" s="162"/>
      <c r="K322" s="162"/>
      <c r="L322" s="162"/>
      <c r="M322" s="162"/>
      <c r="N322" s="240"/>
      <c r="O322" s="240"/>
      <c r="P322" s="240"/>
      <c r="Q322" s="240"/>
      <c r="R322" s="240"/>
      <c r="S322" s="240"/>
      <c r="T322" s="240"/>
      <c r="U322" s="240"/>
      <c r="V322" s="240"/>
      <c r="W322" s="240"/>
      <c r="X322" s="240"/>
      <c r="Y322" s="240"/>
      <c r="Z322" s="240"/>
      <c r="AA322" s="240"/>
      <c r="AB322" s="257"/>
      <c r="AC322" s="271"/>
      <c r="AD322" s="240"/>
      <c r="AE322" s="162"/>
      <c r="AF322" s="240"/>
      <c r="AG322" s="240"/>
      <c r="AH322" s="240"/>
      <c r="AI322" s="240"/>
      <c r="AJ322" s="162"/>
      <c r="AK322" s="162"/>
      <c r="AL322" s="162"/>
      <c r="AM322" s="162"/>
      <c r="AN322" s="162"/>
    </row>
    <row r="323" spans="1:40" ht="15.75" customHeight="1" x14ac:dyDescent="0.2">
      <c r="A323" s="162"/>
      <c r="B323" s="162"/>
      <c r="C323" s="162"/>
      <c r="D323" s="162"/>
      <c r="E323" s="162"/>
      <c r="F323" s="257"/>
      <c r="G323" s="257"/>
      <c r="H323" s="162"/>
      <c r="I323" s="162"/>
      <c r="J323" s="162"/>
      <c r="K323" s="162"/>
      <c r="L323" s="162"/>
      <c r="M323" s="162"/>
      <c r="N323" s="240"/>
      <c r="O323" s="240"/>
      <c r="P323" s="240"/>
      <c r="Q323" s="240"/>
      <c r="R323" s="240"/>
      <c r="S323" s="240"/>
      <c r="T323" s="240"/>
      <c r="U323" s="240"/>
      <c r="V323" s="240"/>
      <c r="W323" s="240"/>
      <c r="X323" s="240"/>
      <c r="Y323" s="240"/>
      <c r="Z323" s="240"/>
      <c r="AA323" s="240"/>
      <c r="AB323" s="257"/>
      <c r="AC323" s="271"/>
      <c r="AD323" s="240"/>
      <c r="AE323" s="162"/>
      <c r="AF323" s="240"/>
      <c r="AG323" s="240"/>
      <c r="AH323" s="240"/>
      <c r="AI323" s="240"/>
      <c r="AJ323" s="162"/>
      <c r="AK323" s="162"/>
      <c r="AL323" s="162"/>
      <c r="AM323" s="162"/>
      <c r="AN323" s="162"/>
    </row>
    <row r="324" spans="1:40" ht="15.75" customHeight="1" x14ac:dyDescent="0.2">
      <c r="A324" s="162"/>
      <c r="B324" s="162"/>
      <c r="C324" s="162"/>
      <c r="D324" s="162"/>
      <c r="E324" s="162"/>
      <c r="F324" s="257"/>
      <c r="G324" s="257"/>
      <c r="H324" s="162"/>
      <c r="I324" s="162"/>
      <c r="J324" s="162"/>
      <c r="K324" s="162"/>
      <c r="L324" s="162"/>
      <c r="M324" s="162"/>
      <c r="N324" s="240"/>
      <c r="O324" s="240"/>
      <c r="P324" s="240"/>
      <c r="Q324" s="240"/>
      <c r="R324" s="240"/>
      <c r="S324" s="240"/>
      <c r="T324" s="240"/>
      <c r="U324" s="240"/>
      <c r="V324" s="240"/>
      <c r="W324" s="240"/>
      <c r="X324" s="240"/>
      <c r="Y324" s="240"/>
      <c r="Z324" s="240"/>
      <c r="AA324" s="240"/>
      <c r="AB324" s="257"/>
      <c r="AC324" s="271"/>
      <c r="AD324" s="240"/>
      <c r="AE324" s="162"/>
      <c r="AF324" s="240"/>
      <c r="AG324" s="240"/>
      <c r="AH324" s="240"/>
      <c r="AI324" s="240"/>
      <c r="AJ324" s="162"/>
      <c r="AK324" s="162"/>
      <c r="AL324" s="162"/>
      <c r="AM324" s="162"/>
      <c r="AN324" s="162"/>
    </row>
    <row r="325" spans="1:40" ht="15.75" customHeight="1" x14ac:dyDescent="0.2">
      <c r="A325" s="162"/>
      <c r="B325" s="162"/>
      <c r="C325" s="162"/>
      <c r="D325" s="162"/>
      <c r="E325" s="162"/>
      <c r="F325" s="257"/>
      <c r="G325" s="257"/>
      <c r="H325" s="162"/>
      <c r="I325" s="162"/>
      <c r="J325" s="162"/>
      <c r="K325" s="162"/>
      <c r="L325" s="162"/>
      <c r="M325" s="162"/>
      <c r="N325" s="240"/>
      <c r="O325" s="240"/>
      <c r="P325" s="240"/>
      <c r="Q325" s="240"/>
      <c r="R325" s="240"/>
      <c r="S325" s="240"/>
      <c r="T325" s="240"/>
      <c r="U325" s="240"/>
      <c r="V325" s="240"/>
      <c r="W325" s="240"/>
      <c r="X325" s="240"/>
      <c r="Y325" s="240"/>
      <c r="Z325" s="240"/>
      <c r="AA325" s="240"/>
      <c r="AB325" s="257"/>
      <c r="AC325" s="271"/>
      <c r="AD325" s="240"/>
      <c r="AE325" s="162"/>
      <c r="AF325" s="240"/>
      <c r="AG325" s="240"/>
      <c r="AH325" s="240"/>
      <c r="AI325" s="240"/>
      <c r="AJ325" s="162"/>
      <c r="AK325" s="162"/>
      <c r="AL325" s="162"/>
      <c r="AM325" s="162"/>
      <c r="AN325" s="162"/>
    </row>
    <row r="326" spans="1:40" ht="15.75" customHeight="1" x14ac:dyDescent="0.2">
      <c r="A326" s="162"/>
      <c r="B326" s="162"/>
      <c r="C326" s="162"/>
      <c r="D326" s="162"/>
      <c r="E326" s="162"/>
      <c r="F326" s="257"/>
      <c r="G326" s="257"/>
      <c r="H326" s="162"/>
      <c r="I326" s="162"/>
      <c r="J326" s="162"/>
      <c r="K326" s="162"/>
      <c r="L326" s="162"/>
      <c r="M326" s="162"/>
      <c r="N326" s="240"/>
      <c r="O326" s="240"/>
      <c r="P326" s="240"/>
      <c r="Q326" s="240"/>
      <c r="R326" s="240"/>
      <c r="S326" s="240"/>
      <c r="T326" s="240"/>
      <c r="U326" s="240"/>
      <c r="V326" s="240"/>
      <c r="W326" s="240"/>
      <c r="X326" s="240"/>
      <c r="Y326" s="240"/>
      <c r="Z326" s="240"/>
      <c r="AA326" s="240"/>
      <c r="AB326" s="257"/>
      <c r="AC326" s="271"/>
      <c r="AD326" s="240"/>
      <c r="AE326" s="162"/>
      <c r="AF326" s="240"/>
      <c r="AG326" s="240"/>
      <c r="AH326" s="240"/>
      <c r="AI326" s="240"/>
      <c r="AJ326" s="162"/>
      <c r="AK326" s="162"/>
      <c r="AL326" s="162"/>
      <c r="AM326" s="162"/>
      <c r="AN326" s="162"/>
    </row>
    <row r="327" spans="1:40" ht="15.75" customHeight="1" x14ac:dyDescent="0.2">
      <c r="A327" s="162"/>
      <c r="B327" s="162"/>
      <c r="C327" s="162"/>
      <c r="D327" s="162"/>
      <c r="E327" s="162"/>
      <c r="F327" s="257"/>
      <c r="G327" s="257"/>
      <c r="H327" s="162"/>
      <c r="I327" s="162"/>
      <c r="J327" s="162"/>
      <c r="K327" s="162"/>
      <c r="L327" s="162"/>
      <c r="M327" s="162"/>
      <c r="N327" s="240"/>
      <c r="O327" s="240"/>
      <c r="P327" s="240"/>
      <c r="Q327" s="240"/>
      <c r="R327" s="240"/>
      <c r="S327" s="240"/>
      <c r="T327" s="240"/>
      <c r="U327" s="240"/>
      <c r="V327" s="240"/>
      <c r="W327" s="240"/>
      <c r="X327" s="240"/>
      <c r="Y327" s="240"/>
      <c r="Z327" s="240"/>
      <c r="AA327" s="240"/>
      <c r="AB327" s="257"/>
      <c r="AC327" s="271"/>
      <c r="AD327" s="240"/>
      <c r="AE327" s="162"/>
      <c r="AF327" s="240"/>
      <c r="AG327" s="240"/>
      <c r="AH327" s="240"/>
      <c r="AI327" s="240"/>
      <c r="AJ327" s="162"/>
      <c r="AK327" s="162"/>
      <c r="AL327" s="162"/>
      <c r="AM327" s="162"/>
      <c r="AN327" s="162"/>
    </row>
    <row r="328" spans="1:40" ht="15.75" customHeight="1" x14ac:dyDescent="0.2">
      <c r="A328" s="162"/>
      <c r="B328" s="162"/>
      <c r="C328" s="162"/>
      <c r="D328" s="162"/>
      <c r="E328" s="162"/>
      <c r="F328" s="257"/>
      <c r="G328" s="257"/>
      <c r="H328" s="162"/>
      <c r="I328" s="162"/>
      <c r="J328" s="162"/>
      <c r="K328" s="162"/>
      <c r="L328" s="162"/>
      <c r="M328" s="162"/>
      <c r="N328" s="240"/>
      <c r="O328" s="240"/>
      <c r="P328" s="240"/>
      <c r="Q328" s="240"/>
      <c r="R328" s="240"/>
      <c r="S328" s="240"/>
      <c r="T328" s="240"/>
      <c r="U328" s="240"/>
      <c r="V328" s="240"/>
      <c r="W328" s="240"/>
      <c r="X328" s="240"/>
      <c r="Y328" s="240"/>
      <c r="Z328" s="240"/>
      <c r="AA328" s="240"/>
      <c r="AB328" s="257"/>
      <c r="AC328" s="271"/>
      <c r="AD328" s="240"/>
      <c r="AE328" s="162"/>
      <c r="AF328" s="240"/>
      <c r="AG328" s="240"/>
      <c r="AH328" s="240"/>
      <c r="AI328" s="240"/>
      <c r="AJ328" s="162"/>
      <c r="AK328" s="162"/>
      <c r="AL328" s="162"/>
      <c r="AM328" s="162"/>
      <c r="AN328" s="162"/>
    </row>
    <row r="329" spans="1:40" ht="15.75" customHeight="1" x14ac:dyDescent="0.2">
      <c r="U329" s="241"/>
      <c r="V329" s="241"/>
      <c r="W329" s="241"/>
      <c r="X329" s="241"/>
      <c r="Y329" s="241"/>
      <c r="Z329" s="241"/>
      <c r="AA329" s="241"/>
      <c r="AD329" s="241"/>
      <c r="AF329" s="241"/>
      <c r="AG329" s="241"/>
      <c r="AH329" s="241"/>
      <c r="AI329" s="241"/>
    </row>
    <row r="330" spans="1:40" ht="15.75" customHeight="1" x14ac:dyDescent="0.2">
      <c r="U330" s="241"/>
      <c r="V330" s="241"/>
      <c r="W330" s="241"/>
      <c r="X330" s="241"/>
      <c r="Y330" s="241"/>
      <c r="Z330" s="241"/>
      <c r="AA330" s="241"/>
      <c r="AD330" s="241"/>
      <c r="AF330" s="241"/>
      <c r="AG330" s="241"/>
      <c r="AH330" s="241"/>
      <c r="AI330" s="241"/>
    </row>
    <row r="331" spans="1:40" ht="15.75" customHeight="1" x14ac:dyDescent="0.2">
      <c r="U331" s="241"/>
      <c r="V331" s="241"/>
      <c r="W331" s="241"/>
      <c r="X331" s="241"/>
      <c r="Y331" s="241"/>
      <c r="Z331" s="241"/>
      <c r="AA331" s="241"/>
      <c r="AD331" s="241"/>
      <c r="AF331" s="241"/>
      <c r="AG331" s="241"/>
      <c r="AH331" s="241"/>
      <c r="AI331" s="241"/>
    </row>
    <row r="332" spans="1:40" ht="15.75" customHeight="1" x14ac:dyDescent="0.2">
      <c r="U332" s="241"/>
      <c r="V332" s="241"/>
      <c r="W332" s="241"/>
      <c r="X332" s="241"/>
      <c r="Y332" s="241"/>
      <c r="Z332" s="241"/>
      <c r="AA332" s="241"/>
      <c r="AD332" s="241"/>
      <c r="AF332" s="241"/>
      <c r="AG332" s="241"/>
      <c r="AH332" s="241"/>
      <c r="AI332" s="241"/>
    </row>
    <row r="333" spans="1:40" ht="15.75" customHeight="1" x14ac:dyDescent="0.2">
      <c r="U333" s="241"/>
      <c r="V333" s="241"/>
      <c r="W333" s="241"/>
      <c r="X333" s="241"/>
      <c r="Y333" s="241"/>
      <c r="Z333" s="241"/>
      <c r="AA333" s="241"/>
      <c r="AD333" s="241"/>
      <c r="AF333" s="241"/>
      <c r="AG333" s="241"/>
      <c r="AH333" s="241"/>
      <c r="AI333" s="241"/>
    </row>
    <row r="334" spans="1:40" ht="15.75" customHeight="1" x14ac:dyDescent="0.2">
      <c r="U334" s="241"/>
      <c r="V334" s="241"/>
      <c r="W334" s="241"/>
      <c r="X334" s="241"/>
      <c r="Y334" s="241"/>
      <c r="Z334" s="241"/>
      <c r="AA334" s="241"/>
      <c r="AD334" s="241"/>
      <c r="AF334" s="241"/>
      <c r="AG334" s="241"/>
      <c r="AH334" s="241"/>
      <c r="AI334" s="241"/>
    </row>
    <row r="335" spans="1:40" ht="15.75" customHeight="1" x14ac:dyDescent="0.2">
      <c r="U335" s="241"/>
      <c r="V335" s="241"/>
      <c r="W335" s="241"/>
      <c r="X335" s="241"/>
      <c r="Y335" s="241"/>
      <c r="Z335" s="241"/>
      <c r="AA335" s="241"/>
      <c r="AD335" s="241"/>
      <c r="AF335" s="241"/>
      <c r="AG335" s="241"/>
      <c r="AH335" s="241"/>
      <c r="AI335" s="241"/>
    </row>
    <row r="336" spans="1:40" ht="15.75" customHeight="1" x14ac:dyDescent="0.2">
      <c r="U336" s="241"/>
      <c r="V336" s="241"/>
      <c r="W336" s="241"/>
      <c r="X336" s="241"/>
      <c r="Y336" s="241"/>
      <c r="Z336" s="241"/>
      <c r="AA336" s="241"/>
      <c r="AD336" s="241"/>
      <c r="AF336" s="241"/>
      <c r="AG336" s="241"/>
      <c r="AH336" s="241"/>
      <c r="AI336" s="241"/>
    </row>
    <row r="337" spans="21:35" ht="15.75" customHeight="1" x14ac:dyDescent="0.2">
      <c r="U337" s="241"/>
      <c r="V337" s="241"/>
      <c r="W337" s="241"/>
      <c r="X337" s="241"/>
      <c r="Y337" s="241"/>
      <c r="Z337" s="241"/>
      <c r="AA337" s="241"/>
      <c r="AD337" s="241"/>
      <c r="AF337" s="241"/>
      <c r="AG337" s="241"/>
      <c r="AH337" s="241"/>
      <c r="AI337" s="241"/>
    </row>
    <row r="338" spans="21:35" ht="15.75" customHeight="1" x14ac:dyDescent="0.2">
      <c r="U338" s="241"/>
      <c r="V338" s="241"/>
      <c r="W338" s="241"/>
      <c r="X338" s="241"/>
      <c r="Y338" s="241"/>
      <c r="Z338" s="241"/>
      <c r="AA338" s="241"/>
      <c r="AD338" s="241"/>
      <c r="AF338" s="241"/>
      <c r="AG338" s="241"/>
      <c r="AH338" s="241"/>
      <c r="AI338" s="241"/>
    </row>
    <row r="339" spans="21:35" ht="15.75" customHeight="1" x14ac:dyDescent="0.2">
      <c r="U339" s="241"/>
      <c r="V339" s="241"/>
      <c r="W339" s="241"/>
      <c r="X339" s="241"/>
      <c r="Y339" s="241"/>
      <c r="Z339" s="241"/>
      <c r="AA339" s="241"/>
      <c r="AD339" s="241"/>
      <c r="AF339" s="241"/>
      <c r="AG339" s="241"/>
      <c r="AH339" s="241"/>
      <c r="AI339" s="241"/>
    </row>
    <row r="340" spans="21:35" ht="15.75" customHeight="1" x14ac:dyDescent="0.2">
      <c r="U340" s="241"/>
      <c r="V340" s="241"/>
      <c r="W340" s="241"/>
      <c r="X340" s="241"/>
      <c r="Y340" s="241"/>
      <c r="Z340" s="241"/>
      <c r="AA340" s="241"/>
      <c r="AD340" s="241"/>
      <c r="AF340" s="241"/>
      <c r="AG340" s="241"/>
      <c r="AH340" s="241"/>
      <c r="AI340" s="241"/>
    </row>
    <row r="341" spans="21:35" ht="15.75" customHeight="1" x14ac:dyDescent="0.2">
      <c r="U341" s="241"/>
      <c r="V341" s="241"/>
      <c r="W341" s="241"/>
      <c r="X341" s="241"/>
      <c r="Y341" s="241"/>
      <c r="Z341" s="241"/>
      <c r="AA341" s="241"/>
      <c r="AD341" s="241"/>
      <c r="AF341" s="241"/>
      <c r="AG341" s="241"/>
      <c r="AH341" s="241"/>
      <c r="AI341" s="241"/>
    </row>
    <row r="342" spans="21:35" ht="15.75" customHeight="1" x14ac:dyDescent="0.2">
      <c r="U342" s="241"/>
      <c r="V342" s="241"/>
      <c r="W342" s="241"/>
      <c r="X342" s="241"/>
      <c r="Y342" s="241"/>
      <c r="Z342" s="241"/>
      <c r="AA342" s="241"/>
      <c r="AD342" s="241"/>
      <c r="AF342" s="241"/>
      <c r="AG342" s="241"/>
      <c r="AH342" s="241"/>
      <c r="AI342" s="241"/>
    </row>
    <row r="343" spans="21:35" ht="15.75" customHeight="1" x14ac:dyDescent="0.2">
      <c r="U343" s="241"/>
      <c r="V343" s="241"/>
      <c r="W343" s="241"/>
      <c r="X343" s="241"/>
      <c r="Y343" s="241"/>
      <c r="Z343" s="241"/>
      <c r="AA343" s="241"/>
      <c r="AD343" s="241"/>
      <c r="AF343" s="241"/>
      <c r="AG343" s="241"/>
      <c r="AH343" s="241"/>
      <c r="AI343" s="241"/>
    </row>
    <row r="344" spans="21:35" ht="15.75" customHeight="1" x14ac:dyDescent="0.2">
      <c r="U344" s="241"/>
      <c r="V344" s="241"/>
      <c r="W344" s="241"/>
      <c r="X344" s="241"/>
      <c r="Y344" s="241"/>
      <c r="Z344" s="241"/>
      <c r="AA344" s="241"/>
      <c r="AD344" s="241"/>
      <c r="AF344" s="241"/>
      <c r="AG344" s="241"/>
      <c r="AH344" s="241"/>
      <c r="AI344" s="241"/>
    </row>
    <row r="345" spans="21:35" ht="15.75" customHeight="1" x14ac:dyDescent="0.2">
      <c r="U345" s="241"/>
      <c r="V345" s="241"/>
      <c r="W345" s="241"/>
      <c r="X345" s="241"/>
      <c r="Y345" s="241"/>
      <c r="Z345" s="241"/>
      <c r="AA345" s="241"/>
      <c r="AD345" s="241"/>
      <c r="AF345" s="241"/>
      <c r="AG345" s="241"/>
      <c r="AH345" s="241"/>
      <c r="AI345" s="241"/>
    </row>
    <row r="346" spans="21:35" ht="15.75" customHeight="1" x14ac:dyDescent="0.2">
      <c r="U346" s="241"/>
      <c r="V346" s="241"/>
      <c r="W346" s="241"/>
      <c r="X346" s="241"/>
      <c r="Y346" s="241"/>
      <c r="Z346" s="241"/>
      <c r="AA346" s="241"/>
      <c r="AD346" s="241"/>
      <c r="AF346" s="241"/>
      <c r="AG346" s="241"/>
      <c r="AH346" s="241"/>
      <c r="AI346" s="241"/>
    </row>
    <row r="347" spans="21:35" ht="15.75" customHeight="1" x14ac:dyDescent="0.2">
      <c r="U347" s="241"/>
      <c r="V347" s="241"/>
      <c r="W347" s="241"/>
      <c r="X347" s="241"/>
      <c r="Y347" s="241"/>
      <c r="Z347" s="241"/>
      <c r="AA347" s="241"/>
      <c r="AD347" s="241"/>
      <c r="AF347" s="241"/>
      <c r="AG347" s="241"/>
      <c r="AH347" s="241"/>
      <c r="AI347" s="241"/>
    </row>
    <row r="348" spans="21:35" ht="15.75" customHeight="1" x14ac:dyDescent="0.2">
      <c r="U348" s="241"/>
      <c r="V348" s="241"/>
      <c r="W348" s="241"/>
      <c r="X348" s="241"/>
      <c r="Y348" s="241"/>
      <c r="Z348" s="241"/>
      <c r="AA348" s="241"/>
      <c r="AD348" s="241"/>
      <c r="AF348" s="241"/>
      <c r="AG348" s="241"/>
      <c r="AH348" s="241"/>
      <c r="AI348" s="241"/>
    </row>
    <row r="349" spans="21:35" ht="15.75" customHeight="1" x14ac:dyDescent="0.2">
      <c r="U349" s="241"/>
      <c r="V349" s="241"/>
      <c r="W349" s="241"/>
      <c r="X349" s="241"/>
      <c r="Y349" s="241"/>
      <c r="Z349" s="241"/>
      <c r="AA349" s="241"/>
      <c r="AD349" s="241"/>
      <c r="AF349" s="241"/>
      <c r="AG349" s="241"/>
      <c r="AH349" s="241"/>
      <c r="AI349" s="241"/>
    </row>
    <row r="350" spans="21:35" ht="15.75" customHeight="1" x14ac:dyDescent="0.2">
      <c r="U350" s="241"/>
      <c r="V350" s="241"/>
      <c r="W350" s="241"/>
      <c r="X350" s="241"/>
      <c r="Y350" s="241"/>
      <c r="Z350" s="241"/>
      <c r="AA350" s="241"/>
      <c r="AD350" s="241"/>
      <c r="AF350" s="241"/>
      <c r="AG350" s="241"/>
      <c r="AH350" s="241"/>
      <c r="AI350" s="241"/>
    </row>
    <row r="351" spans="21:35" ht="15.75" customHeight="1" x14ac:dyDescent="0.2">
      <c r="U351" s="241"/>
      <c r="V351" s="241"/>
      <c r="W351" s="241"/>
      <c r="X351" s="241"/>
      <c r="Y351" s="241"/>
      <c r="Z351" s="241"/>
      <c r="AA351" s="241"/>
      <c r="AD351" s="241"/>
      <c r="AF351" s="241"/>
      <c r="AG351" s="241"/>
      <c r="AH351" s="241"/>
      <c r="AI351" s="241"/>
    </row>
    <row r="352" spans="21:35" ht="15.75" customHeight="1" x14ac:dyDescent="0.2">
      <c r="U352" s="241"/>
      <c r="V352" s="241"/>
      <c r="W352" s="241"/>
      <c r="X352" s="241"/>
      <c r="Y352" s="241"/>
      <c r="Z352" s="241"/>
      <c r="AA352" s="241"/>
      <c r="AD352" s="241"/>
      <c r="AF352" s="241"/>
      <c r="AG352" s="241"/>
      <c r="AH352" s="241"/>
      <c r="AI352" s="241"/>
    </row>
    <row r="353" spans="21:35" ht="15.75" customHeight="1" x14ac:dyDescent="0.2">
      <c r="U353" s="241"/>
      <c r="V353" s="241"/>
      <c r="W353" s="241"/>
      <c r="X353" s="241"/>
      <c r="Y353" s="241"/>
      <c r="Z353" s="241"/>
      <c r="AA353" s="241"/>
      <c r="AD353" s="241"/>
      <c r="AF353" s="241"/>
      <c r="AG353" s="241"/>
      <c r="AH353" s="241"/>
      <c r="AI353" s="241"/>
    </row>
    <row r="354" spans="21:35" ht="15.75" customHeight="1" x14ac:dyDescent="0.2">
      <c r="U354" s="241"/>
      <c r="V354" s="241"/>
      <c r="W354" s="241"/>
      <c r="X354" s="241"/>
      <c r="Y354" s="241"/>
      <c r="Z354" s="241"/>
      <c r="AA354" s="241"/>
      <c r="AD354" s="241"/>
      <c r="AF354" s="241"/>
      <c r="AG354" s="241"/>
      <c r="AH354" s="241"/>
      <c r="AI354" s="241"/>
    </row>
    <row r="355" spans="21:35" ht="15.75" customHeight="1" x14ac:dyDescent="0.2">
      <c r="U355" s="241"/>
      <c r="V355" s="241"/>
      <c r="W355" s="241"/>
      <c r="X355" s="241"/>
      <c r="Y355" s="241"/>
      <c r="Z355" s="241"/>
      <c r="AA355" s="241"/>
      <c r="AD355" s="241"/>
      <c r="AF355" s="241"/>
      <c r="AG355" s="241"/>
      <c r="AH355" s="241"/>
      <c r="AI355" s="241"/>
    </row>
    <row r="356" spans="21:35" ht="15.75" customHeight="1" x14ac:dyDescent="0.2">
      <c r="U356" s="241"/>
      <c r="V356" s="241"/>
      <c r="W356" s="241"/>
      <c r="X356" s="241"/>
      <c r="Y356" s="241"/>
      <c r="Z356" s="241"/>
      <c r="AA356" s="241"/>
      <c r="AD356" s="241"/>
      <c r="AF356" s="241"/>
      <c r="AG356" s="241"/>
      <c r="AH356" s="241"/>
      <c r="AI356" s="241"/>
    </row>
    <row r="357" spans="21:35" ht="15.75" customHeight="1" x14ac:dyDescent="0.2">
      <c r="U357" s="241"/>
      <c r="V357" s="241"/>
      <c r="W357" s="241"/>
      <c r="X357" s="241"/>
      <c r="Y357" s="241"/>
      <c r="Z357" s="241"/>
      <c r="AA357" s="241"/>
      <c r="AD357" s="241"/>
      <c r="AF357" s="241"/>
      <c r="AG357" s="241"/>
      <c r="AH357" s="241"/>
      <c r="AI357" s="241"/>
    </row>
    <row r="358" spans="21:35" ht="15.75" customHeight="1" x14ac:dyDescent="0.2">
      <c r="U358" s="241"/>
      <c r="V358" s="241"/>
      <c r="W358" s="241"/>
      <c r="X358" s="241"/>
      <c r="Y358" s="241"/>
      <c r="Z358" s="241"/>
      <c r="AA358" s="241"/>
      <c r="AD358" s="241"/>
      <c r="AF358" s="241"/>
      <c r="AG358" s="241"/>
      <c r="AH358" s="241"/>
      <c r="AI358" s="241"/>
    </row>
    <row r="359" spans="21:35" ht="15.75" customHeight="1" x14ac:dyDescent="0.2">
      <c r="U359" s="241"/>
      <c r="V359" s="241"/>
      <c r="W359" s="241"/>
      <c r="X359" s="241"/>
      <c r="Y359" s="241"/>
      <c r="Z359" s="241"/>
      <c r="AA359" s="241"/>
      <c r="AD359" s="241"/>
      <c r="AF359" s="241"/>
      <c r="AG359" s="241"/>
      <c r="AH359" s="241"/>
      <c r="AI359" s="241"/>
    </row>
    <row r="360" spans="21:35" ht="15.75" customHeight="1" x14ac:dyDescent="0.2">
      <c r="U360" s="241"/>
      <c r="V360" s="241"/>
      <c r="W360" s="241"/>
      <c r="X360" s="241"/>
      <c r="Y360" s="241"/>
      <c r="Z360" s="241"/>
      <c r="AA360" s="241"/>
      <c r="AD360" s="241"/>
      <c r="AF360" s="241"/>
      <c r="AG360" s="241"/>
      <c r="AH360" s="241"/>
      <c r="AI360" s="241"/>
    </row>
    <row r="361" spans="21:35" ht="15.75" customHeight="1" x14ac:dyDescent="0.2">
      <c r="U361" s="241"/>
      <c r="V361" s="241"/>
      <c r="W361" s="241"/>
      <c r="X361" s="241"/>
      <c r="Y361" s="241"/>
      <c r="Z361" s="241"/>
      <c r="AA361" s="241"/>
      <c r="AD361" s="241"/>
      <c r="AF361" s="241"/>
      <c r="AG361" s="241"/>
      <c r="AH361" s="241"/>
      <c r="AI361" s="241"/>
    </row>
    <row r="362" spans="21:35" ht="15.75" customHeight="1" x14ac:dyDescent="0.2">
      <c r="U362" s="241"/>
      <c r="V362" s="241"/>
      <c r="W362" s="241"/>
      <c r="X362" s="241"/>
      <c r="Y362" s="241"/>
      <c r="Z362" s="241"/>
      <c r="AA362" s="241"/>
      <c r="AD362" s="241"/>
      <c r="AF362" s="241"/>
      <c r="AG362" s="241"/>
      <c r="AH362" s="241"/>
      <c r="AI362" s="241"/>
    </row>
    <row r="363" spans="21:35" ht="15.75" customHeight="1" x14ac:dyDescent="0.2">
      <c r="U363" s="241"/>
      <c r="V363" s="241"/>
      <c r="W363" s="241"/>
      <c r="X363" s="241"/>
      <c r="Y363" s="241"/>
      <c r="Z363" s="241"/>
      <c r="AA363" s="241"/>
      <c r="AD363" s="241"/>
      <c r="AF363" s="241"/>
      <c r="AG363" s="241"/>
      <c r="AH363" s="241"/>
      <c r="AI363" s="241"/>
    </row>
    <row r="364" spans="21:35" ht="15.75" customHeight="1" x14ac:dyDescent="0.2">
      <c r="U364" s="241"/>
      <c r="V364" s="241"/>
      <c r="W364" s="241"/>
      <c r="X364" s="241"/>
      <c r="Y364" s="241"/>
      <c r="Z364" s="241"/>
      <c r="AA364" s="241"/>
      <c r="AD364" s="241"/>
      <c r="AF364" s="241"/>
      <c r="AG364" s="241"/>
      <c r="AH364" s="241"/>
      <c r="AI364" s="241"/>
    </row>
    <row r="365" spans="21:35" ht="15.75" customHeight="1" x14ac:dyDescent="0.2">
      <c r="U365" s="241"/>
      <c r="V365" s="241"/>
      <c r="W365" s="241"/>
      <c r="X365" s="241"/>
      <c r="Y365" s="241"/>
      <c r="Z365" s="241"/>
      <c r="AA365" s="241"/>
      <c r="AD365" s="241"/>
      <c r="AF365" s="241"/>
      <c r="AG365" s="241"/>
      <c r="AH365" s="241"/>
      <c r="AI365" s="241"/>
    </row>
    <row r="366" spans="21:35" ht="15.75" customHeight="1" x14ac:dyDescent="0.2">
      <c r="U366" s="241"/>
      <c r="V366" s="241"/>
      <c r="W366" s="241"/>
      <c r="X366" s="241"/>
      <c r="Y366" s="241"/>
      <c r="Z366" s="241"/>
      <c r="AA366" s="241"/>
      <c r="AD366" s="241"/>
      <c r="AF366" s="241"/>
      <c r="AG366" s="241"/>
      <c r="AH366" s="241"/>
      <c r="AI366" s="241"/>
    </row>
    <row r="367" spans="21:35" ht="15.75" customHeight="1" x14ac:dyDescent="0.2">
      <c r="U367" s="241"/>
      <c r="V367" s="241"/>
      <c r="W367" s="241"/>
      <c r="X367" s="241"/>
      <c r="Y367" s="241"/>
      <c r="Z367" s="241"/>
      <c r="AA367" s="241"/>
      <c r="AD367" s="241"/>
      <c r="AF367" s="241"/>
      <c r="AG367" s="241"/>
      <c r="AH367" s="241"/>
      <c r="AI367" s="241"/>
    </row>
    <row r="368" spans="21:35" ht="15.75" customHeight="1" x14ac:dyDescent="0.2">
      <c r="U368" s="241"/>
      <c r="V368" s="241"/>
      <c r="W368" s="241"/>
      <c r="X368" s="241"/>
      <c r="Y368" s="241"/>
      <c r="Z368" s="241"/>
      <c r="AA368" s="241"/>
      <c r="AD368" s="241"/>
      <c r="AF368" s="241"/>
      <c r="AG368" s="241"/>
      <c r="AH368" s="241"/>
      <c r="AI368" s="241"/>
    </row>
    <row r="369" spans="21:35" ht="15.75" customHeight="1" x14ac:dyDescent="0.2">
      <c r="U369" s="241"/>
      <c r="V369" s="241"/>
      <c r="W369" s="241"/>
      <c r="X369" s="241"/>
      <c r="Y369" s="241"/>
      <c r="Z369" s="241"/>
      <c r="AA369" s="241"/>
      <c r="AD369" s="241"/>
      <c r="AF369" s="241"/>
      <c r="AG369" s="241"/>
      <c r="AH369" s="241"/>
      <c r="AI369" s="241"/>
    </row>
    <row r="370" spans="21:35" ht="15.75" customHeight="1" x14ac:dyDescent="0.2">
      <c r="U370" s="241"/>
      <c r="V370" s="241"/>
      <c r="W370" s="241"/>
      <c r="X370" s="241"/>
      <c r="Y370" s="241"/>
      <c r="Z370" s="241"/>
      <c r="AA370" s="241"/>
      <c r="AD370" s="241"/>
      <c r="AF370" s="241"/>
      <c r="AG370" s="241"/>
      <c r="AH370" s="241"/>
      <c r="AI370" s="241"/>
    </row>
    <row r="371" spans="21:35" ht="15.75" customHeight="1" x14ac:dyDescent="0.2">
      <c r="U371" s="241"/>
      <c r="V371" s="241"/>
      <c r="W371" s="241"/>
      <c r="X371" s="241"/>
      <c r="Y371" s="241"/>
      <c r="Z371" s="241"/>
      <c r="AA371" s="241"/>
      <c r="AD371" s="241"/>
      <c r="AF371" s="241"/>
      <c r="AG371" s="241"/>
      <c r="AH371" s="241"/>
      <c r="AI371" s="241"/>
    </row>
    <row r="372" spans="21:35" ht="15.75" customHeight="1" x14ac:dyDescent="0.2">
      <c r="U372" s="241"/>
      <c r="V372" s="241"/>
      <c r="W372" s="241"/>
      <c r="X372" s="241"/>
      <c r="Y372" s="241"/>
      <c r="Z372" s="241"/>
      <c r="AA372" s="241"/>
      <c r="AD372" s="241"/>
      <c r="AF372" s="241"/>
      <c r="AG372" s="241"/>
      <c r="AH372" s="241"/>
      <c r="AI372" s="241"/>
    </row>
    <row r="373" spans="21:35" ht="15.75" customHeight="1" x14ac:dyDescent="0.2">
      <c r="U373" s="241"/>
      <c r="V373" s="241"/>
      <c r="W373" s="241"/>
      <c r="X373" s="241"/>
      <c r="Y373" s="241"/>
      <c r="Z373" s="241"/>
      <c r="AA373" s="241"/>
      <c r="AD373" s="241"/>
      <c r="AF373" s="241"/>
      <c r="AG373" s="241"/>
      <c r="AH373" s="241"/>
      <c r="AI373" s="241"/>
    </row>
    <row r="374" spans="21:35" ht="15.75" customHeight="1" x14ac:dyDescent="0.2">
      <c r="U374" s="241"/>
      <c r="V374" s="241"/>
      <c r="W374" s="241"/>
      <c r="X374" s="241"/>
      <c r="Y374" s="241"/>
      <c r="Z374" s="241"/>
      <c r="AA374" s="241"/>
      <c r="AD374" s="241"/>
      <c r="AF374" s="241"/>
      <c r="AG374" s="241"/>
      <c r="AH374" s="241"/>
      <c r="AI374" s="241"/>
    </row>
    <row r="375" spans="21:35" ht="15.75" customHeight="1" x14ac:dyDescent="0.2">
      <c r="U375" s="241"/>
      <c r="V375" s="241"/>
      <c r="W375" s="241"/>
      <c r="X375" s="241"/>
      <c r="Y375" s="241"/>
      <c r="Z375" s="241"/>
      <c r="AA375" s="241"/>
      <c r="AD375" s="241"/>
      <c r="AF375" s="241"/>
      <c r="AG375" s="241"/>
      <c r="AH375" s="241"/>
      <c r="AI375" s="241"/>
    </row>
    <row r="376" spans="21:35" ht="15.75" customHeight="1" x14ac:dyDescent="0.2">
      <c r="U376" s="241"/>
      <c r="V376" s="241"/>
      <c r="W376" s="241"/>
      <c r="X376" s="241"/>
      <c r="Y376" s="241"/>
      <c r="Z376" s="241"/>
      <c r="AA376" s="241"/>
      <c r="AD376" s="241"/>
      <c r="AF376" s="241"/>
      <c r="AG376" s="241"/>
      <c r="AH376" s="241"/>
      <c r="AI376" s="241"/>
    </row>
    <row r="377" spans="21:35" ht="15.75" customHeight="1" x14ac:dyDescent="0.2">
      <c r="U377" s="241"/>
      <c r="V377" s="241"/>
      <c r="W377" s="241"/>
      <c r="X377" s="241"/>
      <c r="Y377" s="241"/>
      <c r="Z377" s="241"/>
      <c r="AA377" s="241"/>
      <c r="AD377" s="241"/>
      <c r="AF377" s="241"/>
      <c r="AG377" s="241"/>
      <c r="AH377" s="241"/>
      <c r="AI377" s="241"/>
    </row>
    <row r="378" spans="21:35" ht="15.75" customHeight="1" x14ac:dyDescent="0.2">
      <c r="U378" s="241"/>
      <c r="V378" s="241"/>
      <c r="W378" s="241"/>
      <c r="X378" s="241"/>
      <c r="Y378" s="241"/>
      <c r="Z378" s="241"/>
      <c r="AA378" s="241"/>
      <c r="AD378" s="241"/>
      <c r="AF378" s="241"/>
      <c r="AG378" s="241"/>
      <c r="AH378" s="241"/>
      <c r="AI378" s="241"/>
    </row>
    <row r="379" spans="21:35" ht="15.75" customHeight="1" x14ac:dyDescent="0.2">
      <c r="U379" s="241"/>
      <c r="V379" s="241"/>
      <c r="W379" s="241"/>
      <c r="X379" s="241"/>
      <c r="Y379" s="241"/>
      <c r="Z379" s="241"/>
      <c r="AA379" s="241"/>
      <c r="AD379" s="241"/>
      <c r="AF379" s="241"/>
      <c r="AG379" s="241"/>
      <c r="AH379" s="241"/>
      <c r="AI379" s="241"/>
    </row>
    <row r="380" spans="21:35" ht="15.75" customHeight="1" x14ac:dyDescent="0.2">
      <c r="U380" s="241"/>
      <c r="V380" s="241"/>
      <c r="W380" s="241"/>
      <c r="X380" s="241"/>
      <c r="Y380" s="241"/>
      <c r="Z380" s="241"/>
      <c r="AA380" s="241"/>
      <c r="AD380" s="241"/>
      <c r="AF380" s="241"/>
      <c r="AG380" s="241"/>
      <c r="AH380" s="241"/>
      <c r="AI380" s="241"/>
    </row>
    <row r="381" spans="21:35" ht="15.75" customHeight="1" x14ac:dyDescent="0.2">
      <c r="U381" s="241"/>
      <c r="V381" s="241"/>
      <c r="W381" s="241"/>
      <c r="X381" s="241"/>
      <c r="Y381" s="241"/>
      <c r="Z381" s="241"/>
      <c r="AA381" s="241"/>
      <c r="AD381" s="241"/>
      <c r="AF381" s="241"/>
      <c r="AG381" s="241"/>
      <c r="AH381" s="241"/>
      <c r="AI381" s="241"/>
    </row>
    <row r="382" spans="21:35" ht="15.75" customHeight="1" x14ac:dyDescent="0.2">
      <c r="U382" s="241"/>
      <c r="V382" s="241"/>
      <c r="W382" s="241"/>
      <c r="X382" s="241"/>
      <c r="Y382" s="241"/>
      <c r="Z382" s="241"/>
      <c r="AA382" s="241"/>
      <c r="AD382" s="241"/>
      <c r="AF382" s="241"/>
      <c r="AG382" s="241"/>
      <c r="AH382" s="241"/>
      <c r="AI382" s="241"/>
    </row>
    <row r="383" spans="21:35" ht="15.75" customHeight="1" x14ac:dyDescent="0.2">
      <c r="U383" s="241"/>
      <c r="V383" s="241"/>
      <c r="W383" s="241"/>
      <c r="X383" s="241"/>
      <c r="Y383" s="241"/>
      <c r="Z383" s="241"/>
      <c r="AA383" s="241"/>
      <c r="AD383" s="241"/>
      <c r="AF383" s="241"/>
      <c r="AG383" s="241"/>
      <c r="AH383" s="241"/>
      <c r="AI383" s="241"/>
    </row>
    <row r="384" spans="21:35" ht="15.75" customHeight="1" x14ac:dyDescent="0.2">
      <c r="U384" s="241"/>
      <c r="V384" s="241"/>
      <c r="W384" s="241"/>
      <c r="X384" s="241"/>
      <c r="Y384" s="241"/>
      <c r="Z384" s="241"/>
      <c r="AA384" s="241"/>
      <c r="AD384" s="241"/>
      <c r="AF384" s="241"/>
      <c r="AG384" s="241"/>
      <c r="AH384" s="241"/>
      <c r="AI384" s="241"/>
    </row>
    <row r="385" spans="21:35" ht="15.75" customHeight="1" x14ac:dyDescent="0.2">
      <c r="U385" s="241"/>
      <c r="V385" s="241"/>
      <c r="W385" s="241"/>
      <c r="X385" s="241"/>
      <c r="Y385" s="241"/>
      <c r="Z385" s="241"/>
      <c r="AA385" s="241"/>
      <c r="AD385" s="241"/>
      <c r="AF385" s="241"/>
      <c r="AG385" s="241"/>
      <c r="AH385" s="241"/>
      <c r="AI385" s="241"/>
    </row>
    <row r="386" spans="21:35" ht="15.75" customHeight="1" x14ac:dyDescent="0.2">
      <c r="U386" s="241"/>
      <c r="V386" s="241"/>
      <c r="W386" s="241"/>
      <c r="X386" s="241"/>
      <c r="Y386" s="241"/>
      <c r="Z386" s="241"/>
      <c r="AA386" s="241"/>
      <c r="AD386" s="241"/>
      <c r="AF386" s="241"/>
      <c r="AG386" s="241"/>
      <c r="AH386" s="241"/>
      <c r="AI386" s="241"/>
    </row>
    <row r="387" spans="21:35" ht="15.75" customHeight="1" x14ac:dyDescent="0.2">
      <c r="U387" s="241"/>
      <c r="V387" s="241"/>
      <c r="W387" s="241"/>
      <c r="X387" s="241"/>
      <c r="Y387" s="241"/>
      <c r="Z387" s="241"/>
      <c r="AA387" s="241"/>
      <c r="AD387" s="241"/>
      <c r="AF387" s="241"/>
      <c r="AG387" s="241"/>
      <c r="AH387" s="241"/>
      <c r="AI387" s="241"/>
    </row>
    <row r="388" spans="21:35" ht="15.75" customHeight="1" x14ac:dyDescent="0.2">
      <c r="U388" s="241"/>
      <c r="V388" s="241"/>
      <c r="W388" s="241"/>
      <c r="X388" s="241"/>
      <c r="Y388" s="241"/>
      <c r="Z388" s="241"/>
      <c r="AA388" s="241"/>
      <c r="AD388" s="241"/>
      <c r="AF388" s="241"/>
      <c r="AG388" s="241"/>
      <c r="AH388" s="241"/>
      <c r="AI388" s="241"/>
    </row>
    <row r="389" spans="21:35" ht="15.75" customHeight="1" x14ac:dyDescent="0.2">
      <c r="U389" s="241"/>
      <c r="V389" s="241"/>
      <c r="W389" s="241"/>
      <c r="X389" s="241"/>
      <c r="Y389" s="241"/>
      <c r="Z389" s="241"/>
      <c r="AA389" s="241"/>
      <c r="AD389" s="241"/>
      <c r="AF389" s="241"/>
      <c r="AG389" s="241"/>
      <c r="AH389" s="241"/>
      <c r="AI389" s="241"/>
    </row>
    <row r="390" spans="21:35" ht="15.75" customHeight="1" x14ac:dyDescent="0.2">
      <c r="U390" s="241"/>
      <c r="V390" s="241"/>
      <c r="W390" s="241"/>
      <c r="X390" s="241"/>
      <c r="Y390" s="241"/>
      <c r="Z390" s="241"/>
      <c r="AA390" s="241"/>
      <c r="AD390" s="241"/>
      <c r="AF390" s="241"/>
      <c r="AG390" s="241"/>
      <c r="AH390" s="241"/>
      <c r="AI390" s="241"/>
    </row>
    <row r="391" spans="21:35" ht="15.75" customHeight="1" x14ac:dyDescent="0.2">
      <c r="U391" s="241"/>
      <c r="V391" s="241"/>
      <c r="W391" s="241"/>
      <c r="X391" s="241"/>
      <c r="Y391" s="241"/>
      <c r="Z391" s="241"/>
      <c r="AA391" s="241"/>
      <c r="AD391" s="241"/>
      <c r="AF391" s="241"/>
      <c r="AG391" s="241"/>
      <c r="AH391" s="241"/>
      <c r="AI391" s="241"/>
    </row>
    <row r="392" spans="21:35" ht="15.75" customHeight="1" x14ac:dyDescent="0.2">
      <c r="U392" s="241"/>
      <c r="V392" s="241"/>
      <c r="W392" s="241"/>
      <c r="X392" s="241"/>
      <c r="Y392" s="241"/>
      <c r="Z392" s="241"/>
      <c r="AA392" s="241"/>
      <c r="AD392" s="241"/>
      <c r="AF392" s="241"/>
      <c r="AG392" s="241"/>
      <c r="AH392" s="241"/>
      <c r="AI392" s="241"/>
    </row>
    <row r="393" spans="21:35" ht="15.75" customHeight="1" x14ac:dyDescent="0.2">
      <c r="U393" s="241"/>
      <c r="V393" s="241"/>
      <c r="W393" s="241"/>
      <c r="X393" s="241"/>
      <c r="Y393" s="241"/>
      <c r="Z393" s="241"/>
      <c r="AA393" s="241"/>
      <c r="AD393" s="241"/>
      <c r="AF393" s="241"/>
      <c r="AG393" s="241"/>
      <c r="AH393" s="241"/>
      <c r="AI393" s="241"/>
    </row>
    <row r="394" spans="21:35" ht="15.75" customHeight="1" x14ac:dyDescent="0.2">
      <c r="U394" s="241"/>
      <c r="V394" s="241"/>
      <c r="W394" s="241"/>
      <c r="X394" s="241"/>
      <c r="Y394" s="241"/>
      <c r="Z394" s="241"/>
      <c r="AA394" s="241"/>
      <c r="AD394" s="241"/>
      <c r="AF394" s="241"/>
      <c r="AG394" s="241"/>
      <c r="AH394" s="241"/>
      <c r="AI394" s="241"/>
    </row>
    <row r="395" spans="21:35" ht="15.75" customHeight="1" x14ac:dyDescent="0.2">
      <c r="U395" s="241"/>
      <c r="V395" s="241"/>
      <c r="W395" s="241"/>
      <c r="X395" s="241"/>
      <c r="Y395" s="241"/>
      <c r="Z395" s="241"/>
      <c r="AA395" s="241"/>
      <c r="AD395" s="241"/>
      <c r="AF395" s="241"/>
      <c r="AG395" s="241"/>
      <c r="AH395" s="241"/>
      <c r="AI395" s="241"/>
    </row>
    <row r="396" spans="21:35" ht="15.75" customHeight="1" x14ac:dyDescent="0.2">
      <c r="U396" s="241"/>
      <c r="V396" s="241"/>
      <c r="W396" s="241"/>
      <c r="X396" s="241"/>
      <c r="Y396" s="241"/>
      <c r="Z396" s="241"/>
      <c r="AA396" s="241"/>
      <c r="AD396" s="241"/>
      <c r="AF396" s="241"/>
      <c r="AG396" s="241"/>
      <c r="AH396" s="241"/>
      <c r="AI396" s="241"/>
    </row>
    <row r="397" spans="21:35" ht="15.75" customHeight="1" x14ac:dyDescent="0.2">
      <c r="U397" s="241"/>
      <c r="V397" s="241"/>
      <c r="W397" s="241"/>
      <c r="X397" s="241"/>
      <c r="Y397" s="241"/>
      <c r="Z397" s="241"/>
      <c r="AA397" s="241"/>
      <c r="AD397" s="241"/>
      <c r="AF397" s="241"/>
      <c r="AG397" s="241"/>
      <c r="AH397" s="241"/>
      <c r="AI397" s="241"/>
    </row>
    <row r="398" spans="21:35" ht="15.75" customHeight="1" x14ac:dyDescent="0.2">
      <c r="U398" s="241"/>
      <c r="V398" s="241"/>
      <c r="W398" s="241"/>
      <c r="X398" s="241"/>
      <c r="Y398" s="241"/>
      <c r="Z398" s="241"/>
      <c r="AA398" s="241"/>
      <c r="AD398" s="241"/>
      <c r="AF398" s="241"/>
      <c r="AG398" s="241"/>
      <c r="AH398" s="241"/>
      <c r="AI398" s="241"/>
    </row>
    <row r="399" spans="21:35" ht="15.75" customHeight="1" x14ac:dyDescent="0.2">
      <c r="U399" s="241"/>
      <c r="V399" s="241"/>
      <c r="W399" s="241"/>
      <c r="X399" s="241"/>
      <c r="Y399" s="241"/>
      <c r="Z399" s="241"/>
      <c r="AA399" s="241"/>
      <c r="AD399" s="241"/>
      <c r="AF399" s="241"/>
      <c r="AG399" s="241"/>
      <c r="AH399" s="241"/>
      <c r="AI399" s="241"/>
    </row>
    <row r="400" spans="21:35" ht="15.75" customHeight="1" x14ac:dyDescent="0.2">
      <c r="U400" s="241"/>
      <c r="V400" s="241"/>
      <c r="W400" s="241"/>
      <c r="X400" s="241"/>
      <c r="Y400" s="241"/>
      <c r="Z400" s="241"/>
      <c r="AA400" s="241"/>
      <c r="AD400" s="241"/>
      <c r="AF400" s="241"/>
      <c r="AG400" s="241"/>
      <c r="AH400" s="241"/>
      <c r="AI400" s="241"/>
    </row>
    <row r="401" spans="21:35" ht="15.75" customHeight="1" x14ac:dyDescent="0.2">
      <c r="U401" s="241"/>
      <c r="V401" s="241"/>
      <c r="W401" s="241"/>
      <c r="X401" s="241"/>
      <c r="Y401" s="241"/>
      <c r="Z401" s="241"/>
      <c r="AA401" s="241"/>
      <c r="AD401" s="241"/>
      <c r="AF401" s="241"/>
      <c r="AG401" s="241"/>
      <c r="AH401" s="241"/>
      <c r="AI401" s="241"/>
    </row>
    <row r="402" spans="21:35" ht="15.75" customHeight="1" x14ac:dyDescent="0.2">
      <c r="U402" s="241"/>
      <c r="V402" s="241"/>
      <c r="W402" s="241"/>
      <c r="X402" s="241"/>
      <c r="Y402" s="241"/>
      <c r="Z402" s="241"/>
      <c r="AA402" s="241"/>
      <c r="AD402" s="241"/>
      <c r="AF402" s="241"/>
      <c r="AG402" s="241"/>
      <c r="AH402" s="241"/>
      <c r="AI402" s="241"/>
    </row>
    <row r="403" spans="21:35" ht="15.75" customHeight="1" x14ac:dyDescent="0.2">
      <c r="U403" s="241"/>
      <c r="V403" s="241"/>
      <c r="W403" s="241"/>
      <c r="X403" s="241"/>
      <c r="Y403" s="241"/>
      <c r="Z403" s="241"/>
      <c r="AA403" s="241"/>
      <c r="AD403" s="241"/>
      <c r="AF403" s="241"/>
      <c r="AG403" s="241"/>
      <c r="AH403" s="241"/>
      <c r="AI403" s="241"/>
    </row>
    <row r="404" spans="21:35" ht="15.75" customHeight="1" x14ac:dyDescent="0.2">
      <c r="U404" s="241"/>
      <c r="V404" s="241"/>
      <c r="W404" s="241"/>
      <c r="X404" s="241"/>
      <c r="Y404" s="241"/>
      <c r="Z404" s="241"/>
      <c r="AA404" s="241"/>
      <c r="AD404" s="241"/>
      <c r="AF404" s="241"/>
      <c r="AG404" s="241"/>
      <c r="AH404" s="241"/>
      <c r="AI404" s="241"/>
    </row>
    <row r="405" spans="21:35" ht="15.75" customHeight="1" x14ac:dyDescent="0.2">
      <c r="U405" s="241"/>
      <c r="V405" s="241"/>
      <c r="W405" s="241"/>
      <c r="X405" s="241"/>
      <c r="Y405" s="241"/>
      <c r="Z405" s="241"/>
      <c r="AA405" s="241"/>
      <c r="AD405" s="241"/>
      <c r="AF405" s="241"/>
      <c r="AG405" s="241"/>
      <c r="AH405" s="241"/>
      <c r="AI405" s="241"/>
    </row>
    <row r="406" spans="21:35" ht="15.75" customHeight="1" x14ac:dyDescent="0.2">
      <c r="U406" s="241"/>
      <c r="V406" s="241"/>
      <c r="W406" s="241"/>
      <c r="X406" s="241"/>
      <c r="Y406" s="241"/>
      <c r="Z406" s="241"/>
      <c r="AA406" s="241"/>
      <c r="AD406" s="241"/>
      <c r="AF406" s="241"/>
      <c r="AG406" s="241"/>
      <c r="AH406" s="241"/>
      <c r="AI406" s="241"/>
    </row>
    <row r="407" spans="21:35" ht="15.75" customHeight="1" x14ac:dyDescent="0.2">
      <c r="U407" s="241"/>
      <c r="V407" s="241"/>
      <c r="W407" s="241"/>
      <c r="X407" s="241"/>
      <c r="Y407" s="241"/>
      <c r="Z407" s="241"/>
      <c r="AA407" s="241"/>
      <c r="AD407" s="241"/>
      <c r="AF407" s="241"/>
      <c r="AG407" s="241"/>
      <c r="AH407" s="241"/>
      <c r="AI407" s="241"/>
    </row>
    <row r="408" spans="21:35" ht="15.75" customHeight="1" x14ac:dyDescent="0.2">
      <c r="U408" s="241"/>
      <c r="V408" s="241"/>
      <c r="W408" s="241"/>
      <c r="X408" s="241"/>
      <c r="Y408" s="241"/>
      <c r="Z408" s="241"/>
      <c r="AA408" s="241"/>
      <c r="AD408" s="241"/>
      <c r="AF408" s="241"/>
      <c r="AG408" s="241"/>
      <c r="AH408" s="241"/>
      <c r="AI408" s="241"/>
    </row>
    <row r="409" spans="21:35" ht="15.75" customHeight="1" x14ac:dyDescent="0.2">
      <c r="U409" s="241"/>
      <c r="V409" s="241"/>
      <c r="W409" s="241"/>
      <c r="X409" s="241"/>
      <c r="Y409" s="241"/>
      <c r="Z409" s="241"/>
      <c r="AA409" s="241"/>
      <c r="AD409" s="241"/>
      <c r="AF409" s="241"/>
      <c r="AG409" s="241"/>
      <c r="AH409" s="241"/>
      <c r="AI409" s="241"/>
    </row>
    <row r="410" spans="21:35" ht="15.75" customHeight="1" x14ac:dyDescent="0.2">
      <c r="U410" s="241"/>
      <c r="V410" s="241"/>
      <c r="W410" s="241"/>
      <c r="X410" s="241"/>
      <c r="Y410" s="241"/>
      <c r="Z410" s="241"/>
      <c r="AA410" s="241"/>
      <c r="AD410" s="241"/>
      <c r="AF410" s="241"/>
      <c r="AG410" s="241"/>
      <c r="AH410" s="241"/>
      <c r="AI410" s="241"/>
    </row>
    <row r="411" spans="21:35" ht="15.75" customHeight="1" x14ac:dyDescent="0.2">
      <c r="U411" s="241"/>
      <c r="V411" s="241"/>
      <c r="W411" s="241"/>
      <c r="X411" s="241"/>
      <c r="Y411" s="241"/>
      <c r="Z411" s="241"/>
      <c r="AA411" s="241"/>
      <c r="AD411" s="241"/>
      <c r="AF411" s="241"/>
      <c r="AG411" s="241"/>
      <c r="AH411" s="241"/>
      <c r="AI411" s="241"/>
    </row>
    <row r="412" spans="21:35" ht="15.75" customHeight="1" x14ac:dyDescent="0.2">
      <c r="U412" s="241"/>
      <c r="V412" s="241"/>
      <c r="W412" s="241"/>
      <c r="X412" s="241"/>
      <c r="Y412" s="241"/>
      <c r="Z412" s="241"/>
      <c r="AA412" s="241"/>
      <c r="AD412" s="241"/>
      <c r="AF412" s="241"/>
      <c r="AG412" s="241"/>
      <c r="AH412" s="241"/>
      <c r="AI412" s="241"/>
    </row>
    <row r="413" spans="21:35" ht="15.75" customHeight="1" x14ac:dyDescent="0.2">
      <c r="U413" s="241"/>
      <c r="V413" s="241"/>
      <c r="W413" s="241"/>
      <c r="X413" s="241"/>
      <c r="Y413" s="241"/>
      <c r="Z413" s="241"/>
      <c r="AA413" s="241"/>
      <c r="AD413" s="241"/>
      <c r="AF413" s="241"/>
      <c r="AG413" s="241"/>
      <c r="AH413" s="241"/>
      <c r="AI413" s="241"/>
    </row>
    <row r="414" spans="21:35" ht="15.75" customHeight="1" x14ac:dyDescent="0.2">
      <c r="U414" s="241"/>
      <c r="V414" s="241"/>
      <c r="W414" s="241"/>
      <c r="X414" s="241"/>
      <c r="Y414" s="241"/>
      <c r="Z414" s="241"/>
      <c r="AA414" s="241"/>
      <c r="AD414" s="241"/>
      <c r="AF414" s="241"/>
      <c r="AG414" s="241"/>
      <c r="AH414" s="241"/>
      <c r="AI414" s="241"/>
    </row>
    <row r="415" spans="21:35" ht="15.75" customHeight="1" x14ac:dyDescent="0.2">
      <c r="U415" s="241"/>
      <c r="V415" s="241"/>
      <c r="W415" s="241"/>
      <c r="X415" s="241"/>
      <c r="Y415" s="241"/>
      <c r="Z415" s="241"/>
      <c r="AA415" s="241"/>
      <c r="AD415" s="241"/>
      <c r="AF415" s="241"/>
      <c r="AG415" s="241"/>
      <c r="AH415" s="241"/>
      <c r="AI415" s="241"/>
    </row>
    <row r="416" spans="21:35" ht="15.75" customHeight="1" x14ac:dyDescent="0.2">
      <c r="U416" s="241"/>
      <c r="V416" s="241"/>
      <c r="W416" s="241"/>
      <c r="X416" s="241"/>
      <c r="Y416" s="241"/>
      <c r="Z416" s="241"/>
      <c r="AA416" s="241"/>
      <c r="AD416" s="241"/>
      <c r="AF416" s="241"/>
      <c r="AG416" s="241"/>
      <c r="AH416" s="241"/>
      <c r="AI416" s="241"/>
    </row>
    <row r="417" spans="21:35" ht="15.75" customHeight="1" x14ac:dyDescent="0.2">
      <c r="U417" s="241"/>
      <c r="V417" s="241"/>
      <c r="W417" s="241"/>
      <c r="X417" s="241"/>
      <c r="Y417" s="241"/>
      <c r="Z417" s="241"/>
      <c r="AA417" s="241"/>
      <c r="AD417" s="241"/>
      <c r="AF417" s="241"/>
      <c r="AG417" s="241"/>
      <c r="AH417" s="241"/>
      <c r="AI417" s="241"/>
    </row>
    <row r="418" spans="21:35" ht="15.75" customHeight="1" x14ac:dyDescent="0.2">
      <c r="U418" s="241"/>
      <c r="V418" s="241"/>
      <c r="W418" s="241"/>
      <c r="X418" s="241"/>
      <c r="Y418" s="241"/>
      <c r="Z418" s="241"/>
      <c r="AA418" s="241"/>
      <c r="AD418" s="241"/>
      <c r="AF418" s="241"/>
      <c r="AG418" s="241"/>
      <c r="AH418" s="241"/>
      <c r="AI418" s="241"/>
    </row>
    <row r="419" spans="21:35" ht="15.75" customHeight="1" x14ac:dyDescent="0.2">
      <c r="U419" s="241"/>
      <c r="V419" s="241"/>
      <c r="W419" s="241"/>
      <c r="X419" s="241"/>
      <c r="Y419" s="241"/>
      <c r="Z419" s="241"/>
      <c r="AA419" s="241"/>
      <c r="AD419" s="241"/>
      <c r="AF419" s="241"/>
      <c r="AG419" s="241"/>
      <c r="AH419" s="241"/>
      <c r="AI419" s="241"/>
    </row>
    <row r="420" spans="21:35" ht="15.75" customHeight="1" x14ac:dyDescent="0.2">
      <c r="U420" s="241"/>
      <c r="V420" s="241"/>
      <c r="W420" s="241"/>
      <c r="X420" s="241"/>
      <c r="Y420" s="241"/>
      <c r="Z420" s="241"/>
      <c r="AA420" s="241"/>
      <c r="AD420" s="241"/>
      <c r="AF420" s="241"/>
      <c r="AG420" s="241"/>
      <c r="AH420" s="241"/>
      <c r="AI420" s="241"/>
    </row>
    <row r="421" spans="21:35" ht="15.75" customHeight="1" x14ac:dyDescent="0.2">
      <c r="U421" s="241"/>
      <c r="V421" s="241"/>
      <c r="W421" s="241"/>
      <c r="X421" s="241"/>
      <c r="Y421" s="241"/>
      <c r="Z421" s="241"/>
      <c r="AA421" s="241"/>
      <c r="AD421" s="241"/>
      <c r="AF421" s="241"/>
      <c r="AG421" s="241"/>
      <c r="AH421" s="241"/>
      <c r="AI421" s="241"/>
    </row>
    <row r="422" spans="21:35" ht="15.75" customHeight="1" x14ac:dyDescent="0.2">
      <c r="U422" s="241"/>
      <c r="V422" s="241"/>
      <c r="W422" s="241"/>
      <c r="X422" s="241"/>
      <c r="Y422" s="241"/>
      <c r="Z422" s="241"/>
      <c r="AA422" s="241"/>
      <c r="AD422" s="241"/>
      <c r="AF422" s="241"/>
      <c r="AG422" s="241"/>
      <c r="AH422" s="241"/>
      <c r="AI422" s="241"/>
    </row>
    <row r="423" spans="21:35" ht="15.75" customHeight="1" x14ac:dyDescent="0.2">
      <c r="U423" s="241"/>
      <c r="V423" s="241"/>
      <c r="W423" s="241"/>
      <c r="X423" s="241"/>
      <c r="Y423" s="241"/>
      <c r="Z423" s="241"/>
      <c r="AA423" s="241"/>
      <c r="AD423" s="241"/>
      <c r="AF423" s="241"/>
      <c r="AG423" s="241"/>
      <c r="AH423" s="241"/>
      <c r="AI423" s="241"/>
    </row>
    <row r="424" spans="21:35" ht="15.75" customHeight="1" x14ac:dyDescent="0.2">
      <c r="U424" s="241"/>
      <c r="V424" s="241"/>
      <c r="W424" s="241"/>
      <c r="X424" s="241"/>
      <c r="Y424" s="241"/>
      <c r="Z424" s="241"/>
      <c r="AA424" s="241"/>
      <c r="AD424" s="241"/>
      <c r="AF424" s="241"/>
      <c r="AG424" s="241"/>
      <c r="AH424" s="241"/>
      <c r="AI424" s="241"/>
    </row>
    <row r="425" spans="21:35" ht="15.75" customHeight="1" x14ac:dyDescent="0.2">
      <c r="U425" s="241"/>
      <c r="V425" s="241"/>
      <c r="W425" s="241"/>
      <c r="X425" s="241"/>
      <c r="Y425" s="241"/>
      <c r="Z425" s="241"/>
      <c r="AA425" s="241"/>
      <c r="AD425" s="241"/>
      <c r="AF425" s="241"/>
      <c r="AG425" s="241"/>
      <c r="AH425" s="241"/>
      <c r="AI425" s="241"/>
    </row>
    <row r="426" spans="21:35" ht="15.75" customHeight="1" x14ac:dyDescent="0.2">
      <c r="U426" s="241"/>
      <c r="V426" s="241"/>
      <c r="W426" s="241"/>
      <c r="X426" s="241"/>
      <c r="Y426" s="241"/>
      <c r="Z426" s="241"/>
      <c r="AA426" s="241"/>
      <c r="AD426" s="241"/>
      <c r="AF426" s="241"/>
      <c r="AG426" s="241"/>
      <c r="AH426" s="241"/>
      <c r="AI426" s="241"/>
    </row>
    <row r="427" spans="21:35" ht="15.75" customHeight="1" x14ac:dyDescent="0.2">
      <c r="U427" s="241"/>
      <c r="V427" s="241"/>
      <c r="W427" s="241"/>
      <c r="X427" s="241"/>
      <c r="Y427" s="241"/>
      <c r="Z427" s="241"/>
      <c r="AA427" s="241"/>
      <c r="AD427" s="241"/>
      <c r="AF427" s="241"/>
      <c r="AG427" s="241"/>
      <c r="AH427" s="241"/>
      <c r="AI427" s="241"/>
    </row>
    <row r="428" spans="21:35" ht="15.75" customHeight="1" x14ac:dyDescent="0.2">
      <c r="U428" s="241"/>
      <c r="V428" s="241"/>
      <c r="W428" s="241"/>
      <c r="X428" s="241"/>
      <c r="Y428" s="241"/>
      <c r="Z428" s="241"/>
      <c r="AA428" s="241"/>
      <c r="AD428" s="241"/>
      <c r="AF428" s="241"/>
      <c r="AG428" s="241"/>
      <c r="AH428" s="241"/>
      <c r="AI428" s="241"/>
    </row>
    <row r="429" spans="21:35" ht="15.75" customHeight="1" x14ac:dyDescent="0.2">
      <c r="U429" s="241"/>
      <c r="V429" s="241"/>
      <c r="W429" s="241"/>
      <c r="X429" s="241"/>
      <c r="Y429" s="241"/>
      <c r="Z429" s="241"/>
      <c r="AA429" s="241"/>
      <c r="AD429" s="241"/>
      <c r="AF429" s="241"/>
      <c r="AG429" s="241"/>
      <c r="AH429" s="241"/>
      <c r="AI429" s="241"/>
    </row>
    <row r="430" spans="21:35" ht="15.75" customHeight="1" x14ac:dyDescent="0.2">
      <c r="U430" s="241"/>
      <c r="V430" s="241"/>
      <c r="W430" s="241"/>
      <c r="X430" s="241"/>
      <c r="Y430" s="241"/>
      <c r="Z430" s="241"/>
      <c r="AA430" s="241"/>
      <c r="AD430" s="241"/>
      <c r="AF430" s="241"/>
      <c r="AG430" s="241"/>
      <c r="AH430" s="241"/>
      <c r="AI430" s="241"/>
    </row>
    <row r="431" spans="21:35" ht="15.75" customHeight="1" x14ac:dyDescent="0.2">
      <c r="U431" s="241"/>
      <c r="V431" s="241"/>
      <c r="W431" s="241"/>
      <c r="X431" s="241"/>
      <c r="Y431" s="241"/>
      <c r="Z431" s="241"/>
      <c r="AA431" s="241"/>
      <c r="AD431" s="241"/>
      <c r="AF431" s="241"/>
      <c r="AG431" s="241"/>
      <c r="AH431" s="241"/>
      <c r="AI431" s="241"/>
    </row>
    <row r="432" spans="21:35" ht="15.75" customHeight="1" x14ac:dyDescent="0.2">
      <c r="U432" s="241"/>
      <c r="V432" s="241"/>
      <c r="W432" s="241"/>
      <c r="X432" s="241"/>
      <c r="Y432" s="241"/>
      <c r="Z432" s="241"/>
      <c r="AA432" s="241"/>
      <c r="AD432" s="241"/>
      <c r="AF432" s="241"/>
      <c r="AG432" s="241"/>
      <c r="AH432" s="241"/>
      <c r="AI432" s="241"/>
    </row>
    <row r="433" spans="21:35" ht="15.75" customHeight="1" x14ac:dyDescent="0.2">
      <c r="U433" s="241"/>
      <c r="V433" s="241"/>
      <c r="W433" s="241"/>
      <c r="X433" s="241"/>
      <c r="Y433" s="241"/>
      <c r="Z433" s="241"/>
      <c r="AA433" s="241"/>
      <c r="AD433" s="241"/>
      <c r="AF433" s="241"/>
      <c r="AG433" s="241"/>
      <c r="AH433" s="241"/>
      <c r="AI433" s="241"/>
    </row>
    <row r="434" spans="21:35" ht="15.75" customHeight="1" x14ac:dyDescent="0.2">
      <c r="U434" s="241"/>
      <c r="V434" s="241"/>
      <c r="W434" s="241"/>
      <c r="X434" s="241"/>
      <c r="Y434" s="241"/>
      <c r="Z434" s="241"/>
      <c r="AA434" s="241"/>
      <c r="AD434" s="241"/>
      <c r="AF434" s="241"/>
      <c r="AG434" s="241"/>
      <c r="AH434" s="241"/>
      <c r="AI434" s="241"/>
    </row>
    <row r="435" spans="21:35" ht="15.75" customHeight="1" x14ac:dyDescent="0.2">
      <c r="U435" s="241"/>
      <c r="V435" s="241"/>
      <c r="W435" s="241"/>
      <c r="X435" s="241"/>
      <c r="Y435" s="241"/>
      <c r="Z435" s="241"/>
      <c r="AA435" s="241"/>
      <c r="AD435" s="241"/>
      <c r="AF435" s="241"/>
      <c r="AG435" s="241"/>
      <c r="AH435" s="241"/>
      <c r="AI435" s="241"/>
    </row>
    <row r="436" spans="21:35" ht="15.75" customHeight="1" x14ac:dyDescent="0.2">
      <c r="U436" s="241"/>
      <c r="V436" s="241"/>
      <c r="W436" s="241"/>
      <c r="X436" s="241"/>
      <c r="Y436" s="241"/>
      <c r="Z436" s="241"/>
      <c r="AA436" s="241"/>
      <c r="AD436" s="241"/>
      <c r="AF436" s="241"/>
      <c r="AG436" s="241"/>
      <c r="AH436" s="241"/>
      <c r="AI436" s="241"/>
    </row>
    <row r="437" spans="21:35" ht="15.75" customHeight="1" x14ac:dyDescent="0.2">
      <c r="U437" s="241"/>
      <c r="V437" s="241"/>
      <c r="W437" s="241"/>
      <c r="X437" s="241"/>
      <c r="Y437" s="241"/>
      <c r="Z437" s="241"/>
      <c r="AA437" s="241"/>
      <c r="AD437" s="241"/>
      <c r="AF437" s="241"/>
      <c r="AG437" s="241"/>
      <c r="AH437" s="241"/>
      <c r="AI437" s="241"/>
    </row>
    <row r="438" spans="21:35" ht="15.75" customHeight="1" x14ac:dyDescent="0.2">
      <c r="U438" s="241"/>
      <c r="V438" s="241"/>
      <c r="W438" s="241"/>
      <c r="X438" s="241"/>
      <c r="Y438" s="241"/>
      <c r="Z438" s="241"/>
      <c r="AA438" s="241"/>
      <c r="AD438" s="241"/>
      <c r="AF438" s="241"/>
      <c r="AG438" s="241"/>
      <c r="AH438" s="241"/>
      <c r="AI438" s="241"/>
    </row>
    <row r="439" spans="21:35" ht="15.75" customHeight="1" x14ac:dyDescent="0.2">
      <c r="U439" s="241"/>
      <c r="V439" s="241"/>
      <c r="W439" s="241"/>
      <c r="X439" s="241"/>
      <c r="Y439" s="241"/>
      <c r="Z439" s="241"/>
      <c r="AA439" s="241"/>
      <c r="AD439" s="241"/>
      <c r="AF439" s="241"/>
      <c r="AG439" s="241"/>
      <c r="AH439" s="241"/>
      <c r="AI439" s="241"/>
    </row>
    <row r="440" spans="21:35" ht="15.75" customHeight="1" x14ac:dyDescent="0.2">
      <c r="U440" s="241"/>
      <c r="V440" s="241"/>
      <c r="W440" s="241"/>
      <c r="X440" s="241"/>
      <c r="Y440" s="241"/>
      <c r="Z440" s="241"/>
      <c r="AA440" s="241"/>
      <c r="AD440" s="241"/>
      <c r="AF440" s="241"/>
      <c r="AG440" s="241"/>
      <c r="AH440" s="241"/>
      <c r="AI440" s="241"/>
    </row>
    <row r="441" spans="21:35" ht="15.75" customHeight="1" x14ac:dyDescent="0.2">
      <c r="U441" s="241"/>
      <c r="V441" s="241"/>
      <c r="W441" s="241"/>
      <c r="X441" s="241"/>
      <c r="Y441" s="241"/>
      <c r="Z441" s="241"/>
      <c r="AA441" s="241"/>
      <c r="AD441" s="241"/>
      <c r="AF441" s="241"/>
      <c r="AG441" s="241"/>
      <c r="AH441" s="241"/>
      <c r="AI441" s="241"/>
    </row>
    <row r="442" spans="21:35" ht="15.75" customHeight="1" x14ac:dyDescent="0.2">
      <c r="U442" s="241"/>
      <c r="V442" s="241"/>
      <c r="W442" s="241"/>
      <c r="X442" s="241"/>
      <c r="Y442" s="241"/>
      <c r="Z442" s="241"/>
      <c r="AA442" s="241"/>
      <c r="AD442" s="241"/>
      <c r="AF442" s="241"/>
      <c r="AG442" s="241"/>
      <c r="AH442" s="241"/>
      <c r="AI442" s="241"/>
    </row>
    <row r="443" spans="21:35" ht="15.75" customHeight="1" x14ac:dyDescent="0.2">
      <c r="U443" s="241"/>
      <c r="V443" s="241"/>
      <c r="W443" s="241"/>
      <c r="X443" s="241"/>
      <c r="Y443" s="241"/>
      <c r="Z443" s="241"/>
      <c r="AA443" s="241"/>
      <c r="AD443" s="241"/>
      <c r="AF443" s="241"/>
      <c r="AG443" s="241"/>
      <c r="AH443" s="241"/>
      <c r="AI443" s="241"/>
    </row>
    <row r="444" spans="21:35" ht="15.75" customHeight="1" x14ac:dyDescent="0.2">
      <c r="U444" s="241"/>
      <c r="V444" s="241"/>
      <c r="W444" s="241"/>
      <c r="X444" s="241"/>
      <c r="Y444" s="241"/>
      <c r="Z444" s="241"/>
      <c r="AA444" s="241"/>
      <c r="AD444" s="241"/>
      <c r="AF444" s="241"/>
      <c r="AG444" s="241"/>
      <c r="AH444" s="241"/>
      <c r="AI444" s="241"/>
    </row>
    <row r="445" spans="21:35" ht="15.75" customHeight="1" x14ac:dyDescent="0.2">
      <c r="U445" s="241"/>
      <c r="V445" s="241"/>
      <c r="W445" s="241"/>
      <c r="X445" s="241"/>
      <c r="Y445" s="241"/>
      <c r="Z445" s="241"/>
      <c r="AA445" s="241"/>
      <c r="AD445" s="241"/>
      <c r="AF445" s="241"/>
      <c r="AG445" s="241"/>
      <c r="AH445" s="241"/>
      <c r="AI445" s="241"/>
    </row>
    <row r="446" spans="21:35" ht="15.75" customHeight="1" x14ac:dyDescent="0.2">
      <c r="U446" s="241"/>
      <c r="V446" s="241"/>
      <c r="W446" s="241"/>
      <c r="X446" s="241"/>
      <c r="Y446" s="241"/>
      <c r="Z446" s="241"/>
      <c r="AA446" s="241"/>
      <c r="AD446" s="241"/>
      <c r="AF446" s="241"/>
      <c r="AG446" s="241"/>
      <c r="AH446" s="241"/>
      <c r="AI446" s="241"/>
    </row>
    <row r="447" spans="21:35" ht="15.75" customHeight="1" x14ac:dyDescent="0.2">
      <c r="U447" s="241"/>
      <c r="V447" s="241"/>
      <c r="W447" s="241"/>
      <c r="X447" s="241"/>
      <c r="Y447" s="241"/>
      <c r="Z447" s="241"/>
      <c r="AA447" s="241"/>
      <c r="AD447" s="241"/>
      <c r="AF447" s="241"/>
      <c r="AG447" s="241"/>
      <c r="AH447" s="241"/>
      <c r="AI447" s="241"/>
    </row>
    <row r="448" spans="21:35" ht="15.75" customHeight="1" x14ac:dyDescent="0.2">
      <c r="U448" s="241"/>
      <c r="V448" s="241"/>
      <c r="W448" s="241"/>
      <c r="X448" s="241"/>
      <c r="Y448" s="241"/>
      <c r="Z448" s="241"/>
      <c r="AA448" s="241"/>
      <c r="AD448" s="241"/>
      <c r="AF448" s="241"/>
      <c r="AG448" s="241"/>
      <c r="AH448" s="241"/>
      <c r="AI448" s="241"/>
    </row>
    <row r="449" spans="21:35" ht="15.75" customHeight="1" x14ac:dyDescent="0.2">
      <c r="U449" s="241"/>
      <c r="V449" s="241"/>
      <c r="W449" s="241"/>
      <c r="X449" s="241"/>
      <c r="Y449" s="241"/>
      <c r="Z449" s="241"/>
      <c r="AA449" s="241"/>
      <c r="AD449" s="241"/>
      <c r="AF449" s="241"/>
      <c r="AG449" s="241"/>
      <c r="AH449" s="241"/>
      <c r="AI449" s="241"/>
    </row>
    <row r="450" spans="21:35" ht="15.75" customHeight="1" x14ac:dyDescent="0.2">
      <c r="U450" s="241"/>
      <c r="V450" s="241"/>
      <c r="W450" s="241"/>
      <c r="X450" s="241"/>
      <c r="Y450" s="241"/>
      <c r="Z450" s="241"/>
      <c r="AA450" s="241"/>
      <c r="AD450" s="241"/>
      <c r="AF450" s="241"/>
      <c r="AG450" s="241"/>
      <c r="AH450" s="241"/>
      <c r="AI450" s="241"/>
    </row>
    <row r="451" spans="21:35" ht="15.75" customHeight="1" x14ac:dyDescent="0.2">
      <c r="U451" s="241"/>
      <c r="V451" s="241"/>
      <c r="W451" s="241"/>
      <c r="X451" s="241"/>
      <c r="Y451" s="241"/>
      <c r="Z451" s="241"/>
      <c r="AA451" s="241"/>
      <c r="AD451" s="241"/>
      <c r="AF451" s="241"/>
      <c r="AG451" s="241"/>
      <c r="AH451" s="241"/>
      <c r="AI451" s="241"/>
    </row>
    <row r="452" spans="21:35" ht="15.75" customHeight="1" x14ac:dyDescent="0.2">
      <c r="U452" s="241"/>
      <c r="V452" s="241"/>
      <c r="W452" s="241"/>
      <c r="X452" s="241"/>
      <c r="Y452" s="241"/>
      <c r="Z452" s="241"/>
      <c r="AA452" s="241"/>
      <c r="AD452" s="241"/>
      <c r="AF452" s="241"/>
      <c r="AG452" s="241"/>
      <c r="AH452" s="241"/>
      <c r="AI452" s="241"/>
    </row>
    <row r="453" spans="21:35" ht="15.75" customHeight="1" x14ac:dyDescent="0.2">
      <c r="U453" s="241"/>
      <c r="V453" s="241"/>
      <c r="W453" s="241"/>
      <c r="X453" s="241"/>
      <c r="Y453" s="241"/>
      <c r="Z453" s="241"/>
      <c r="AA453" s="241"/>
      <c r="AD453" s="241"/>
      <c r="AF453" s="241"/>
      <c r="AG453" s="241"/>
      <c r="AH453" s="241"/>
      <c r="AI453" s="241"/>
    </row>
    <row r="454" spans="21:35" ht="15.75" customHeight="1" x14ac:dyDescent="0.2">
      <c r="U454" s="241"/>
      <c r="V454" s="241"/>
      <c r="W454" s="241"/>
      <c r="X454" s="241"/>
      <c r="Y454" s="241"/>
      <c r="Z454" s="241"/>
      <c r="AA454" s="241"/>
      <c r="AD454" s="241"/>
      <c r="AF454" s="241"/>
      <c r="AG454" s="241"/>
      <c r="AH454" s="241"/>
      <c r="AI454" s="241"/>
    </row>
    <row r="455" spans="21:35" ht="15.75" customHeight="1" x14ac:dyDescent="0.2">
      <c r="U455" s="241"/>
      <c r="V455" s="241"/>
      <c r="W455" s="241"/>
      <c r="X455" s="241"/>
      <c r="Y455" s="241"/>
      <c r="Z455" s="241"/>
      <c r="AA455" s="241"/>
      <c r="AD455" s="241"/>
      <c r="AF455" s="241"/>
      <c r="AG455" s="241"/>
      <c r="AH455" s="241"/>
      <c r="AI455" s="241"/>
    </row>
    <row r="456" spans="21:35" ht="15.75" customHeight="1" x14ac:dyDescent="0.2">
      <c r="U456" s="241"/>
      <c r="V456" s="241"/>
      <c r="W456" s="241"/>
      <c r="X456" s="241"/>
      <c r="Y456" s="241"/>
      <c r="Z456" s="241"/>
      <c r="AA456" s="241"/>
      <c r="AD456" s="241"/>
      <c r="AF456" s="241"/>
      <c r="AG456" s="241"/>
      <c r="AH456" s="241"/>
      <c r="AI456" s="241"/>
    </row>
    <row r="457" spans="21:35" ht="15.75" customHeight="1" x14ac:dyDescent="0.2">
      <c r="U457" s="241"/>
      <c r="V457" s="241"/>
      <c r="W457" s="241"/>
      <c r="X457" s="241"/>
      <c r="Y457" s="241"/>
      <c r="Z457" s="241"/>
      <c r="AA457" s="241"/>
      <c r="AD457" s="241"/>
      <c r="AF457" s="241"/>
      <c r="AG457" s="241"/>
      <c r="AH457" s="241"/>
      <c r="AI457" s="241"/>
    </row>
    <row r="458" spans="21:35" ht="15.75" customHeight="1" x14ac:dyDescent="0.2">
      <c r="U458" s="241"/>
      <c r="V458" s="241"/>
      <c r="W458" s="241"/>
      <c r="X458" s="241"/>
      <c r="Y458" s="241"/>
      <c r="Z458" s="241"/>
      <c r="AA458" s="241"/>
      <c r="AD458" s="241"/>
      <c r="AF458" s="241"/>
      <c r="AG458" s="241"/>
      <c r="AH458" s="241"/>
      <c r="AI458" s="241"/>
    </row>
    <row r="459" spans="21:35" ht="15.75" customHeight="1" x14ac:dyDescent="0.2">
      <c r="U459" s="241"/>
      <c r="V459" s="241"/>
      <c r="W459" s="241"/>
      <c r="X459" s="241"/>
      <c r="Y459" s="241"/>
      <c r="Z459" s="241"/>
      <c r="AA459" s="241"/>
      <c r="AD459" s="241"/>
      <c r="AF459" s="241"/>
      <c r="AG459" s="241"/>
      <c r="AH459" s="241"/>
      <c r="AI459" s="241"/>
    </row>
    <row r="460" spans="21:35" ht="15.75" customHeight="1" x14ac:dyDescent="0.2">
      <c r="U460" s="241"/>
      <c r="V460" s="241"/>
      <c r="W460" s="241"/>
      <c r="X460" s="241"/>
      <c r="Y460" s="241"/>
      <c r="Z460" s="241"/>
      <c r="AA460" s="241"/>
      <c r="AD460" s="241"/>
      <c r="AF460" s="241"/>
      <c r="AG460" s="241"/>
      <c r="AH460" s="241"/>
      <c r="AI460" s="241"/>
    </row>
    <row r="461" spans="21:35" ht="15.75" customHeight="1" x14ac:dyDescent="0.2">
      <c r="U461" s="241"/>
      <c r="V461" s="241"/>
      <c r="W461" s="241"/>
      <c r="X461" s="241"/>
      <c r="Y461" s="241"/>
      <c r="Z461" s="241"/>
      <c r="AA461" s="241"/>
      <c r="AD461" s="241"/>
      <c r="AF461" s="241"/>
      <c r="AG461" s="241"/>
      <c r="AH461" s="241"/>
      <c r="AI461" s="241"/>
    </row>
    <row r="462" spans="21:35" ht="15.75" customHeight="1" x14ac:dyDescent="0.2">
      <c r="U462" s="241"/>
      <c r="V462" s="241"/>
      <c r="W462" s="241"/>
      <c r="X462" s="241"/>
      <c r="Y462" s="241"/>
      <c r="Z462" s="241"/>
      <c r="AA462" s="241"/>
      <c r="AD462" s="241"/>
      <c r="AF462" s="241"/>
      <c r="AG462" s="241"/>
      <c r="AH462" s="241"/>
      <c r="AI462" s="241"/>
    </row>
    <row r="463" spans="21:35" ht="15.75" customHeight="1" x14ac:dyDescent="0.2">
      <c r="U463" s="241"/>
      <c r="V463" s="241"/>
      <c r="W463" s="241"/>
      <c r="X463" s="241"/>
      <c r="Y463" s="241"/>
      <c r="Z463" s="241"/>
      <c r="AA463" s="241"/>
      <c r="AD463" s="241"/>
      <c r="AF463" s="241"/>
      <c r="AG463" s="241"/>
      <c r="AH463" s="241"/>
      <c r="AI463" s="241"/>
    </row>
    <row r="464" spans="21:35" ht="15.75" customHeight="1" x14ac:dyDescent="0.2">
      <c r="U464" s="241"/>
      <c r="V464" s="241"/>
      <c r="W464" s="241"/>
      <c r="X464" s="241"/>
      <c r="Y464" s="241"/>
      <c r="Z464" s="241"/>
      <c r="AA464" s="241"/>
      <c r="AD464" s="241"/>
      <c r="AF464" s="241"/>
      <c r="AG464" s="241"/>
      <c r="AH464" s="241"/>
      <c r="AI464" s="241"/>
    </row>
    <row r="465" spans="21:35" ht="15.75" customHeight="1" x14ac:dyDescent="0.2">
      <c r="U465" s="241"/>
      <c r="V465" s="241"/>
      <c r="W465" s="241"/>
      <c r="X465" s="241"/>
      <c r="Y465" s="241"/>
      <c r="Z465" s="241"/>
      <c r="AA465" s="241"/>
      <c r="AD465" s="241"/>
      <c r="AF465" s="241"/>
      <c r="AG465" s="241"/>
      <c r="AH465" s="241"/>
      <c r="AI465" s="241"/>
    </row>
    <row r="466" spans="21:35" ht="15.75" customHeight="1" x14ac:dyDescent="0.2">
      <c r="U466" s="241"/>
      <c r="V466" s="241"/>
      <c r="W466" s="241"/>
      <c r="X466" s="241"/>
      <c r="Y466" s="241"/>
      <c r="Z466" s="241"/>
      <c r="AA466" s="241"/>
      <c r="AD466" s="241"/>
      <c r="AF466" s="241"/>
      <c r="AG466" s="241"/>
      <c r="AH466" s="241"/>
      <c r="AI466" s="241"/>
    </row>
    <row r="467" spans="21:35" ht="15.75" customHeight="1" x14ac:dyDescent="0.2">
      <c r="U467" s="241"/>
      <c r="V467" s="241"/>
      <c r="W467" s="241"/>
      <c r="X467" s="241"/>
      <c r="Y467" s="241"/>
      <c r="Z467" s="241"/>
      <c r="AA467" s="241"/>
      <c r="AD467" s="241"/>
      <c r="AF467" s="241"/>
      <c r="AG467" s="241"/>
      <c r="AH467" s="241"/>
      <c r="AI467" s="241"/>
    </row>
    <row r="468" spans="21:35" ht="15.75" customHeight="1" x14ac:dyDescent="0.2">
      <c r="U468" s="241"/>
      <c r="V468" s="241"/>
      <c r="W468" s="241"/>
      <c r="X468" s="241"/>
      <c r="Y468" s="241"/>
      <c r="Z468" s="241"/>
      <c r="AA468" s="241"/>
      <c r="AD468" s="241"/>
      <c r="AF468" s="241"/>
      <c r="AG468" s="241"/>
      <c r="AH468" s="241"/>
      <c r="AI468" s="241"/>
    </row>
    <row r="469" spans="21:35" ht="15.75" customHeight="1" x14ac:dyDescent="0.2">
      <c r="U469" s="241"/>
      <c r="V469" s="241"/>
      <c r="W469" s="241"/>
      <c r="X469" s="241"/>
      <c r="Y469" s="241"/>
      <c r="Z469" s="241"/>
      <c r="AA469" s="241"/>
      <c r="AD469" s="241"/>
      <c r="AF469" s="241"/>
      <c r="AG469" s="241"/>
      <c r="AH469" s="241"/>
      <c r="AI469" s="241"/>
    </row>
    <row r="470" spans="21:35" ht="15.75" customHeight="1" x14ac:dyDescent="0.2">
      <c r="U470" s="241"/>
      <c r="V470" s="241"/>
      <c r="W470" s="241"/>
      <c r="X470" s="241"/>
      <c r="Y470" s="241"/>
      <c r="Z470" s="241"/>
      <c r="AA470" s="241"/>
      <c r="AD470" s="241"/>
      <c r="AF470" s="241"/>
      <c r="AG470" s="241"/>
      <c r="AH470" s="241"/>
      <c r="AI470" s="241"/>
    </row>
    <row r="471" spans="21:35" ht="15.75" customHeight="1" x14ac:dyDescent="0.2">
      <c r="U471" s="241"/>
      <c r="V471" s="241"/>
      <c r="W471" s="241"/>
      <c r="X471" s="241"/>
      <c r="Y471" s="241"/>
      <c r="Z471" s="241"/>
      <c r="AA471" s="241"/>
      <c r="AD471" s="241"/>
      <c r="AF471" s="241"/>
      <c r="AG471" s="241"/>
      <c r="AH471" s="241"/>
      <c r="AI471" s="241"/>
    </row>
    <row r="472" spans="21:35" ht="15.75" customHeight="1" x14ac:dyDescent="0.2">
      <c r="U472" s="241"/>
      <c r="V472" s="241"/>
      <c r="W472" s="241"/>
      <c r="X472" s="241"/>
      <c r="Y472" s="241"/>
      <c r="Z472" s="241"/>
      <c r="AA472" s="241"/>
      <c r="AD472" s="241"/>
      <c r="AF472" s="241"/>
      <c r="AG472" s="241"/>
      <c r="AH472" s="241"/>
      <c r="AI472" s="241"/>
    </row>
    <row r="473" spans="21:35" ht="15.75" customHeight="1" x14ac:dyDescent="0.2">
      <c r="U473" s="241"/>
      <c r="V473" s="241"/>
      <c r="W473" s="241"/>
      <c r="X473" s="241"/>
      <c r="Y473" s="241"/>
      <c r="Z473" s="241"/>
      <c r="AA473" s="241"/>
      <c r="AD473" s="241"/>
      <c r="AF473" s="241"/>
      <c r="AG473" s="241"/>
      <c r="AH473" s="241"/>
      <c r="AI473" s="241"/>
    </row>
    <row r="474" spans="21:35" ht="15.75" customHeight="1" x14ac:dyDescent="0.2">
      <c r="U474" s="241"/>
      <c r="V474" s="241"/>
      <c r="W474" s="241"/>
      <c r="X474" s="241"/>
      <c r="Y474" s="241"/>
      <c r="Z474" s="241"/>
      <c r="AA474" s="241"/>
      <c r="AD474" s="241"/>
      <c r="AF474" s="241"/>
      <c r="AG474" s="241"/>
      <c r="AH474" s="241"/>
      <c r="AI474" s="241"/>
    </row>
    <row r="475" spans="21:35" ht="15.75" customHeight="1" x14ac:dyDescent="0.2">
      <c r="U475" s="241"/>
      <c r="V475" s="241"/>
      <c r="W475" s="241"/>
      <c r="X475" s="241"/>
      <c r="Y475" s="241"/>
      <c r="Z475" s="241"/>
      <c r="AA475" s="241"/>
      <c r="AD475" s="241"/>
      <c r="AF475" s="241"/>
      <c r="AG475" s="241"/>
      <c r="AH475" s="241"/>
      <c r="AI475" s="241"/>
    </row>
    <row r="476" spans="21:35" ht="15.75" customHeight="1" x14ac:dyDescent="0.2">
      <c r="U476" s="241"/>
      <c r="V476" s="241"/>
      <c r="W476" s="241"/>
      <c r="X476" s="241"/>
      <c r="Y476" s="241"/>
      <c r="Z476" s="241"/>
      <c r="AA476" s="241"/>
      <c r="AD476" s="241"/>
      <c r="AF476" s="241"/>
      <c r="AG476" s="241"/>
      <c r="AH476" s="241"/>
      <c r="AI476" s="241"/>
    </row>
    <row r="477" spans="21:35" ht="15.75" customHeight="1" x14ac:dyDescent="0.2">
      <c r="U477" s="241"/>
      <c r="V477" s="241"/>
      <c r="W477" s="241"/>
      <c r="X477" s="241"/>
      <c r="Y477" s="241"/>
      <c r="Z477" s="241"/>
      <c r="AA477" s="241"/>
      <c r="AD477" s="241"/>
      <c r="AF477" s="241"/>
      <c r="AG477" s="241"/>
      <c r="AH477" s="241"/>
      <c r="AI477" s="241"/>
    </row>
    <row r="478" spans="21:35" ht="15.75" customHeight="1" x14ac:dyDescent="0.2">
      <c r="U478" s="241"/>
      <c r="V478" s="241"/>
      <c r="W478" s="241"/>
      <c r="X478" s="241"/>
      <c r="Y478" s="241"/>
      <c r="Z478" s="241"/>
      <c r="AA478" s="241"/>
      <c r="AD478" s="241"/>
      <c r="AF478" s="241"/>
      <c r="AG478" s="241"/>
      <c r="AH478" s="241"/>
      <c r="AI478" s="241"/>
    </row>
    <row r="479" spans="21:35" ht="15.75" customHeight="1" x14ac:dyDescent="0.2">
      <c r="U479" s="241"/>
      <c r="V479" s="241"/>
      <c r="W479" s="241"/>
      <c r="X479" s="241"/>
      <c r="Y479" s="241"/>
      <c r="Z479" s="241"/>
      <c r="AA479" s="241"/>
      <c r="AD479" s="241"/>
      <c r="AF479" s="241"/>
      <c r="AG479" s="241"/>
      <c r="AH479" s="241"/>
      <c r="AI479" s="241"/>
    </row>
    <row r="480" spans="21:35" ht="15.75" customHeight="1" x14ac:dyDescent="0.2">
      <c r="U480" s="241"/>
      <c r="V480" s="241"/>
      <c r="W480" s="241"/>
      <c r="X480" s="241"/>
      <c r="Y480" s="241"/>
      <c r="Z480" s="241"/>
      <c r="AA480" s="241"/>
      <c r="AD480" s="241"/>
      <c r="AF480" s="241"/>
      <c r="AG480" s="241"/>
      <c r="AH480" s="241"/>
      <c r="AI480" s="241"/>
    </row>
    <row r="481" spans="21:35" ht="15.75" customHeight="1" x14ac:dyDescent="0.2">
      <c r="U481" s="241"/>
      <c r="V481" s="241"/>
      <c r="W481" s="241"/>
      <c r="X481" s="241"/>
      <c r="Y481" s="241"/>
      <c r="Z481" s="241"/>
      <c r="AA481" s="241"/>
      <c r="AD481" s="241"/>
      <c r="AF481" s="241"/>
      <c r="AG481" s="241"/>
      <c r="AH481" s="241"/>
      <c r="AI481" s="241"/>
    </row>
    <row r="482" spans="21:35" ht="15.75" customHeight="1" x14ac:dyDescent="0.2">
      <c r="U482" s="241"/>
      <c r="V482" s="241"/>
      <c r="W482" s="241"/>
      <c r="X482" s="241"/>
      <c r="Y482" s="241"/>
      <c r="Z482" s="241"/>
      <c r="AA482" s="241"/>
      <c r="AD482" s="241"/>
      <c r="AF482" s="241"/>
      <c r="AG482" s="241"/>
      <c r="AH482" s="241"/>
      <c r="AI482" s="241"/>
    </row>
    <row r="483" spans="21:35" ht="15.75" customHeight="1" x14ac:dyDescent="0.2">
      <c r="U483" s="241"/>
      <c r="V483" s="241"/>
      <c r="W483" s="241"/>
      <c r="X483" s="241"/>
      <c r="Y483" s="241"/>
      <c r="Z483" s="241"/>
      <c r="AA483" s="241"/>
      <c r="AD483" s="241"/>
      <c r="AF483" s="241"/>
      <c r="AG483" s="241"/>
      <c r="AH483" s="241"/>
      <c r="AI483" s="241"/>
    </row>
    <row r="484" spans="21:35" ht="15.75" customHeight="1" x14ac:dyDescent="0.2">
      <c r="U484" s="241"/>
      <c r="V484" s="241"/>
      <c r="W484" s="241"/>
      <c r="X484" s="241"/>
      <c r="Y484" s="241"/>
      <c r="Z484" s="241"/>
      <c r="AA484" s="241"/>
      <c r="AD484" s="241"/>
      <c r="AF484" s="241"/>
      <c r="AG484" s="241"/>
      <c r="AH484" s="241"/>
      <c r="AI484" s="241"/>
    </row>
    <row r="485" spans="21:35" ht="15.75" customHeight="1" x14ac:dyDescent="0.2">
      <c r="U485" s="241"/>
      <c r="V485" s="241"/>
      <c r="W485" s="241"/>
      <c r="X485" s="241"/>
      <c r="Y485" s="241"/>
      <c r="Z485" s="241"/>
      <c r="AA485" s="241"/>
      <c r="AD485" s="241"/>
      <c r="AF485" s="241"/>
      <c r="AG485" s="241"/>
      <c r="AH485" s="241"/>
      <c r="AI485" s="241"/>
    </row>
    <row r="486" spans="21:35" ht="15.75" customHeight="1" x14ac:dyDescent="0.2">
      <c r="U486" s="241"/>
      <c r="V486" s="241"/>
      <c r="W486" s="241"/>
      <c r="X486" s="241"/>
      <c r="Y486" s="241"/>
      <c r="Z486" s="241"/>
      <c r="AA486" s="241"/>
      <c r="AD486" s="241"/>
      <c r="AF486" s="241"/>
      <c r="AG486" s="241"/>
      <c r="AH486" s="241"/>
      <c r="AI486" s="241"/>
    </row>
    <row r="487" spans="21:35" ht="15.75" customHeight="1" x14ac:dyDescent="0.2">
      <c r="U487" s="241"/>
      <c r="V487" s="241"/>
      <c r="W487" s="241"/>
      <c r="X487" s="241"/>
      <c r="Y487" s="241"/>
      <c r="Z487" s="241"/>
      <c r="AA487" s="241"/>
      <c r="AD487" s="241"/>
      <c r="AF487" s="241"/>
      <c r="AG487" s="241"/>
      <c r="AH487" s="241"/>
      <c r="AI487" s="241"/>
    </row>
    <row r="488" spans="21:35" ht="15.75" customHeight="1" x14ac:dyDescent="0.2">
      <c r="U488" s="241"/>
      <c r="V488" s="241"/>
      <c r="W488" s="241"/>
      <c r="X488" s="241"/>
      <c r="Y488" s="241"/>
      <c r="Z488" s="241"/>
      <c r="AA488" s="241"/>
      <c r="AD488" s="241"/>
      <c r="AF488" s="241"/>
      <c r="AG488" s="241"/>
      <c r="AH488" s="241"/>
      <c r="AI488" s="241"/>
    </row>
    <row r="489" spans="21:35" ht="15.75" customHeight="1" x14ac:dyDescent="0.2">
      <c r="U489" s="241"/>
      <c r="V489" s="241"/>
      <c r="W489" s="241"/>
      <c r="X489" s="241"/>
      <c r="Y489" s="241"/>
      <c r="Z489" s="241"/>
      <c r="AA489" s="241"/>
      <c r="AD489" s="241"/>
      <c r="AF489" s="241"/>
      <c r="AG489" s="241"/>
      <c r="AH489" s="241"/>
      <c r="AI489" s="241"/>
    </row>
    <row r="490" spans="21:35" ht="15.75" customHeight="1" x14ac:dyDescent="0.2">
      <c r="U490" s="241"/>
      <c r="V490" s="241"/>
      <c r="W490" s="241"/>
      <c r="X490" s="241"/>
      <c r="Y490" s="241"/>
      <c r="Z490" s="241"/>
      <c r="AA490" s="241"/>
      <c r="AD490" s="241"/>
      <c r="AF490" s="241"/>
      <c r="AG490" s="241"/>
      <c r="AH490" s="241"/>
      <c r="AI490" s="241"/>
    </row>
    <row r="491" spans="21:35" ht="15.75" customHeight="1" x14ac:dyDescent="0.2">
      <c r="U491" s="241"/>
      <c r="V491" s="241"/>
      <c r="W491" s="241"/>
      <c r="X491" s="241"/>
      <c r="Y491" s="241"/>
      <c r="Z491" s="241"/>
      <c r="AA491" s="241"/>
      <c r="AD491" s="241"/>
      <c r="AF491" s="241"/>
      <c r="AG491" s="241"/>
      <c r="AH491" s="241"/>
      <c r="AI491" s="241"/>
    </row>
    <row r="492" spans="21:35" ht="15.75" customHeight="1" x14ac:dyDescent="0.2">
      <c r="U492" s="241"/>
      <c r="V492" s="241"/>
      <c r="W492" s="241"/>
      <c r="X492" s="241"/>
      <c r="Y492" s="241"/>
      <c r="Z492" s="241"/>
      <c r="AA492" s="241"/>
      <c r="AD492" s="241"/>
      <c r="AF492" s="241"/>
      <c r="AG492" s="241"/>
      <c r="AH492" s="241"/>
      <c r="AI492" s="241"/>
    </row>
    <row r="493" spans="21:35" ht="15.75" customHeight="1" x14ac:dyDescent="0.2">
      <c r="U493" s="241"/>
      <c r="V493" s="241"/>
      <c r="W493" s="241"/>
      <c r="X493" s="241"/>
      <c r="Y493" s="241"/>
      <c r="Z493" s="241"/>
      <c r="AA493" s="241"/>
      <c r="AD493" s="241"/>
      <c r="AF493" s="241"/>
      <c r="AG493" s="241"/>
      <c r="AH493" s="241"/>
      <c r="AI493" s="241"/>
    </row>
    <row r="494" spans="21:35" ht="15.75" customHeight="1" x14ac:dyDescent="0.2">
      <c r="U494" s="241"/>
      <c r="V494" s="241"/>
      <c r="W494" s="241"/>
      <c r="X494" s="241"/>
      <c r="Y494" s="241"/>
      <c r="Z494" s="241"/>
      <c r="AA494" s="241"/>
      <c r="AD494" s="241"/>
      <c r="AF494" s="241"/>
      <c r="AG494" s="241"/>
      <c r="AH494" s="241"/>
      <c r="AI494" s="241"/>
    </row>
    <row r="495" spans="21:35" ht="15.75" customHeight="1" x14ac:dyDescent="0.2">
      <c r="U495" s="241"/>
      <c r="V495" s="241"/>
      <c r="W495" s="241"/>
      <c r="X495" s="241"/>
      <c r="Y495" s="241"/>
      <c r="Z495" s="241"/>
      <c r="AA495" s="241"/>
      <c r="AD495" s="241"/>
      <c r="AF495" s="241"/>
      <c r="AG495" s="241"/>
      <c r="AH495" s="241"/>
      <c r="AI495" s="241"/>
    </row>
    <row r="496" spans="21:35" ht="15.75" customHeight="1" x14ac:dyDescent="0.2">
      <c r="U496" s="241"/>
      <c r="V496" s="241"/>
      <c r="W496" s="241"/>
      <c r="X496" s="241"/>
      <c r="Y496" s="241"/>
      <c r="Z496" s="241"/>
      <c r="AA496" s="241"/>
      <c r="AD496" s="241"/>
      <c r="AF496" s="241"/>
      <c r="AG496" s="241"/>
      <c r="AH496" s="241"/>
      <c r="AI496" s="241"/>
    </row>
    <row r="497" spans="21:35" ht="15.75" customHeight="1" x14ac:dyDescent="0.2">
      <c r="U497" s="241"/>
      <c r="V497" s="241"/>
      <c r="W497" s="241"/>
      <c r="X497" s="241"/>
      <c r="Y497" s="241"/>
      <c r="Z497" s="241"/>
      <c r="AA497" s="241"/>
      <c r="AD497" s="241"/>
      <c r="AF497" s="241"/>
      <c r="AG497" s="241"/>
      <c r="AH497" s="241"/>
      <c r="AI497" s="241"/>
    </row>
    <row r="498" spans="21:35" ht="15.75" customHeight="1" x14ac:dyDescent="0.2">
      <c r="U498" s="241"/>
      <c r="V498" s="241"/>
      <c r="W498" s="241"/>
      <c r="X498" s="241"/>
      <c r="Y498" s="241"/>
      <c r="Z498" s="241"/>
      <c r="AA498" s="241"/>
      <c r="AD498" s="241"/>
      <c r="AF498" s="241"/>
      <c r="AG498" s="241"/>
      <c r="AH498" s="241"/>
      <c r="AI498" s="241"/>
    </row>
    <row r="499" spans="21:35" ht="15.75" customHeight="1" x14ac:dyDescent="0.2">
      <c r="U499" s="241"/>
      <c r="V499" s="241"/>
      <c r="W499" s="241"/>
      <c r="X499" s="241"/>
      <c r="Y499" s="241"/>
      <c r="Z499" s="241"/>
      <c r="AA499" s="241"/>
      <c r="AD499" s="241"/>
      <c r="AF499" s="241"/>
      <c r="AG499" s="241"/>
      <c r="AH499" s="241"/>
      <c r="AI499" s="241"/>
    </row>
    <row r="500" spans="21:35" ht="15.75" customHeight="1" x14ac:dyDescent="0.2">
      <c r="U500" s="241"/>
      <c r="V500" s="241"/>
      <c r="W500" s="241"/>
      <c r="X500" s="241"/>
      <c r="Y500" s="241"/>
      <c r="Z500" s="241"/>
      <c r="AA500" s="241"/>
      <c r="AD500" s="241"/>
      <c r="AF500" s="241"/>
      <c r="AG500" s="241"/>
      <c r="AH500" s="241"/>
      <c r="AI500" s="241"/>
    </row>
    <row r="501" spans="21:35" ht="15.75" customHeight="1" x14ac:dyDescent="0.2">
      <c r="U501" s="241"/>
      <c r="V501" s="241"/>
      <c r="W501" s="241"/>
      <c r="X501" s="241"/>
      <c r="Y501" s="241"/>
      <c r="Z501" s="241"/>
      <c r="AA501" s="241"/>
      <c r="AD501" s="241"/>
      <c r="AF501" s="241"/>
      <c r="AG501" s="241"/>
      <c r="AH501" s="241"/>
      <c r="AI501" s="241"/>
    </row>
    <row r="502" spans="21:35" ht="15.75" customHeight="1" x14ac:dyDescent="0.2">
      <c r="U502" s="241"/>
      <c r="V502" s="241"/>
      <c r="W502" s="241"/>
      <c r="X502" s="241"/>
      <c r="Y502" s="241"/>
      <c r="Z502" s="241"/>
      <c r="AA502" s="241"/>
      <c r="AD502" s="241"/>
      <c r="AF502" s="241"/>
      <c r="AG502" s="241"/>
      <c r="AH502" s="241"/>
      <c r="AI502" s="241"/>
    </row>
    <row r="503" spans="21:35" ht="15.75" customHeight="1" x14ac:dyDescent="0.2">
      <c r="U503" s="241"/>
      <c r="V503" s="241"/>
      <c r="W503" s="241"/>
      <c r="X503" s="241"/>
      <c r="Y503" s="241"/>
      <c r="Z503" s="241"/>
      <c r="AA503" s="241"/>
      <c r="AD503" s="241"/>
      <c r="AF503" s="241"/>
      <c r="AG503" s="241"/>
      <c r="AH503" s="241"/>
      <c r="AI503" s="241"/>
    </row>
    <row r="504" spans="21:35" ht="15.75" customHeight="1" x14ac:dyDescent="0.2">
      <c r="U504" s="241"/>
      <c r="V504" s="241"/>
      <c r="W504" s="241"/>
      <c r="X504" s="241"/>
      <c r="Y504" s="241"/>
      <c r="Z504" s="241"/>
      <c r="AA504" s="241"/>
      <c r="AD504" s="241"/>
      <c r="AF504" s="241"/>
      <c r="AG504" s="241"/>
      <c r="AH504" s="241"/>
      <c r="AI504" s="241"/>
    </row>
    <row r="505" spans="21:35" ht="15.75" customHeight="1" x14ac:dyDescent="0.2">
      <c r="U505" s="241"/>
      <c r="V505" s="241"/>
      <c r="W505" s="241"/>
      <c r="X505" s="241"/>
      <c r="Y505" s="241"/>
      <c r="Z505" s="241"/>
      <c r="AA505" s="241"/>
      <c r="AD505" s="241"/>
      <c r="AF505" s="241"/>
      <c r="AG505" s="241"/>
      <c r="AH505" s="241"/>
      <c r="AI505" s="241"/>
    </row>
    <row r="506" spans="21:35" ht="15.75" customHeight="1" x14ac:dyDescent="0.2">
      <c r="U506" s="241"/>
      <c r="V506" s="241"/>
      <c r="W506" s="241"/>
      <c r="X506" s="241"/>
      <c r="Y506" s="241"/>
      <c r="Z506" s="241"/>
      <c r="AA506" s="241"/>
      <c r="AD506" s="241"/>
      <c r="AF506" s="241"/>
      <c r="AG506" s="241"/>
      <c r="AH506" s="241"/>
      <c r="AI506" s="241"/>
    </row>
    <row r="507" spans="21:35" ht="15.75" customHeight="1" x14ac:dyDescent="0.2">
      <c r="U507" s="241"/>
      <c r="V507" s="241"/>
      <c r="W507" s="241"/>
      <c r="X507" s="241"/>
      <c r="Y507" s="241"/>
      <c r="Z507" s="241"/>
      <c r="AA507" s="241"/>
      <c r="AD507" s="241"/>
      <c r="AF507" s="241"/>
      <c r="AG507" s="241"/>
      <c r="AH507" s="241"/>
      <c r="AI507" s="241"/>
    </row>
    <row r="508" spans="21:35" ht="15.75" customHeight="1" x14ac:dyDescent="0.2">
      <c r="U508" s="241"/>
      <c r="V508" s="241"/>
      <c r="W508" s="241"/>
      <c r="X508" s="241"/>
      <c r="Y508" s="241"/>
      <c r="Z508" s="241"/>
      <c r="AA508" s="241"/>
      <c r="AD508" s="241"/>
      <c r="AF508" s="241"/>
      <c r="AG508" s="241"/>
      <c r="AH508" s="241"/>
      <c r="AI508" s="241"/>
    </row>
    <row r="509" spans="21:35" ht="15.75" customHeight="1" x14ac:dyDescent="0.2">
      <c r="U509" s="241"/>
      <c r="V509" s="241"/>
      <c r="W509" s="241"/>
      <c r="X509" s="241"/>
      <c r="Y509" s="241"/>
      <c r="Z509" s="241"/>
      <c r="AA509" s="241"/>
      <c r="AD509" s="241"/>
      <c r="AF509" s="241"/>
      <c r="AG509" s="241"/>
      <c r="AH509" s="241"/>
      <c r="AI509" s="241"/>
    </row>
    <row r="510" spans="21:35" ht="15.75" customHeight="1" x14ac:dyDescent="0.2">
      <c r="U510" s="241"/>
      <c r="V510" s="241"/>
      <c r="W510" s="241"/>
      <c r="X510" s="241"/>
      <c r="Y510" s="241"/>
      <c r="Z510" s="241"/>
      <c r="AA510" s="241"/>
      <c r="AD510" s="241"/>
      <c r="AF510" s="241"/>
      <c r="AG510" s="241"/>
      <c r="AH510" s="241"/>
      <c r="AI510" s="241"/>
    </row>
    <row r="511" spans="21:35" ht="15.75" customHeight="1" x14ac:dyDescent="0.2">
      <c r="U511" s="241"/>
      <c r="V511" s="241"/>
      <c r="W511" s="241"/>
      <c r="X511" s="241"/>
      <c r="Y511" s="241"/>
      <c r="Z511" s="241"/>
      <c r="AA511" s="241"/>
      <c r="AD511" s="241"/>
      <c r="AF511" s="241"/>
      <c r="AG511" s="241"/>
      <c r="AH511" s="241"/>
      <c r="AI511" s="241"/>
    </row>
    <row r="512" spans="21:35" ht="15.75" customHeight="1" x14ac:dyDescent="0.2">
      <c r="U512" s="241"/>
      <c r="V512" s="241"/>
      <c r="W512" s="241"/>
      <c r="X512" s="241"/>
      <c r="Y512" s="241"/>
      <c r="Z512" s="241"/>
      <c r="AA512" s="241"/>
      <c r="AD512" s="241"/>
      <c r="AF512" s="241"/>
      <c r="AG512" s="241"/>
      <c r="AH512" s="241"/>
      <c r="AI512" s="241"/>
    </row>
    <row r="513" spans="21:35" ht="15.75" customHeight="1" x14ac:dyDescent="0.2">
      <c r="U513" s="241"/>
      <c r="V513" s="241"/>
      <c r="W513" s="241"/>
      <c r="X513" s="241"/>
      <c r="Y513" s="241"/>
      <c r="Z513" s="241"/>
      <c r="AA513" s="241"/>
      <c r="AD513" s="241"/>
      <c r="AF513" s="241"/>
      <c r="AG513" s="241"/>
      <c r="AH513" s="241"/>
      <c r="AI513" s="241"/>
    </row>
    <row r="514" spans="21:35" ht="15.75" customHeight="1" x14ac:dyDescent="0.2">
      <c r="U514" s="241"/>
      <c r="V514" s="241"/>
      <c r="W514" s="241"/>
      <c r="X514" s="241"/>
      <c r="Y514" s="241"/>
      <c r="Z514" s="241"/>
      <c r="AA514" s="241"/>
      <c r="AD514" s="241"/>
      <c r="AF514" s="241"/>
      <c r="AG514" s="241"/>
      <c r="AH514" s="241"/>
      <c r="AI514" s="241"/>
    </row>
    <row r="515" spans="21:35" ht="15.75" customHeight="1" x14ac:dyDescent="0.2">
      <c r="U515" s="241"/>
      <c r="V515" s="241"/>
      <c r="W515" s="241"/>
      <c r="X515" s="241"/>
      <c r="Y515" s="241"/>
      <c r="Z515" s="241"/>
      <c r="AA515" s="241"/>
      <c r="AD515" s="241"/>
      <c r="AF515" s="241"/>
      <c r="AG515" s="241"/>
      <c r="AH515" s="241"/>
      <c r="AI515" s="241"/>
    </row>
    <row r="516" spans="21:35" ht="15.75" customHeight="1" x14ac:dyDescent="0.2">
      <c r="U516" s="241"/>
      <c r="V516" s="241"/>
      <c r="W516" s="241"/>
      <c r="X516" s="241"/>
      <c r="Y516" s="241"/>
      <c r="Z516" s="241"/>
      <c r="AA516" s="241"/>
      <c r="AD516" s="241"/>
      <c r="AF516" s="241"/>
      <c r="AG516" s="241"/>
      <c r="AH516" s="241"/>
      <c r="AI516" s="241"/>
    </row>
    <row r="517" spans="21:35" ht="15.75" customHeight="1" x14ac:dyDescent="0.2">
      <c r="U517" s="241"/>
      <c r="V517" s="241"/>
      <c r="W517" s="241"/>
      <c r="X517" s="241"/>
      <c r="Y517" s="241"/>
      <c r="Z517" s="241"/>
      <c r="AA517" s="241"/>
      <c r="AD517" s="241"/>
      <c r="AF517" s="241"/>
      <c r="AG517" s="241"/>
      <c r="AH517" s="241"/>
      <c r="AI517" s="241"/>
    </row>
    <row r="518" spans="21:35" ht="15.75" customHeight="1" x14ac:dyDescent="0.2">
      <c r="U518" s="241"/>
      <c r="V518" s="241"/>
      <c r="W518" s="241"/>
      <c r="X518" s="241"/>
      <c r="Y518" s="241"/>
      <c r="Z518" s="241"/>
      <c r="AA518" s="241"/>
      <c r="AD518" s="241"/>
      <c r="AF518" s="241"/>
      <c r="AG518" s="241"/>
      <c r="AH518" s="241"/>
      <c r="AI518" s="241"/>
    </row>
    <row r="519" spans="21:35" ht="15.75" customHeight="1" x14ac:dyDescent="0.2">
      <c r="U519" s="241"/>
      <c r="V519" s="241"/>
      <c r="W519" s="241"/>
      <c r="X519" s="241"/>
      <c r="Y519" s="241"/>
      <c r="Z519" s="241"/>
      <c r="AA519" s="241"/>
      <c r="AD519" s="241"/>
      <c r="AF519" s="241"/>
      <c r="AG519" s="241"/>
      <c r="AH519" s="241"/>
      <c r="AI519" s="241"/>
    </row>
    <row r="520" spans="21:35" ht="15.75" customHeight="1" x14ac:dyDescent="0.2">
      <c r="U520" s="241"/>
      <c r="V520" s="241"/>
      <c r="W520" s="241"/>
      <c r="X520" s="241"/>
      <c r="Y520" s="241"/>
      <c r="Z520" s="241"/>
      <c r="AA520" s="241"/>
      <c r="AD520" s="241"/>
      <c r="AF520" s="241"/>
      <c r="AG520" s="241"/>
      <c r="AH520" s="241"/>
      <c r="AI520" s="241"/>
    </row>
    <row r="521" spans="21:35" ht="15.75" customHeight="1" x14ac:dyDescent="0.2">
      <c r="U521" s="241"/>
      <c r="V521" s="241"/>
      <c r="W521" s="241"/>
      <c r="X521" s="241"/>
      <c r="Y521" s="241"/>
      <c r="Z521" s="241"/>
      <c r="AA521" s="241"/>
      <c r="AD521" s="241"/>
      <c r="AF521" s="241"/>
      <c r="AG521" s="241"/>
      <c r="AH521" s="241"/>
      <c r="AI521" s="241"/>
    </row>
    <row r="522" spans="21:35" ht="15.75" customHeight="1" x14ac:dyDescent="0.2">
      <c r="U522" s="241"/>
      <c r="V522" s="241"/>
      <c r="W522" s="241"/>
      <c r="X522" s="241"/>
      <c r="Y522" s="241"/>
      <c r="Z522" s="241"/>
      <c r="AA522" s="241"/>
      <c r="AD522" s="241"/>
      <c r="AF522" s="241"/>
      <c r="AG522" s="241"/>
      <c r="AH522" s="241"/>
      <c r="AI522" s="241"/>
    </row>
    <row r="523" spans="21:35" ht="15.75" customHeight="1" x14ac:dyDescent="0.2">
      <c r="U523" s="241"/>
      <c r="V523" s="241"/>
      <c r="W523" s="241"/>
      <c r="X523" s="241"/>
      <c r="Y523" s="241"/>
      <c r="Z523" s="241"/>
      <c r="AA523" s="241"/>
      <c r="AD523" s="241"/>
      <c r="AF523" s="241"/>
      <c r="AG523" s="241"/>
      <c r="AH523" s="241"/>
      <c r="AI523" s="241"/>
    </row>
    <row r="524" spans="21:35" ht="15.75" customHeight="1" x14ac:dyDescent="0.2">
      <c r="U524" s="241"/>
      <c r="V524" s="241"/>
      <c r="W524" s="241"/>
      <c r="X524" s="241"/>
      <c r="Y524" s="241"/>
      <c r="Z524" s="241"/>
      <c r="AA524" s="241"/>
      <c r="AD524" s="241"/>
      <c r="AF524" s="241"/>
      <c r="AG524" s="241"/>
      <c r="AH524" s="241"/>
      <c r="AI524" s="241"/>
    </row>
    <row r="525" spans="21:35" ht="15.75" customHeight="1" x14ac:dyDescent="0.2">
      <c r="U525" s="241"/>
      <c r="V525" s="241"/>
      <c r="W525" s="241"/>
      <c r="X525" s="241"/>
      <c r="Y525" s="241"/>
      <c r="Z525" s="241"/>
      <c r="AA525" s="241"/>
      <c r="AD525" s="241"/>
      <c r="AF525" s="241"/>
      <c r="AG525" s="241"/>
      <c r="AH525" s="241"/>
      <c r="AI525" s="241"/>
    </row>
    <row r="526" spans="21:35" ht="15.75" customHeight="1" x14ac:dyDescent="0.2">
      <c r="U526" s="241"/>
      <c r="V526" s="241"/>
      <c r="W526" s="241"/>
      <c r="X526" s="241"/>
      <c r="Y526" s="241"/>
      <c r="Z526" s="241"/>
      <c r="AA526" s="241"/>
      <c r="AD526" s="241"/>
      <c r="AF526" s="241"/>
      <c r="AG526" s="241"/>
      <c r="AH526" s="241"/>
      <c r="AI526" s="241"/>
    </row>
    <row r="527" spans="21:35" ht="15.75" customHeight="1" x14ac:dyDescent="0.2">
      <c r="U527" s="241"/>
      <c r="V527" s="241"/>
      <c r="W527" s="241"/>
      <c r="X527" s="241"/>
      <c r="Y527" s="241"/>
      <c r="Z527" s="241"/>
      <c r="AA527" s="241"/>
      <c r="AD527" s="241"/>
      <c r="AF527" s="241"/>
      <c r="AG527" s="241"/>
      <c r="AH527" s="241"/>
      <c r="AI527" s="241"/>
    </row>
    <row r="528" spans="21:35" ht="15.75" customHeight="1" x14ac:dyDescent="0.2">
      <c r="U528" s="241"/>
      <c r="V528" s="241"/>
      <c r="W528" s="241"/>
      <c r="X528" s="241"/>
      <c r="Y528" s="241"/>
      <c r="Z528" s="241"/>
      <c r="AA528" s="241"/>
      <c r="AD528" s="241"/>
      <c r="AF528" s="241"/>
      <c r="AG528" s="241"/>
      <c r="AH528" s="241"/>
      <c r="AI528" s="241"/>
    </row>
    <row r="529" spans="21:35" ht="15.75" customHeight="1" x14ac:dyDescent="0.2">
      <c r="U529" s="241"/>
      <c r="V529" s="241"/>
      <c r="W529" s="241"/>
      <c r="X529" s="241"/>
      <c r="Y529" s="241"/>
      <c r="Z529" s="241"/>
      <c r="AA529" s="241"/>
      <c r="AD529" s="241"/>
      <c r="AF529" s="241"/>
      <c r="AG529" s="241"/>
      <c r="AH529" s="241"/>
      <c r="AI529" s="241"/>
    </row>
    <row r="530" spans="21:35" ht="15.75" customHeight="1" x14ac:dyDescent="0.2">
      <c r="U530" s="241"/>
      <c r="V530" s="241"/>
      <c r="W530" s="241"/>
      <c r="X530" s="241"/>
      <c r="Y530" s="241"/>
      <c r="Z530" s="241"/>
      <c r="AA530" s="241"/>
      <c r="AD530" s="241"/>
      <c r="AF530" s="241"/>
      <c r="AG530" s="241"/>
      <c r="AH530" s="241"/>
      <c r="AI530" s="241"/>
    </row>
    <row r="531" spans="21:35" ht="15.75" customHeight="1" x14ac:dyDescent="0.2">
      <c r="U531" s="241"/>
      <c r="V531" s="241"/>
      <c r="W531" s="241"/>
      <c r="X531" s="241"/>
      <c r="Y531" s="241"/>
      <c r="Z531" s="241"/>
      <c r="AA531" s="241"/>
      <c r="AD531" s="241"/>
      <c r="AF531" s="241"/>
      <c r="AG531" s="241"/>
      <c r="AH531" s="241"/>
      <c r="AI531" s="241"/>
    </row>
    <row r="532" spans="21:35" ht="15.75" customHeight="1" x14ac:dyDescent="0.2">
      <c r="U532" s="241"/>
      <c r="V532" s="241"/>
      <c r="W532" s="241"/>
      <c r="X532" s="241"/>
      <c r="Y532" s="241"/>
      <c r="Z532" s="241"/>
      <c r="AA532" s="241"/>
      <c r="AD532" s="241"/>
      <c r="AF532" s="241"/>
      <c r="AG532" s="241"/>
      <c r="AH532" s="241"/>
      <c r="AI532" s="241"/>
    </row>
    <row r="533" spans="21:35" ht="15.75" customHeight="1" x14ac:dyDescent="0.2">
      <c r="U533" s="241"/>
      <c r="V533" s="241"/>
      <c r="W533" s="241"/>
      <c r="X533" s="241"/>
      <c r="Y533" s="241"/>
      <c r="Z533" s="241"/>
      <c r="AA533" s="241"/>
      <c r="AD533" s="241"/>
      <c r="AF533" s="241"/>
      <c r="AG533" s="241"/>
      <c r="AH533" s="241"/>
      <c r="AI533" s="241"/>
    </row>
    <row r="534" spans="21:35" ht="15.75" customHeight="1" x14ac:dyDescent="0.2">
      <c r="U534" s="241"/>
      <c r="V534" s="241"/>
      <c r="W534" s="241"/>
      <c r="X534" s="241"/>
      <c r="Y534" s="241"/>
      <c r="Z534" s="241"/>
      <c r="AA534" s="241"/>
      <c r="AD534" s="241"/>
      <c r="AF534" s="241"/>
      <c r="AG534" s="241"/>
      <c r="AH534" s="241"/>
      <c r="AI534" s="241"/>
    </row>
    <row r="535" spans="21:35" ht="15.75" customHeight="1" x14ac:dyDescent="0.2">
      <c r="U535" s="241"/>
      <c r="V535" s="241"/>
      <c r="W535" s="241"/>
      <c r="X535" s="241"/>
      <c r="Y535" s="241"/>
      <c r="Z535" s="241"/>
      <c r="AA535" s="241"/>
      <c r="AD535" s="241"/>
      <c r="AF535" s="241"/>
      <c r="AG535" s="241"/>
      <c r="AH535" s="241"/>
      <c r="AI535" s="241"/>
    </row>
    <row r="536" spans="21:35" ht="15.75" customHeight="1" x14ac:dyDescent="0.2">
      <c r="U536" s="241"/>
      <c r="V536" s="241"/>
      <c r="W536" s="241"/>
      <c r="X536" s="241"/>
      <c r="Y536" s="241"/>
      <c r="Z536" s="241"/>
      <c r="AA536" s="241"/>
      <c r="AD536" s="241"/>
      <c r="AF536" s="241"/>
      <c r="AG536" s="241"/>
      <c r="AH536" s="241"/>
      <c r="AI536" s="241"/>
    </row>
    <row r="537" spans="21:35" ht="15.75" customHeight="1" x14ac:dyDescent="0.2">
      <c r="U537" s="241"/>
      <c r="V537" s="241"/>
      <c r="W537" s="241"/>
      <c r="X537" s="241"/>
      <c r="Y537" s="241"/>
      <c r="Z537" s="241"/>
      <c r="AA537" s="241"/>
      <c r="AD537" s="241"/>
      <c r="AF537" s="241"/>
      <c r="AG537" s="241"/>
      <c r="AH537" s="241"/>
      <c r="AI537" s="241"/>
    </row>
    <row r="538" spans="21:35" ht="15.75" customHeight="1" x14ac:dyDescent="0.2">
      <c r="U538" s="241"/>
      <c r="V538" s="241"/>
      <c r="W538" s="241"/>
      <c r="X538" s="241"/>
      <c r="Y538" s="241"/>
      <c r="Z538" s="241"/>
      <c r="AA538" s="241"/>
      <c r="AD538" s="241"/>
      <c r="AF538" s="241"/>
      <c r="AG538" s="241"/>
      <c r="AH538" s="241"/>
      <c r="AI538" s="241"/>
    </row>
    <row r="539" spans="21:35" ht="15.75" customHeight="1" x14ac:dyDescent="0.2">
      <c r="U539" s="241"/>
      <c r="V539" s="241"/>
      <c r="W539" s="241"/>
      <c r="X539" s="241"/>
      <c r="Y539" s="241"/>
      <c r="Z539" s="241"/>
      <c r="AA539" s="241"/>
      <c r="AD539" s="241"/>
      <c r="AF539" s="241"/>
      <c r="AG539" s="241"/>
      <c r="AH539" s="241"/>
      <c r="AI539" s="241"/>
    </row>
    <row r="540" spans="21:35" ht="15.75" customHeight="1" x14ac:dyDescent="0.2">
      <c r="U540" s="241"/>
      <c r="V540" s="241"/>
      <c r="W540" s="241"/>
      <c r="X540" s="241"/>
      <c r="Y540" s="241"/>
      <c r="Z540" s="241"/>
      <c r="AA540" s="241"/>
      <c r="AD540" s="241"/>
      <c r="AF540" s="241"/>
      <c r="AG540" s="241"/>
      <c r="AH540" s="241"/>
      <c r="AI540" s="241"/>
    </row>
    <row r="541" spans="21:35" ht="15.75" customHeight="1" x14ac:dyDescent="0.2">
      <c r="U541" s="241"/>
      <c r="V541" s="241"/>
      <c r="W541" s="241"/>
      <c r="X541" s="241"/>
      <c r="Y541" s="241"/>
      <c r="Z541" s="241"/>
      <c r="AA541" s="241"/>
      <c r="AD541" s="241"/>
      <c r="AF541" s="241"/>
      <c r="AG541" s="241"/>
      <c r="AH541" s="241"/>
      <c r="AI541" s="241"/>
    </row>
    <row r="542" spans="21:35" ht="15.75" customHeight="1" x14ac:dyDescent="0.2">
      <c r="U542" s="241"/>
      <c r="V542" s="241"/>
      <c r="W542" s="241"/>
      <c r="X542" s="241"/>
      <c r="Y542" s="241"/>
      <c r="Z542" s="241"/>
      <c r="AA542" s="241"/>
      <c r="AD542" s="241"/>
      <c r="AF542" s="241"/>
      <c r="AG542" s="241"/>
      <c r="AH542" s="241"/>
      <c r="AI542" s="241"/>
    </row>
    <row r="543" spans="21:35" ht="15.75" customHeight="1" x14ac:dyDescent="0.2">
      <c r="U543" s="241"/>
      <c r="V543" s="241"/>
      <c r="W543" s="241"/>
      <c r="X543" s="241"/>
      <c r="Y543" s="241"/>
      <c r="Z543" s="241"/>
      <c r="AA543" s="241"/>
      <c r="AD543" s="241"/>
      <c r="AF543" s="241"/>
      <c r="AG543" s="241"/>
      <c r="AH543" s="241"/>
      <c r="AI543" s="241"/>
    </row>
    <row r="544" spans="21:35" ht="15.75" customHeight="1" x14ac:dyDescent="0.2">
      <c r="U544" s="241"/>
      <c r="V544" s="241"/>
      <c r="W544" s="241"/>
      <c r="X544" s="241"/>
      <c r="Y544" s="241"/>
      <c r="Z544" s="241"/>
      <c r="AA544" s="241"/>
      <c r="AD544" s="241"/>
      <c r="AF544" s="241"/>
      <c r="AG544" s="241"/>
      <c r="AH544" s="241"/>
      <c r="AI544" s="241"/>
    </row>
    <row r="545" spans="21:35" ht="15.75" customHeight="1" x14ac:dyDescent="0.2">
      <c r="U545" s="241"/>
      <c r="V545" s="241"/>
      <c r="W545" s="241"/>
      <c r="X545" s="241"/>
      <c r="Y545" s="241"/>
      <c r="Z545" s="241"/>
      <c r="AA545" s="241"/>
      <c r="AD545" s="241"/>
      <c r="AF545" s="241"/>
      <c r="AG545" s="241"/>
      <c r="AH545" s="241"/>
      <c r="AI545" s="241"/>
    </row>
    <row r="546" spans="21:35" ht="15.75" customHeight="1" x14ac:dyDescent="0.2">
      <c r="U546" s="241"/>
      <c r="V546" s="241"/>
      <c r="W546" s="241"/>
      <c r="X546" s="241"/>
      <c r="Y546" s="241"/>
      <c r="Z546" s="241"/>
      <c r="AA546" s="241"/>
      <c r="AD546" s="241"/>
      <c r="AF546" s="241"/>
      <c r="AG546" s="241"/>
      <c r="AH546" s="241"/>
      <c r="AI546" s="241"/>
    </row>
    <row r="547" spans="21:35" ht="15.75" customHeight="1" x14ac:dyDescent="0.2">
      <c r="U547" s="241"/>
      <c r="V547" s="241"/>
      <c r="W547" s="241"/>
      <c r="X547" s="241"/>
      <c r="Y547" s="241"/>
      <c r="Z547" s="241"/>
      <c r="AA547" s="241"/>
      <c r="AD547" s="241"/>
      <c r="AF547" s="241"/>
      <c r="AG547" s="241"/>
      <c r="AH547" s="241"/>
      <c r="AI547" s="241"/>
    </row>
    <row r="548" spans="21:35" ht="15.75" customHeight="1" x14ac:dyDescent="0.2">
      <c r="U548" s="241"/>
      <c r="V548" s="241"/>
      <c r="W548" s="241"/>
      <c r="X548" s="241"/>
      <c r="Y548" s="241"/>
      <c r="Z548" s="241"/>
      <c r="AA548" s="241"/>
      <c r="AD548" s="241"/>
      <c r="AF548" s="241"/>
      <c r="AG548" s="241"/>
      <c r="AH548" s="241"/>
      <c r="AI548" s="241"/>
    </row>
    <row r="549" spans="21:35" ht="15.75" customHeight="1" x14ac:dyDescent="0.2">
      <c r="U549" s="241"/>
      <c r="V549" s="241"/>
      <c r="W549" s="241"/>
      <c r="X549" s="241"/>
      <c r="Y549" s="241"/>
      <c r="Z549" s="241"/>
      <c r="AA549" s="241"/>
      <c r="AD549" s="241"/>
      <c r="AF549" s="241"/>
      <c r="AG549" s="241"/>
      <c r="AH549" s="241"/>
      <c r="AI549" s="241"/>
    </row>
    <row r="550" spans="21:35" ht="15.75" customHeight="1" x14ac:dyDescent="0.2">
      <c r="U550" s="241"/>
      <c r="V550" s="241"/>
      <c r="W550" s="241"/>
      <c r="X550" s="241"/>
      <c r="Y550" s="241"/>
      <c r="Z550" s="241"/>
      <c r="AA550" s="241"/>
      <c r="AD550" s="241"/>
      <c r="AF550" s="241"/>
      <c r="AG550" s="241"/>
      <c r="AH550" s="241"/>
      <c r="AI550" s="241"/>
    </row>
    <row r="551" spans="21:35" ht="15.75" customHeight="1" x14ac:dyDescent="0.2">
      <c r="U551" s="241"/>
      <c r="V551" s="241"/>
      <c r="W551" s="241"/>
      <c r="X551" s="241"/>
      <c r="Y551" s="241"/>
      <c r="Z551" s="241"/>
      <c r="AA551" s="241"/>
      <c r="AD551" s="241"/>
      <c r="AF551" s="241"/>
      <c r="AG551" s="241"/>
      <c r="AH551" s="241"/>
      <c r="AI551" s="241"/>
    </row>
    <row r="552" spans="21:35" ht="15.75" customHeight="1" x14ac:dyDescent="0.2">
      <c r="U552" s="241"/>
      <c r="V552" s="241"/>
      <c r="W552" s="241"/>
      <c r="X552" s="241"/>
      <c r="Y552" s="241"/>
      <c r="Z552" s="241"/>
      <c r="AA552" s="241"/>
      <c r="AD552" s="241"/>
      <c r="AF552" s="241"/>
      <c r="AG552" s="241"/>
      <c r="AH552" s="241"/>
      <c r="AI552" s="241"/>
    </row>
    <row r="553" spans="21:35" ht="15.75" customHeight="1" x14ac:dyDescent="0.2">
      <c r="U553" s="241"/>
      <c r="V553" s="241"/>
      <c r="W553" s="241"/>
      <c r="X553" s="241"/>
      <c r="Y553" s="241"/>
      <c r="Z553" s="241"/>
      <c r="AA553" s="241"/>
      <c r="AD553" s="241"/>
      <c r="AF553" s="241"/>
      <c r="AG553" s="241"/>
      <c r="AH553" s="241"/>
      <c r="AI553" s="241"/>
    </row>
    <row r="554" spans="21:35" ht="15.75" customHeight="1" x14ac:dyDescent="0.2">
      <c r="U554" s="241"/>
      <c r="V554" s="241"/>
      <c r="W554" s="241"/>
      <c r="X554" s="241"/>
      <c r="Y554" s="241"/>
      <c r="Z554" s="241"/>
      <c r="AA554" s="241"/>
      <c r="AD554" s="241"/>
      <c r="AF554" s="241"/>
      <c r="AG554" s="241"/>
      <c r="AH554" s="241"/>
      <c r="AI554" s="241"/>
    </row>
    <row r="555" spans="21:35" ht="15.75" customHeight="1" x14ac:dyDescent="0.2">
      <c r="U555" s="241"/>
      <c r="V555" s="241"/>
      <c r="W555" s="241"/>
      <c r="X555" s="241"/>
      <c r="Y555" s="241"/>
      <c r="Z555" s="241"/>
      <c r="AA555" s="241"/>
      <c r="AD555" s="241"/>
      <c r="AF555" s="241"/>
      <c r="AG555" s="241"/>
      <c r="AH555" s="241"/>
      <c r="AI555" s="241"/>
    </row>
    <row r="556" spans="21:35" ht="15.75" customHeight="1" x14ac:dyDescent="0.2">
      <c r="U556" s="241"/>
      <c r="V556" s="241"/>
      <c r="W556" s="241"/>
      <c r="X556" s="241"/>
      <c r="Y556" s="241"/>
      <c r="Z556" s="241"/>
      <c r="AA556" s="241"/>
      <c r="AD556" s="241"/>
      <c r="AF556" s="241"/>
      <c r="AG556" s="241"/>
      <c r="AH556" s="241"/>
      <c r="AI556" s="241"/>
    </row>
    <row r="557" spans="21:35" ht="15.75" customHeight="1" x14ac:dyDescent="0.2">
      <c r="U557" s="241"/>
      <c r="V557" s="241"/>
      <c r="W557" s="241"/>
      <c r="X557" s="241"/>
      <c r="Y557" s="241"/>
      <c r="Z557" s="241"/>
      <c r="AA557" s="241"/>
      <c r="AD557" s="241"/>
      <c r="AF557" s="241"/>
      <c r="AG557" s="241"/>
      <c r="AH557" s="241"/>
      <c r="AI557" s="241"/>
    </row>
    <row r="558" spans="21:35" ht="15.75" customHeight="1" x14ac:dyDescent="0.2">
      <c r="U558" s="241"/>
      <c r="V558" s="241"/>
      <c r="W558" s="241"/>
      <c r="X558" s="241"/>
      <c r="Y558" s="241"/>
      <c r="Z558" s="241"/>
      <c r="AA558" s="241"/>
      <c r="AD558" s="241"/>
      <c r="AF558" s="241"/>
      <c r="AG558" s="241"/>
      <c r="AH558" s="241"/>
      <c r="AI558" s="241"/>
    </row>
    <row r="559" spans="21:35" ht="15.75" customHeight="1" x14ac:dyDescent="0.2">
      <c r="U559" s="241"/>
      <c r="V559" s="241"/>
      <c r="W559" s="241"/>
      <c r="X559" s="241"/>
      <c r="Y559" s="241"/>
      <c r="Z559" s="241"/>
      <c r="AA559" s="241"/>
      <c r="AD559" s="241"/>
      <c r="AF559" s="241"/>
      <c r="AG559" s="241"/>
      <c r="AH559" s="241"/>
      <c r="AI559" s="241"/>
    </row>
    <row r="560" spans="21:35" ht="15.75" customHeight="1" x14ac:dyDescent="0.2">
      <c r="U560" s="241"/>
      <c r="V560" s="241"/>
      <c r="W560" s="241"/>
      <c r="X560" s="241"/>
      <c r="Y560" s="241"/>
      <c r="Z560" s="241"/>
      <c r="AA560" s="241"/>
      <c r="AD560" s="241"/>
      <c r="AF560" s="241"/>
      <c r="AG560" s="241"/>
      <c r="AH560" s="241"/>
      <c r="AI560" s="241"/>
    </row>
    <row r="561" spans="21:35" ht="15.75" customHeight="1" x14ac:dyDescent="0.2">
      <c r="U561" s="241"/>
      <c r="V561" s="241"/>
      <c r="W561" s="241"/>
      <c r="X561" s="241"/>
      <c r="Y561" s="241"/>
      <c r="Z561" s="241"/>
      <c r="AA561" s="241"/>
      <c r="AD561" s="241"/>
      <c r="AF561" s="241"/>
      <c r="AG561" s="241"/>
      <c r="AH561" s="241"/>
      <c r="AI561" s="241"/>
    </row>
    <row r="562" spans="21:35" ht="15.75" customHeight="1" x14ac:dyDescent="0.2">
      <c r="U562" s="241"/>
      <c r="V562" s="241"/>
      <c r="W562" s="241"/>
      <c r="X562" s="241"/>
      <c r="Y562" s="241"/>
      <c r="Z562" s="241"/>
      <c r="AA562" s="241"/>
      <c r="AD562" s="241"/>
      <c r="AF562" s="241"/>
      <c r="AG562" s="241"/>
      <c r="AH562" s="241"/>
      <c r="AI562" s="241"/>
    </row>
    <row r="563" spans="21:35" ht="15.75" customHeight="1" x14ac:dyDescent="0.2">
      <c r="U563" s="241"/>
      <c r="V563" s="241"/>
      <c r="W563" s="241"/>
      <c r="X563" s="241"/>
      <c r="Y563" s="241"/>
      <c r="Z563" s="241"/>
      <c r="AA563" s="241"/>
      <c r="AD563" s="241"/>
      <c r="AF563" s="241"/>
      <c r="AG563" s="241"/>
      <c r="AH563" s="241"/>
      <c r="AI563" s="241"/>
    </row>
    <row r="564" spans="21:35" ht="15.75" customHeight="1" x14ac:dyDescent="0.2">
      <c r="U564" s="241"/>
      <c r="V564" s="241"/>
      <c r="W564" s="241"/>
      <c r="X564" s="241"/>
      <c r="Y564" s="241"/>
      <c r="Z564" s="241"/>
      <c r="AA564" s="241"/>
      <c r="AD564" s="241"/>
      <c r="AF564" s="241"/>
      <c r="AG564" s="241"/>
      <c r="AH564" s="241"/>
      <c r="AI564" s="241"/>
    </row>
    <row r="565" spans="21:35" ht="15.75" customHeight="1" x14ac:dyDescent="0.2">
      <c r="U565" s="241"/>
      <c r="V565" s="241"/>
      <c r="W565" s="241"/>
      <c r="X565" s="241"/>
      <c r="Y565" s="241"/>
      <c r="Z565" s="241"/>
      <c r="AA565" s="241"/>
      <c r="AD565" s="241"/>
      <c r="AF565" s="241"/>
      <c r="AG565" s="241"/>
      <c r="AH565" s="241"/>
      <c r="AI565" s="241"/>
    </row>
    <row r="566" spans="21:35" ht="15.75" customHeight="1" x14ac:dyDescent="0.2">
      <c r="U566" s="241"/>
      <c r="V566" s="241"/>
      <c r="W566" s="241"/>
      <c r="X566" s="241"/>
      <c r="Y566" s="241"/>
      <c r="Z566" s="241"/>
      <c r="AA566" s="241"/>
      <c r="AD566" s="241"/>
      <c r="AF566" s="241"/>
      <c r="AG566" s="241"/>
      <c r="AH566" s="241"/>
      <c r="AI566" s="241"/>
    </row>
    <row r="567" spans="21:35" ht="15.75" customHeight="1" x14ac:dyDescent="0.2">
      <c r="U567" s="241"/>
      <c r="V567" s="241"/>
      <c r="W567" s="241"/>
      <c r="X567" s="241"/>
      <c r="Y567" s="241"/>
      <c r="Z567" s="241"/>
      <c r="AA567" s="241"/>
      <c r="AD567" s="241"/>
      <c r="AF567" s="241"/>
      <c r="AG567" s="241"/>
      <c r="AH567" s="241"/>
      <c r="AI567" s="241"/>
    </row>
    <row r="568" spans="21:35" ht="15.75" customHeight="1" x14ac:dyDescent="0.2">
      <c r="U568" s="241"/>
      <c r="V568" s="241"/>
      <c r="W568" s="241"/>
      <c r="X568" s="241"/>
      <c r="Y568" s="241"/>
      <c r="Z568" s="241"/>
      <c r="AA568" s="241"/>
      <c r="AD568" s="241"/>
      <c r="AF568" s="241"/>
      <c r="AG568" s="241"/>
      <c r="AH568" s="241"/>
      <c r="AI568" s="241"/>
    </row>
    <row r="569" spans="21:35" ht="15.75" customHeight="1" x14ac:dyDescent="0.2">
      <c r="U569" s="241"/>
      <c r="V569" s="241"/>
      <c r="W569" s="241"/>
      <c r="X569" s="241"/>
      <c r="Y569" s="241"/>
      <c r="Z569" s="241"/>
      <c r="AA569" s="241"/>
      <c r="AD569" s="241"/>
      <c r="AF569" s="241"/>
      <c r="AG569" s="241"/>
      <c r="AH569" s="241"/>
      <c r="AI569" s="241"/>
    </row>
    <row r="570" spans="21:35" ht="15.75" customHeight="1" x14ac:dyDescent="0.2">
      <c r="U570" s="241"/>
      <c r="V570" s="241"/>
      <c r="W570" s="241"/>
      <c r="X570" s="241"/>
      <c r="Y570" s="241"/>
      <c r="Z570" s="241"/>
      <c r="AA570" s="241"/>
      <c r="AD570" s="241"/>
      <c r="AF570" s="241"/>
      <c r="AG570" s="241"/>
      <c r="AH570" s="241"/>
      <c r="AI570" s="241"/>
    </row>
    <row r="571" spans="21:35" ht="15.75" customHeight="1" x14ac:dyDescent="0.2">
      <c r="U571" s="241"/>
      <c r="V571" s="241"/>
      <c r="W571" s="241"/>
      <c r="X571" s="241"/>
      <c r="Y571" s="241"/>
      <c r="Z571" s="241"/>
      <c r="AA571" s="241"/>
      <c r="AD571" s="241"/>
      <c r="AF571" s="241"/>
      <c r="AG571" s="241"/>
      <c r="AH571" s="241"/>
      <c r="AI571" s="241"/>
    </row>
    <row r="572" spans="21:35" ht="15.75" customHeight="1" x14ac:dyDescent="0.2">
      <c r="U572" s="241"/>
      <c r="V572" s="241"/>
      <c r="W572" s="241"/>
      <c r="X572" s="241"/>
      <c r="Y572" s="241"/>
      <c r="Z572" s="241"/>
      <c r="AA572" s="241"/>
      <c r="AD572" s="241"/>
      <c r="AF572" s="241"/>
      <c r="AG572" s="241"/>
      <c r="AH572" s="241"/>
      <c r="AI572" s="241"/>
    </row>
    <row r="573" spans="21:35" ht="15.75" customHeight="1" x14ac:dyDescent="0.2">
      <c r="U573" s="241"/>
      <c r="V573" s="241"/>
      <c r="W573" s="241"/>
      <c r="X573" s="241"/>
      <c r="Y573" s="241"/>
      <c r="Z573" s="241"/>
      <c r="AA573" s="241"/>
      <c r="AD573" s="241"/>
      <c r="AF573" s="241"/>
      <c r="AG573" s="241"/>
      <c r="AH573" s="241"/>
      <c r="AI573" s="241"/>
    </row>
    <row r="574" spans="21:35" ht="15.75" customHeight="1" x14ac:dyDescent="0.2">
      <c r="U574" s="241"/>
      <c r="V574" s="241"/>
      <c r="W574" s="241"/>
      <c r="X574" s="241"/>
      <c r="Y574" s="241"/>
      <c r="Z574" s="241"/>
      <c r="AA574" s="241"/>
      <c r="AD574" s="241"/>
      <c r="AF574" s="241"/>
      <c r="AG574" s="241"/>
      <c r="AH574" s="241"/>
      <c r="AI574" s="241"/>
    </row>
    <row r="575" spans="21:35" ht="15.75" customHeight="1" x14ac:dyDescent="0.2">
      <c r="U575" s="241"/>
      <c r="V575" s="241"/>
      <c r="W575" s="241"/>
      <c r="X575" s="241"/>
      <c r="Y575" s="241"/>
      <c r="Z575" s="241"/>
      <c r="AA575" s="241"/>
      <c r="AD575" s="241"/>
      <c r="AF575" s="241"/>
      <c r="AG575" s="241"/>
      <c r="AH575" s="241"/>
      <c r="AI575" s="241"/>
    </row>
    <row r="576" spans="21:35" ht="15.75" customHeight="1" x14ac:dyDescent="0.2">
      <c r="U576" s="241"/>
      <c r="V576" s="241"/>
      <c r="W576" s="241"/>
      <c r="X576" s="241"/>
      <c r="Y576" s="241"/>
      <c r="Z576" s="241"/>
      <c r="AA576" s="241"/>
      <c r="AD576" s="241"/>
      <c r="AF576" s="241"/>
      <c r="AG576" s="241"/>
      <c r="AH576" s="241"/>
      <c r="AI576" s="241"/>
    </row>
    <row r="577" spans="21:35" ht="15.75" customHeight="1" x14ac:dyDescent="0.2">
      <c r="U577" s="241"/>
      <c r="V577" s="241"/>
      <c r="W577" s="241"/>
      <c r="X577" s="241"/>
      <c r="Y577" s="241"/>
      <c r="Z577" s="241"/>
      <c r="AA577" s="241"/>
      <c r="AD577" s="241"/>
      <c r="AF577" s="241"/>
      <c r="AG577" s="241"/>
      <c r="AH577" s="241"/>
      <c r="AI577" s="241"/>
    </row>
    <row r="578" spans="21:35" ht="15.75" customHeight="1" x14ac:dyDescent="0.2">
      <c r="U578" s="241"/>
      <c r="V578" s="241"/>
      <c r="W578" s="241"/>
      <c r="X578" s="241"/>
      <c r="Y578" s="241"/>
      <c r="Z578" s="241"/>
      <c r="AA578" s="241"/>
      <c r="AD578" s="241"/>
      <c r="AF578" s="241"/>
      <c r="AG578" s="241"/>
      <c r="AH578" s="241"/>
      <c r="AI578" s="241"/>
    </row>
    <row r="579" spans="21:35" ht="15.75" customHeight="1" x14ac:dyDescent="0.2">
      <c r="U579" s="241"/>
      <c r="V579" s="241"/>
      <c r="W579" s="241"/>
      <c r="X579" s="241"/>
      <c r="Y579" s="241"/>
      <c r="Z579" s="241"/>
      <c r="AA579" s="241"/>
      <c r="AD579" s="241"/>
      <c r="AF579" s="241"/>
      <c r="AG579" s="241"/>
      <c r="AH579" s="241"/>
      <c r="AI579" s="241"/>
    </row>
    <row r="580" spans="21:35" ht="15.75" customHeight="1" x14ac:dyDescent="0.2">
      <c r="U580" s="241"/>
      <c r="V580" s="241"/>
      <c r="W580" s="241"/>
      <c r="X580" s="241"/>
      <c r="Y580" s="241"/>
      <c r="Z580" s="241"/>
      <c r="AA580" s="241"/>
      <c r="AD580" s="241"/>
      <c r="AF580" s="241"/>
      <c r="AG580" s="241"/>
      <c r="AH580" s="241"/>
      <c r="AI580" s="241"/>
    </row>
    <row r="581" spans="21:35" ht="15.75" customHeight="1" x14ac:dyDescent="0.2">
      <c r="U581" s="241"/>
      <c r="V581" s="241"/>
      <c r="W581" s="241"/>
      <c r="X581" s="241"/>
      <c r="Y581" s="241"/>
      <c r="Z581" s="241"/>
      <c r="AA581" s="241"/>
      <c r="AD581" s="241"/>
      <c r="AF581" s="241"/>
      <c r="AG581" s="241"/>
      <c r="AH581" s="241"/>
      <c r="AI581" s="241"/>
    </row>
    <row r="582" spans="21:35" ht="15.75" customHeight="1" x14ac:dyDescent="0.2">
      <c r="U582" s="241"/>
      <c r="V582" s="241"/>
      <c r="W582" s="241"/>
      <c r="X582" s="241"/>
      <c r="Y582" s="241"/>
      <c r="Z582" s="241"/>
      <c r="AA582" s="241"/>
      <c r="AD582" s="241"/>
      <c r="AF582" s="241"/>
      <c r="AG582" s="241"/>
      <c r="AH582" s="241"/>
      <c r="AI582" s="241"/>
    </row>
    <row r="583" spans="21:35" ht="15.75" customHeight="1" x14ac:dyDescent="0.2">
      <c r="U583" s="241"/>
      <c r="V583" s="241"/>
      <c r="W583" s="241"/>
      <c r="X583" s="241"/>
      <c r="Y583" s="241"/>
      <c r="Z583" s="241"/>
      <c r="AA583" s="241"/>
      <c r="AD583" s="241"/>
      <c r="AF583" s="241"/>
      <c r="AG583" s="241"/>
      <c r="AH583" s="241"/>
      <c r="AI583" s="241"/>
    </row>
    <row r="584" spans="21:35" ht="15.75" customHeight="1" x14ac:dyDescent="0.2">
      <c r="U584" s="241"/>
      <c r="V584" s="241"/>
      <c r="W584" s="241"/>
      <c r="X584" s="241"/>
      <c r="Y584" s="241"/>
      <c r="Z584" s="241"/>
      <c r="AA584" s="241"/>
      <c r="AD584" s="241"/>
      <c r="AF584" s="241"/>
      <c r="AG584" s="241"/>
      <c r="AH584" s="241"/>
      <c r="AI584" s="241"/>
    </row>
    <row r="585" spans="21:35" ht="15.75" customHeight="1" x14ac:dyDescent="0.2">
      <c r="U585" s="241"/>
      <c r="V585" s="241"/>
      <c r="W585" s="241"/>
      <c r="X585" s="241"/>
      <c r="Y585" s="241"/>
      <c r="Z585" s="241"/>
      <c r="AA585" s="241"/>
      <c r="AD585" s="241"/>
      <c r="AF585" s="241"/>
      <c r="AG585" s="241"/>
      <c r="AH585" s="241"/>
      <c r="AI585" s="241"/>
    </row>
    <row r="586" spans="21:35" ht="15.75" customHeight="1" x14ac:dyDescent="0.2">
      <c r="U586" s="241"/>
      <c r="V586" s="241"/>
      <c r="W586" s="241"/>
      <c r="X586" s="241"/>
      <c r="Y586" s="241"/>
      <c r="Z586" s="241"/>
      <c r="AA586" s="241"/>
      <c r="AD586" s="241"/>
      <c r="AF586" s="241"/>
      <c r="AG586" s="241"/>
      <c r="AH586" s="241"/>
      <c r="AI586" s="241"/>
    </row>
    <row r="587" spans="21:35" ht="15.75" customHeight="1" x14ac:dyDescent="0.2">
      <c r="U587" s="241"/>
      <c r="V587" s="241"/>
      <c r="W587" s="241"/>
      <c r="X587" s="241"/>
      <c r="Y587" s="241"/>
      <c r="Z587" s="241"/>
      <c r="AA587" s="241"/>
      <c r="AD587" s="241"/>
      <c r="AF587" s="241"/>
      <c r="AG587" s="241"/>
      <c r="AH587" s="241"/>
      <c r="AI587" s="241"/>
    </row>
    <row r="588" spans="21:35" ht="15.75" customHeight="1" x14ac:dyDescent="0.2">
      <c r="U588" s="241"/>
      <c r="V588" s="241"/>
      <c r="W588" s="241"/>
      <c r="X588" s="241"/>
      <c r="Y588" s="241"/>
      <c r="Z588" s="241"/>
      <c r="AA588" s="241"/>
      <c r="AD588" s="241"/>
      <c r="AF588" s="241"/>
      <c r="AG588" s="241"/>
      <c r="AH588" s="241"/>
      <c r="AI588" s="241"/>
    </row>
    <row r="589" spans="21:35" ht="15.75" customHeight="1" x14ac:dyDescent="0.2">
      <c r="U589" s="241"/>
      <c r="V589" s="241"/>
      <c r="W589" s="241"/>
      <c r="X589" s="241"/>
      <c r="Y589" s="241"/>
      <c r="Z589" s="241"/>
      <c r="AA589" s="241"/>
      <c r="AD589" s="241"/>
      <c r="AF589" s="241"/>
      <c r="AG589" s="241"/>
      <c r="AH589" s="241"/>
      <c r="AI589" s="241"/>
    </row>
    <row r="590" spans="21:35" ht="15.75" customHeight="1" x14ac:dyDescent="0.2">
      <c r="U590" s="241"/>
      <c r="V590" s="241"/>
      <c r="W590" s="241"/>
      <c r="X590" s="241"/>
      <c r="Y590" s="241"/>
      <c r="Z590" s="241"/>
      <c r="AA590" s="241"/>
      <c r="AD590" s="241"/>
      <c r="AF590" s="241"/>
      <c r="AG590" s="241"/>
      <c r="AH590" s="241"/>
      <c r="AI590" s="241"/>
    </row>
    <row r="591" spans="21:35" ht="15.75" customHeight="1" x14ac:dyDescent="0.2">
      <c r="U591" s="241"/>
      <c r="V591" s="241"/>
      <c r="W591" s="241"/>
      <c r="X591" s="241"/>
      <c r="Y591" s="241"/>
      <c r="Z591" s="241"/>
      <c r="AA591" s="241"/>
      <c r="AD591" s="241"/>
      <c r="AF591" s="241"/>
      <c r="AG591" s="241"/>
      <c r="AH591" s="241"/>
      <c r="AI591" s="241"/>
    </row>
    <row r="592" spans="21:35" ht="15.75" customHeight="1" x14ac:dyDescent="0.2">
      <c r="U592" s="241"/>
      <c r="V592" s="241"/>
      <c r="W592" s="241"/>
      <c r="X592" s="241"/>
      <c r="Y592" s="241"/>
      <c r="Z592" s="241"/>
      <c r="AA592" s="241"/>
      <c r="AD592" s="241"/>
      <c r="AF592" s="241"/>
      <c r="AG592" s="241"/>
      <c r="AH592" s="241"/>
      <c r="AI592" s="241"/>
    </row>
    <row r="593" spans="21:35" ht="15.75" customHeight="1" x14ac:dyDescent="0.2">
      <c r="U593" s="241"/>
      <c r="V593" s="241"/>
      <c r="W593" s="241"/>
      <c r="X593" s="241"/>
      <c r="Y593" s="241"/>
      <c r="Z593" s="241"/>
      <c r="AA593" s="241"/>
      <c r="AD593" s="241"/>
      <c r="AF593" s="241"/>
      <c r="AG593" s="241"/>
      <c r="AH593" s="241"/>
      <c r="AI593" s="241"/>
    </row>
    <row r="594" spans="21:35" ht="15.75" customHeight="1" x14ac:dyDescent="0.2">
      <c r="U594" s="241"/>
      <c r="V594" s="241"/>
      <c r="W594" s="241"/>
      <c r="X594" s="241"/>
      <c r="Y594" s="241"/>
      <c r="Z594" s="241"/>
      <c r="AA594" s="241"/>
      <c r="AD594" s="241"/>
      <c r="AF594" s="241"/>
      <c r="AG594" s="241"/>
      <c r="AH594" s="241"/>
      <c r="AI594" s="241"/>
    </row>
    <row r="595" spans="21:35" ht="15.75" customHeight="1" x14ac:dyDescent="0.2">
      <c r="U595" s="241"/>
      <c r="V595" s="241"/>
      <c r="W595" s="241"/>
      <c r="X595" s="241"/>
      <c r="Y595" s="241"/>
      <c r="Z595" s="241"/>
      <c r="AA595" s="241"/>
      <c r="AD595" s="241"/>
      <c r="AF595" s="241"/>
      <c r="AG595" s="241"/>
      <c r="AH595" s="241"/>
      <c r="AI595" s="241"/>
    </row>
    <row r="596" spans="21:35" ht="15.75" customHeight="1" x14ac:dyDescent="0.2">
      <c r="U596" s="241"/>
      <c r="V596" s="241"/>
      <c r="W596" s="241"/>
      <c r="X596" s="241"/>
      <c r="Y596" s="241"/>
      <c r="Z596" s="241"/>
      <c r="AA596" s="241"/>
      <c r="AD596" s="241"/>
      <c r="AF596" s="241"/>
      <c r="AG596" s="241"/>
      <c r="AH596" s="241"/>
      <c r="AI596" s="241"/>
    </row>
    <row r="597" spans="21:35" ht="15.75" customHeight="1" x14ac:dyDescent="0.2">
      <c r="U597" s="241"/>
      <c r="V597" s="241"/>
      <c r="W597" s="241"/>
      <c r="X597" s="241"/>
      <c r="Y597" s="241"/>
      <c r="Z597" s="241"/>
      <c r="AA597" s="241"/>
      <c r="AD597" s="241"/>
      <c r="AF597" s="241"/>
      <c r="AG597" s="241"/>
      <c r="AH597" s="241"/>
      <c r="AI597" s="241"/>
    </row>
    <row r="598" spans="21:35" ht="15.75" customHeight="1" x14ac:dyDescent="0.2">
      <c r="U598" s="241"/>
      <c r="V598" s="241"/>
      <c r="W598" s="241"/>
      <c r="X598" s="241"/>
      <c r="Y598" s="241"/>
      <c r="Z598" s="241"/>
      <c r="AA598" s="241"/>
      <c r="AD598" s="241"/>
      <c r="AF598" s="241"/>
      <c r="AG598" s="241"/>
      <c r="AH598" s="241"/>
      <c r="AI598" s="241"/>
    </row>
    <row r="599" spans="21:35" ht="15.75" customHeight="1" x14ac:dyDescent="0.2">
      <c r="U599" s="241"/>
      <c r="V599" s="241"/>
      <c r="W599" s="241"/>
      <c r="X599" s="241"/>
      <c r="Y599" s="241"/>
      <c r="Z599" s="241"/>
      <c r="AA599" s="241"/>
      <c r="AD599" s="241"/>
      <c r="AF599" s="241"/>
      <c r="AG599" s="241"/>
      <c r="AH599" s="241"/>
      <c r="AI599" s="241"/>
    </row>
    <row r="600" spans="21:35" ht="15.75" customHeight="1" x14ac:dyDescent="0.2">
      <c r="U600" s="241"/>
      <c r="V600" s="241"/>
      <c r="W600" s="241"/>
      <c r="X600" s="241"/>
      <c r="Y600" s="241"/>
      <c r="Z600" s="241"/>
      <c r="AA600" s="241"/>
      <c r="AD600" s="241"/>
      <c r="AF600" s="241"/>
      <c r="AG600" s="241"/>
      <c r="AH600" s="241"/>
      <c r="AI600" s="241"/>
    </row>
    <row r="601" spans="21:35" ht="15.75" customHeight="1" x14ac:dyDescent="0.2">
      <c r="U601" s="241"/>
      <c r="V601" s="241"/>
      <c r="W601" s="241"/>
      <c r="X601" s="241"/>
      <c r="Y601" s="241"/>
      <c r="Z601" s="241"/>
      <c r="AA601" s="241"/>
      <c r="AD601" s="241"/>
      <c r="AF601" s="241"/>
      <c r="AG601" s="241"/>
      <c r="AH601" s="241"/>
      <c r="AI601" s="241"/>
    </row>
    <row r="602" spans="21:35" ht="15.75" customHeight="1" x14ac:dyDescent="0.2">
      <c r="U602" s="241"/>
      <c r="V602" s="241"/>
      <c r="W602" s="241"/>
      <c r="X602" s="241"/>
      <c r="Y602" s="241"/>
      <c r="Z602" s="241"/>
      <c r="AA602" s="241"/>
      <c r="AD602" s="241"/>
      <c r="AF602" s="241"/>
      <c r="AG602" s="241"/>
      <c r="AH602" s="241"/>
      <c r="AI602" s="241"/>
    </row>
    <row r="603" spans="21:35" ht="15.75" customHeight="1" x14ac:dyDescent="0.2">
      <c r="U603" s="241"/>
      <c r="V603" s="241"/>
      <c r="W603" s="241"/>
      <c r="X603" s="241"/>
      <c r="Y603" s="241"/>
      <c r="Z603" s="241"/>
      <c r="AA603" s="241"/>
      <c r="AD603" s="241"/>
      <c r="AF603" s="241"/>
      <c r="AG603" s="241"/>
      <c r="AH603" s="241"/>
      <c r="AI603" s="241"/>
    </row>
    <row r="604" spans="21:35" ht="15.75" customHeight="1" x14ac:dyDescent="0.2">
      <c r="U604" s="241"/>
      <c r="V604" s="241"/>
      <c r="W604" s="241"/>
      <c r="X604" s="241"/>
      <c r="Y604" s="241"/>
      <c r="Z604" s="241"/>
      <c r="AA604" s="241"/>
      <c r="AD604" s="241"/>
      <c r="AF604" s="241"/>
      <c r="AG604" s="241"/>
      <c r="AH604" s="241"/>
      <c r="AI604" s="241"/>
    </row>
    <row r="605" spans="21:35" ht="15.75" customHeight="1" x14ac:dyDescent="0.2">
      <c r="U605" s="241"/>
      <c r="V605" s="241"/>
      <c r="W605" s="241"/>
      <c r="X605" s="241"/>
      <c r="Y605" s="241"/>
      <c r="Z605" s="241"/>
      <c r="AA605" s="241"/>
      <c r="AD605" s="241"/>
      <c r="AF605" s="241"/>
      <c r="AG605" s="241"/>
      <c r="AH605" s="241"/>
      <c r="AI605" s="241"/>
    </row>
    <row r="606" spans="21:35" ht="15.75" customHeight="1" x14ac:dyDescent="0.2">
      <c r="U606" s="241"/>
      <c r="V606" s="241"/>
      <c r="W606" s="241"/>
      <c r="X606" s="241"/>
      <c r="Y606" s="241"/>
      <c r="Z606" s="241"/>
      <c r="AA606" s="241"/>
      <c r="AD606" s="241"/>
      <c r="AF606" s="241"/>
      <c r="AG606" s="241"/>
      <c r="AH606" s="241"/>
      <c r="AI606" s="241"/>
    </row>
    <row r="607" spans="21:35" ht="15.75" customHeight="1" x14ac:dyDescent="0.2">
      <c r="U607" s="241"/>
      <c r="V607" s="241"/>
      <c r="W607" s="241"/>
      <c r="X607" s="241"/>
      <c r="Y607" s="241"/>
      <c r="Z607" s="241"/>
      <c r="AA607" s="241"/>
      <c r="AD607" s="241"/>
      <c r="AF607" s="241"/>
      <c r="AG607" s="241"/>
      <c r="AH607" s="241"/>
      <c r="AI607" s="241"/>
    </row>
    <row r="608" spans="21:35" ht="15.75" customHeight="1" x14ac:dyDescent="0.2">
      <c r="U608" s="241"/>
      <c r="V608" s="241"/>
      <c r="W608" s="241"/>
      <c r="X608" s="241"/>
      <c r="Y608" s="241"/>
      <c r="Z608" s="241"/>
      <c r="AA608" s="241"/>
      <c r="AD608" s="241"/>
      <c r="AF608" s="241"/>
      <c r="AG608" s="241"/>
      <c r="AH608" s="241"/>
      <c r="AI608" s="241"/>
    </row>
    <row r="609" spans="21:35" ht="15.75" customHeight="1" x14ac:dyDescent="0.2">
      <c r="U609" s="241"/>
      <c r="V609" s="241"/>
      <c r="W609" s="241"/>
      <c r="X609" s="241"/>
      <c r="Y609" s="241"/>
      <c r="Z609" s="241"/>
      <c r="AA609" s="241"/>
      <c r="AD609" s="241"/>
      <c r="AF609" s="241"/>
      <c r="AG609" s="241"/>
      <c r="AH609" s="241"/>
      <c r="AI609" s="241"/>
    </row>
    <row r="610" spans="21:35" ht="15.75" customHeight="1" x14ac:dyDescent="0.2">
      <c r="U610" s="241"/>
      <c r="V610" s="241"/>
      <c r="W610" s="241"/>
      <c r="X610" s="241"/>
      <c r="Y610" s="241"/>
      <c r="Z610" s="241"/>
      <c r="AA610" s="241"/>
      <c r="AD610" s="241"/>
      <c r="AF610" s="241"/>
      <c r="AG610" s="241"/>
      <c r="AH610" s="241"/>
      <c r="AI610" s="241"/>
    </row>
    <row r="611" spans="21:35" ht="15.75" customHeight="1" x14ac:dyDescent="0.2">
      <c r="U611" s="241"/>
      <c r="V611" s="241"/>
      <c r="W611" s="241"/>
      <c r="X611" s="241"/>
      <c r="Y611" s="241"/>
      <c r="Z611" s="241"/>
      <c r="AA611" s="241"/>
      <c r="AD611" s="241"/>
      <c r="AF611" s="241"/>
      <c r="AG611" s="241"/>
      <c r="AH611" s="241"/>
      <c r="AI611" s="241"/>
    </row>
    <row r="612" spans="21:35" ht="15.75" customHeight="1" x14ac:dyDescent="0.2">
      <c r="U612" s="241"/>
      <c r="V612" s="241"/>
      <c r="W612" s="241"/>
      <c r="X612" s="241"/>
      <c r="Y612" s="241"/>
      <c r="Z612" s="241"/>
      <c r="AA612" s="241"/>
      <c r="AD612" s="241"/>
      <c r="AF612" s="241"/>
      <c r="AG612" s="241"/>
      <c r="AH612" s="241"/>
      <c r="AI612" s="241"/>
    </row>
    <row r="613" spans="21:35" ht="15.75" customHeight="1" x14ac:dyDescent="0.2">
      <c r="U613" s="241"/>
      <c r="V613" s="241"/>
      <c r="W613" s="241"/>
      <c r="X613" s="241"/>
      <c r="Y613" s="241"/>
      <c r="Z613" s="241"/>
      <c r="AA613" s="241"/>
      <c r="AD613" s="241"/>
      <c r="AF613" s="241"/>
      <c r="AG613" s="241"/>
      <c r="AH613" s="241"/>
      <c r="AI613" s="241"/>
    </row>
    <row r="614" spans="21:35" ht="15.75" customHeight="1" x14ac:dyDescent="0.2">
      <c r="U614" s="241"/>
      <c r="V614" s="241"/>
      <c r="W614" s="241"/>
      <c r="X614" s="241"/>
      <c r="Y614" s="241"/>
      <c r="Z614" s="241"/>
      <c r="AA614" s="241"/>
      <c r="AD614" s="241"/>
      <c r="AF614" s="241"/>
      <c r="AG614" s="241"/>
      <c r="AH614" s="241"/>
      <c r="AI614" s="241"/>
    </row>
    <row r="615" spans="21:35" ht="15.75" customHeight="1" x14ac:dyDescent="0.2">
      <c r="U615" s="241"/>
      <c r="V615" s="241"/>
      <c r="W615" s="241"/>
      <c r="X615" s="241"/>
      <c r="Y615" s="241"/>
      <c r="Z615" s="241"/>
      <c r="AA615" s="241"/>
      <c r="AD615" s="241"/>
      <c r="AF615" s="241"/>
      <c r="AG615" s="241"/>
      <c r="AH615" s="241"/>
      <c r="AI615" s="241"/>
    </row>
    <row r="616" spans="21:35" ht="15.75" customHeight="1" x14ac:dyDescent="0.2">
      <c r="U616" s="241"/>
      <c r="V616" s="241"/>
      <c r="W616" s="241"/>
      <c r="X616" s="241"/>
      <c r="Y616" s="241"/>
      <c r="Z616" s="241"/>
      <c r="AA616" s="241"/>
      <c r="AD616" s="241"/>
      <c r="AF616" s="241"/>
      <c r="AG616" s="241"/>
      <c r="AH616" s="241"/>
      <c r="AI616" s="241"/>
    </row>
    <row r="617" spans="21:35" ht="15.75" customHeight="1" x14ac:dyDescent="0.2">
      <c r="U617" s="241"/>
      <c r="V617" s="241"/>
      <c r="W617" s="241"/>
      <c r="X617" s="241"/>
      <c r="Y617" s="241"/>
      <c r="Z617" s="241"/>
      <c r="AA617" s="241"/>
      <c r="AD617" s="241"/>
      <c r="AF617" s="241"/>
      <c r="AG617" s="241"/>
      <c r="AH617" s="241"/>
      <c r="AI617" s="241"/>
    </row>
    <row r="618" spans="21:35" ht="15.75" customHeight="1" x14ac:dyDescent="0.2">
      <c r="U618" s="241"/>
      <c r="V618" s="241"/>
      <c r="W618" s="241"/>
      <c r="X618" s="241"/>
      <c r="Y618" s="241"/>
      <c r="Z618" s="241"/>
      <c r="AA618" s="241"/>
      <c r="AD618" s="241"/>
      <c r="AF618" s="241"/>
      <c r="AG618" s="241"/>
      <c r="AH618" s="241"/>
      <c r="AI618" s="241"/>
    </row>
    <row r="619" spans="21:35" ht="15.75" customHeight="1" x14ac:dyDescent="0.2">
      <c r="U619" s="241"/>
      <c r="V619" s="241"/>
      <c r="W619" s="241"/>
      <c r="X619" s="241"/>
      <c r="Y619" s="241"/>
      <c r="Z619" s="241"/>
      <c r="AA619" s="241"/>
      <c r="AD619" s="241"/>
      <c r="AF619" s="241"/>
      <c r="AG619" s="241"/>
      <c r="AH619" s="241"/>
      <c r="AI619" s="241"/>
    </row>
    <row r="620" spans="21:35" ht="15.75" customHeight="1" x14ac:dyDescent="0.2">
      <c r="U620" s="241"/>
      <c r="V620" s="241"/>
      <c r="W620" s="241"/>
      <c r="X620" s="241"/>
      <c r="Y620" s="241"/>
      <c r="Z620" s="241"/>
      <c r="AA620" s="241"/>
      <c r="AD620" s="241"/>
      <c r="AF620" s="241"/>
      <c r="AG620" s="241"/>
      <c r="AH620" s="241"/>
      <c r="AI620" s="241"/>
    </row>
    <row r="621" spans="21:35" ht="15.75" customHeight="1" x14ac:dyDescent="0.2">
      <c r="U621" s="241"/>
      <c r="V621" s="241"/>
      <c r="W621" s="241"/>
      <c r="X621" s="241"/>
      <c r="Y621" s="241"/>
      <c r="Z621" s="241"/>
      <c r="AA621" s="241"/>
      <c r="AD621" s="241"/>
      <c r="AF621" s="241"/>
      <c r="AG621" s="241"/>
      <c r="AH621" s="241"/>
      <c r="AI621" s="241"/>
    </row>
    <row r="622" spans="21:35" ht="15.75" customHeight="1" x14ac:dyDescent="0.2">
      <c r="U622" s="241"/>
      <c r="V622" s="241"/>
      <c r="W622" s="241"/>
      <c r="X622" s="241"/>
      <c r="Y622" s="241"/>
      <c r="Z622" s="241"/>
      <c r="AA622" s="241"/>
      <c r="AD622" s="241"/>
      <c r="AF622" s="241"/>
      <c r="AG622" s="241"/>
      <c r="AH622" s="241"/>
      <c r="AI622" s="241"/>
    </row>
    <row r="623" spans="21:35" ht="15.75" customHeight="1" x14ac:dyDescent="0.2">
      <c r="U623" s="241"/>
      <c r="V623" s="241"/>
      <c r="W623" s="241"/>
      <c r="X623" s="241"/>
      <c r="Y623" s="241"/>
      <c r="Z623" s="241"/>
      <c r="AA623" s="241"/>
      <c r="AD623" s="241"/>
      <c r="AF623" s="241"/>
      <c r="AG623" s="241"/>
      <c r="AH623" s="241"/>
      <c r="AI623" s="241"/>
    </row>
    <row r="624" spans="21:35" ht="15.75" customHeight="1" x14ac:dyDescent="0.2">
      <c r="U624" s="241"/>
      <c r="V624" s="241"/>
      <c r="W624" s="241"/>
      <c r="X624" s="241"/>
      <c r="Y624" s="241"/>
      <c r="Z624" s="241"/>
      <c r="AA624" s="241"/>
      <c r="AD624" s="241"/>
      <c r="AF624" s="241"/>
      <c r="AG624" s="241"/>
      <c r="AH624" s="241"/>
      <c r="AI624" s="241"/>
    </row>
    <row r="625" spans="21:35" ht="15.75" customHeight="1" x14ac:dyDescent="0.2">
      <c r="U625" s="241"/>
      <c r="V625" s="241"/>
      <c r="W625" s="241"/>
      <c r="X625" s="241"/>
      <c r="Y625" s="241"/>
      <c r="Z625" s="241"/>
      <c r="AA625" s="241"/>
      <c r="AD625" s="241"/>
      <c r="AF625" s="241"/>
      <c r="AG625" s="241"/>
      <c r="AH625" s="241"/>
      <c r="AI625" s="241"/>
    </row>
    <row r="626" spans="21:35" ht="15.75" customHeight="1" x14ac:dyDescent="0.2">
      <c r="U626" s="241"/>
      <c r="V626" s="241"/>
      <c r="W626" s="241"/>
      <c r="X626" s="241"/>
      <c r="Y626" s="241"/>
      <c r="Z626" s="241"/>
      <c r="AA626" s="241"/>
      <c r="AD626" s="241"/>
      <c r="AF626" s="241"/>
      <c r="AG626" s="241"/>
      <c r="AH626" s="241"/>
      <c r="AI626" s="241"/>
    </row>
    <row r="627" spans="21:35" ht="15.75" customHeight="1" x14ac:dyDescent="0.2">
      <c r="U627" s="241"/>
      <c r="V627" s="241"/>
      <c r="W627" s="241"/>
      <c r="X627" s="241"/>
      <c r="Y627" s="241"/>
      <c r="Z627" s="241"/>
      <c r="AA627" s="241"/>
      <c r="AD627" s="241"/>
      <c r="AF627" s="241"/>
      <c r="AG627" s="241"/>
      <c r="AH627" s="241"/>
      <c r="AI627" s="241"/>
    </row>
    <row r="628" spans="21:35" ht="15.75" customHeight="1" x14ac:dyDescent="0.2">
      <c r="U628" s="241"/>
      <c r="V628" s="241"/>
      <c r="W628" s="241"/>
      <c r="X628" s="241"/>
      <c r="Y628" s="241"/>
      <c r="Z628" s="241"/>
      <c r="AA628" s="241"/>
      <c r="AD628" s="241"/>
      <c r="AF628" s="241"/>
      <c r="AG628" s="241"/>
      <c r="AH628" s="241"/>
      <c r="AI628" s="241"/>
    </row>
    <row r="629" spans="21:35" ht="15.75" customHeight="1" x14ac:dyDescent="0.2">
      <c r="U629" s="241"/>
      <c r="V629" s="241"/>
      <c r="W629" s="241"/>
      <c r="X629" s="241"/>
      <c r="Y629" s="241"/>
      <c r="Z629" s="241"/>
      <c r="AA629" s="241"/>
      <c r="AD629" s="241"/>
      <c r="AF629" s="241"/>
      <c r="AG629" s="241"/>
      <c r="AH629" s="241"/>
      <c r="AI629" s="241"/>
    </row>
    <row r="630" spans="21:35" ht="15.75" customHeight="1" x14ac:dyDescent="0.2">
      <c r="U630" s="241"/>
      <c r="V630" s="241"/>
      <c r="W630" s="241"/>
      <c r="X630" s="241"/>
      <c r="Y630" s="241"/>
      <c r="Z630" s="241"/>
      <c r="AA630" s="241"/>
      <c r="AD630" s="241"/>
      <c r="AF630" s="241"/>
      <c r="AG630" s="241"/>
      <c r="AH630" s="241"/>
      <c r="AI630" s="241"/>
    </row>
    <row r="631" spans="21:35" ht="15.75" customHeight="1" x14ac:dyDescent="0.2">
      <c r="U631" s="241"/>
      <c r="V631" s="241"/>
      <c r="W631" s="241"/>
      <c r="X631" s="241"/>
      <c r="Y631" s="241"/>
      <c r="Z631" s="241"/>
      <c r="AA631" s="241"/>
      <c r="AD631" s="241"/>
      <c r="AF631" s="241"/>
      <c r="AG631" s="241"/>
      <c r="AH631" s="241"/>
      <c r="AI631" s="241"/>
    </row>
    <row r="632" spans="21:35" ht="15.75" customHeight="1" x14ac:dyDescent="0.2">
      <c r="U632" s="241"/>
      <c r="V632" s="241"/>
      <c r="W632" s="241"/>
      <c r="X632" s="241"/>
      <c r="Y632" s="241"/>
      <c r="Z632" s="241"/>
      <c r="AA632" s="241"/>
      <c r="AD632" s="241"/>
      <c r="AF632" s="241"/>
      <c r="AG632" s="241"/>
      <c r="AH632" s="241"/>
      <c r="AI632" s="241"/>
    </row>
    <row r="633" spans="21:35" ht="15.75" customHeight="1" x14ac:dyDescent="0.2">
      <c r="U633" s="241"/>
      <c r="V633" s="241"/>
      <c r="W633" s="241"/>
      <c r="X633" s="241"/>
      <c r="Y633" s="241"/>
      <c r="Z633" s="241"/>
      <c r="AA633" s="241"/>
      <c r="AD633" s="241"/>
      <c r="AF633" s="241"/>
      <c r="AG633" s="241"/>
      <c r="AH633" s="241"/>
      <c r="AI633" s="241"/>
    </row>
    <row r="634" spans="21:35" ht="15.75" customHeight="1" x14ac:dyDescent="0.2">
      <c r="U634" s="241"/>
      <c r="V634" s="241"/>
      <c r="W634" s="241"/>
      <c r="X634" s="241"/>
      <c r="Y634" s="241"/>
      <c r="Z634" s="241"/>
      <c r="AA634" s="241"/>
      <c r="AD634" s="241"/>
      <c r="AF634" s="241"/>
      <c r="AG634" s="241"/>
      <c r="AH634" s="241"/>
      <c r="AI634" s="241"/>
    </row>
    <row r="635" spans="21:35" ht="15.75" customHeight="1" x14ac:dyDescent="0.2">
      <c r="U635" s="241"/>
      <c r="V635" s="241"/>
      <c r="W635" s="241"/>
      <c r="X635" s="241"/>
      <c r="Y635" s="241"/>
      <c r="Z635" s="241"/>
      <c r="AA635" s="241"/>
      <c r="AD635" s="241"/>
      <c r="AF635" s="241"/>
      <c r="AG635" s="241"/>
      <c r="AH635" s="241"/>
      <c r="AI635" s="241"/>
    </row>
    <row r="636" spans="21:35" ht="15.75" customHeight="1" x14ac:dyDescent="0.2">
      <c r="U636" s="241"/>
      <c r="V636" s="241"/>
      <c r="W636" s="241"/>
      <c r="X636" s="241"/>
      <c r="Y636" s="241"/>
      <c r="Z636" s="241"/>
      <c r="AA636" s="241"/>
      <c r="AD636" s="241"/>
      <c r="AF636" s="241"/>
      <c r="AG636" s="241"/>
      <c r="AH636" s="241"/>
      <c r="AI636" s="241"/>
    </row>
    <row r="637" spans="21:35" ht="15.75" customHeight="1" x14ac:dyDescent="0.2">
      <c r="U637" s="241"/>
      <c r="V637" s="241"/>
      <c r="W637" s="241"/>
      <c r="X637" s="241"/>
      <c r="Y637" s="241"/>
      <c r="Z637" s="241"/>
      <c r="AA637" s="241"/>
      <c r="AD637" s="241"/>
      <c r="AF637" s="241"/>
      <c r="AG637" s="241"/>
      <c r="AH637" s="241"/>
      <c r="AI637" s="241"/>
    </row>
    <row r="638" spans="21:35" ht="15.75" customHeight="1" x14ac:dyDescent="0.2">
      <c r="U638" s="241"/>
      <c r="V638" s="241"/>
      <c r="W638" s="241"/>
      <c r="X638" s="241"/>
      <c r="Y638" s="241"/>
      <c r="Z638" s="241"/>
      <c r="AA638" s="241"/>
      <c r="AD638" s="241"/>
      <c r="AF638" s="241"/>
      <c r="AG638" s="241"/>
      <c r="AH638" s="241"/>
      <c r="AI638" s="241"/>
    </row>
    <row r="639" spans="21:35" ht="15.75" customHeight="1" x14ac:dyDescent="0.2">
      <c r="U639" s="241"/>
      <c r="V639" s="241"/>
      <c r="W639" s="241"/>
      <c r="X639" s="241"/>
      <c r="Y639" s="241"/>
      <c r="Z639" s="241"/>
      <c r="AA639" s="241"/>
      <c r="AD639" s="241"/>
      <c r="AF639" s="241"/>
      <c r="AG639" s="241"/>
      <c r="AH639" s="241"/>
      <c r="AI639" s="241"/>
    </row>
    <row r="640" spans="21:35" ht="15.75" customHeight="1" x14ac:dyDescent="0.2">
      <c r="U640" s="241"/>
      <c r="V640" s="241"/>
      <c r="W640" s="241"/>
      <c r="X640" s="241"/>
      <c r="Y640" s="241"/>
      <c r="Z640" s="241"/>
      <c r="AA640" s="241"/>
      <c r="AD640" s="241"/>
      <c r="AF640" s="241"/>
      <c r="AG640" s="241"/>
      <c r="AH640" s="241"/>
      <c r="AI640" s="241"/>
    </row>
    <row r="641" spans="21:35" ht="15.75" customHeight="1" x14ac:dyDescent="0.2">
      <c r="U641" s="241"/>
      <c r="V641" s="241"/>
      <c r="W641" s="241"/>
      <c r="X641" s="241"/>
      <c r="Y641" s="241"/>
      <c r="Z641" s="241"/>
      <c r="AA641" s="241"/>
      <c r="AD641" s="241"/>
      <c r="AF641" s="241"/>
      <c r="AG641" s="241"/>
      <c r="AH641" s="241"/>
      <c r="AI641" s="241"/>
    </row>
    <row r="642" spans="21:35" ht="15.75" customHeight="1" x14ac:dyDescent="0.2">
      <c r="U642" s="241"/>
      <c r="V642" s="241"/>
      <c r="W642" s="241"/>
      <c r="X642" s="241"/>
      <c r="Y642" s="241"/>
      <c r="Z642" s="241"/>
      <c r="AA642" s="241"/>
      <c r="AD642" s="241"/>
      <c r="AF642" s="241"/>
      <c r="AG642" s="241"/>
      <c r="AH642" s="241"/>
      <c r="AI642" s="241"/>
    </row>
    <row r="643" spans="21:35" ht="15.75" customHeight="1" x14ac:dyDescent="0.2">
      <c r="U643" s="241"/>
      <c r="V643" s="241"/>
      <c r="W643" s="241"/>
      <c r="X643" s="241"/>
      <c r="Y643" s="241"/>
      <c r="Z643" s="241"/>
      <c r="AA643" s="241"/>
      <c r="AD643" s="241"/>
      <c r="AF643" s="241"/>
      <c r="AG643" s="241"/>
      <c r="AH643" s="241"/>
      <c r="AI643" s="241"/>
    </row>
    <row r="644" spans="21:35" ht="15.75" customHeight="1" x14ac:dyDescent="0.2">
      <c r="U644" s="241"/>
      <c r="V644" s="241"/>
      <c r="W644" s="241"/>
      <c r="X644" s="241"/>
      <c r="Y644" s="241"/>
      <c r="Z644" s="241"/>
      <c r="AA644" s="241"/>
      <c r="AD644" s="241"/>
      <c r="AF644" s="241"/>
      <c r="AG644" s="241"/>
      <c r="AH644" s="241"/>
      <c r="AI644" s="241"/>
    </row>
    <row r="645" spans="21:35" ht="15.75" customHeight="1" x14ac:dyDescent="0.2">
      <c r="U645" s="241"/>
      <c r="V645" s="241"/>
      <c r="W645" s="241"/>
      <c r="X645" s="241"/>
      <c r="Y645" s="241"/>
      <c r="Z645" s="241"/>
      <c r="AA645" s="241"/>
      <c r="AD645" s="241"/>
      <c r="AF645" s="241"/>
      <c r="AG645" s="241"/>
      <c r="AH645" s="241"/>
      <c r="AI645" s="241"/>
    </row>
    <row r="646" spans="21:35" ht="15.75" customHeight="1" x14ac:dyDescent="0.2">
      <c r="U646" s="241"/>
      <c r="V646" s="241"/>
      <c r="W646" s="241"/>
      <c r="X646" s="241"/>
      <c r="Y646" s="241"/>
      <c r="Z646" s="241"/>
      <c r="AA646" s="241"/>
      <c r="AD646" s="241"/>
      <c r="AF646" s="241"/>
      <c r="AG646" s="241"/>
      <c r="AH646" s="241"/>
      <c r="AI646" s="241"/>
    </row>
    <row r="647" spans="21:35" ht="15.75" customHeight="1" x14ac:dyDescent="0.2">
      <c r="U647" s="241"/>
      <c r="V647" s="241"/>
      <c r="W647" s="241"/>
      <c r="X647" s="241"/>
      <c r="Y647" s="241"/>
      <c r="Z647" s="241"/>
      <c r="AA647" s="241"/>
      <c r="AD647" s="241"/>
      <c r="AF647" s="241"/>
      <c r="AG647" s="241"/>
      <c r="AH647" s="241"/>
      <c r="AI647" s="241"/>
    </row>
    <row r="648" spans="21:35" ht="15.75" customHeight="1" x14ac:dyDescent="0.2">
      <c r="U648" s="241"/>
      <c r="V648" s="241"/>
      <c r="W648" s="241"/>
      <c r="X648" s="241"/>
      <c r="Y648" s="241"/>
      <c r="Z648" s="241"/>
      <c r="AA648" s="241"/>
      <c r="AD648" s="241"/>
      <c r="AF648" s="241"/>
      <c r="AG648" s="241"/>
      <c r="AH648" s="241"/>
      <c r="AI648" s="241"/>
    </row>
    <row r="649" spans="21:35" ht="15.75" customHeight="1" x14ac:dyDescent="0.2">
      <c r="U649" s="241"/>
      <c r="V649" s="241"/>
      <c r="W649" s="241"/>
      <c r="X649" s="241"/>
      <c r="Y649" s="241"/>
      <c r="Z649" s="241"/>
      <c r="AA649" s="241"/>
      <c r="AD649" s="241"/>
      <c r="AF649" s="241"/>
      <c r="AG649" s="241"/>
      <c r="AH649" s="241"/>
      <c r="AI649" s="241"/>
    </row>
    <row r="650" spans="21:35" ht="15.75" customHeight="1" x14ac:dyDescent="0.2">
      <c r="U650" s="241"/>
      <c r="V650" s="241"/>
      <c r="W650" s="241"/>
      <c r="X650" s="241"/>
      <c r="Y650" s="241"/>
      <c r="Z650" s="241"/>
      <c r="AA650" s="241"/>
      <c r="AD650" s="241"/>
      <c r="AF650" s="241"/>
      <c r="AG650" s="241"/>
      <c r="AH650" s="241"/>
      <c r="AI650" s="241"/>
    </row>
    <row r="651" spans="21:35" ht="15.75" customHeight="1" x14ac:dyDescent="0.2">
      <c r="U651" s="241"/>
      <c r="V651" s="241"/>
      <c r="W651" s="241"/>
      <c r="X651" s="241"/>
      <c r="Y651" s="241"/>
      <c r="Z651" s="241"/>
      <c r="AA651" s="241"/>
      <c r="AD651" s="241"/>
      <c r="AF651" s="241"/>
      <c r="AG651" s="241"/>
      <c r="AH651" s="241"/>
      <c r="AI651" s="241"/>
    </row>
    <row r="652" spans="21:35" ht="15.75" customHeight="1" x14ac:dyDescent="0.2">
      <c r="U652" s="241"/>
      <c r="V652" s="241"/>
      <c r="W652" s="241"/>
      <c r="X652" s="241"/>
      <c r="Y652" s="241"/>
      <c r="Z652" s="241"/>
      <c r="AA652" s="241"/>
      <c r="AD652" s="241"/>
      <c r="AF652" s="241"/>
      <c r="AG652" s="241"/>
      <c r="AH652" s="241"/>
      <c r="AI652" s="241"/>
    </row>
    <row r="653" spans="21:35" ht="15.75" customHeight="1" x14ac:dyDescent="0.2">
      <c r="U653" s="241"/>
      <c r="V653" s="241"/>
      <c r="W653" s="241"/>
      <c r="X653" s="241"/>
      <c r="Y653" s="241"/>
      <c r="Z653" s="241"/>
      <c r="AA653" s="241"/>
      <c r="AD653" s="241"/>
      <c r="AF653" s="241"/>
      <c r="AG653" s="241"/>
      <c r="AH653" s="241"/>
      <c r="AI653" s="241"/>
    </row>
    <row r="654" spans="21:35" ht="15.75" customHeight="1" x14ac:dyDescent="0.2">
      <c r="U654" s="241"/>
      <c r="V654" s="241"/>
      <c r="W654" s="241"/>
      <c r="X654" s="241"/>
      <c r="Y654" s="241"/>
      <c r="Z654" s="241"/>
      <c r="AA654" s="241"/>
      <c r="AD654" s="241"/>
      <c r="AF654" s="241"/>
      <c r="AG654" s="241"/>
      <c r="AH654" s="241"/>
      <c r="AI654" s="241"/>
    </row>
    <row r="655" spans="21:35" ht="15.75" customHeight="1" x14ac:dyDescent="0.2">
      <c r="U655" s="241"/>
      <c r="V655" s="241"/>
      <c r="W655" s="241"/>
      <c r="X655" s="241"/>
      <c r="Y655" s="241"/>
      <c r="Z655" s="241"/>
      <c r="AA655" s="241"/>
      <c r="AD655" s="241"/>
      <c r="AF655" s="241"/>
      <c r="AG655" s="241"/>
      <c r="AH655" s="241"/>
      <c r="AI655" s="241"/>
    </row>
    <row r="656" spans="21:35" ht="15.75" customHeight="1" x14ac:dyDescent="0.2">
      <c r="U656" s="241"/>
      <c r="V656" s="241"/>
      <c r="W656" s="241"/>
      <c r="X656" s="241"/>
      <c r="Y656" s="241"/>
      <c r="Z656" s="241"/>
      <c r="AA656" s="241"/>
      <c r="AD656" s="241"/>
      <c r="AF656" s="241"/>
      <c r="AG656" s="241"/>
      <c r="AH656" s="241"/>
      <c r="AI656" s="241"/>
    </row>
    <row r="657" spans="21:35" ht="15.75" customHeight="1" x14ac:dyDescent="0.2">
      <c r="U657" s="241"/>
      <c r="V657" s="241"/>
      <c r="W657" s="241"/>
      <c r="X657" s="241"/>
      <c r="Y657" s="241"/>
      <c r="Z657" s="241"/>
      <c r="AA657" s="241"/>
      <c r="AD657" s="241"/>
      <c r="AF657" s="241"/>
      <c r="AG657" s="241"/>
      <c r="AH657" s="241"/>
      <c r="AI657" s="241"/>
    </row>
    <row r="658" spans="21:35" ht="15.75" customHeight="1" x14ac:dyDescent="0.2">
      <c r="U658" s="241"/>
      <c r="V658" s="241"/>
      <c r="W658" s="241"/>
      <c r="X658" s="241"/>
      <c r="Y658" s="241"/>
      <c r="Z658" s="241"/>
      <c r="AA658" s="241"/>
      <c r="AD658" s="241"/>
      <c r="AF658" s="241"/>
      <c r="AG658" s="241"/>
      <c r="AH658" s="241"/>
      <c r="AI658" s="241"/>
    </row>
    <row r="659" spans="21:35" ht="15.75" customHeight="1" x14ac:dyDescent="0.2">
      <c r="U659" s="241"/>
      <c r="V659" s="241"/>
      <c r="W659" s="241"/>
      <c r="X659" s="241"/>
      <c r="Y659" s="241"/>
      <c r="Z659" s="241"/>
      <c r="AA659" s="241"/>
      <c r="AD659" s="241"/>
      <c r="AF659" s="241"/>
      <c r="AG659" s="241"/>
      <c r="AH659" s="241"/>
      <c r="AI659" s="241"/>
    </row>
    <row r="660" spans="21:35" ht="15.75" customHeight="1" x14ac:dyDescent="0.2">
      <c r="U660" s="241"/>
      <c r="V660" s="241"/>
      <c r="W660" s="241"/>
      <c r="X660" s="241"/>
      <c r="Y660" s="241"/>
      <c r="Z660" s="241"/>
      <c r="AA660" s="241"/>
      <c r="AD660" s="241"/>
      <c r="AF660" s="241"/>
      <c r="AG660" s="241"/>
      <c r="AH660" s="241"/>
      <c r="AI660" s="241"/>
    </row>
    <row r="661" spans="21:35" ht="15.75" customHeight="1" x14ac:dyDescent="0.2">
      <c r="U661" s="241"/>
      <c r="V661" s="241"/>
      <c r="W661" s="241"/>
      <c r="X661" s="241"/>
      <c r="Y661" s="241"/>
      <c r="Z661" s="241"/>
      <c r="AA661" s="241"/>
      <c r="AD661" s="241"/>
      <c r="AF661" s="241"/>
      <c r="AG661" s="241"/>
      <c r="AH661" s="241"/>
      <c r="AI661" s="241"/>
    </row>
    <row r="662" spans="21:35" ht="15.75" customHeight="1" x14ac:dyDescent="0.2">
      <c r="U662" s="241"/>
      <c r="V662" s="241"/>
      <c r="W662" s="241"/>
      <c r="X662" s="241"/>
      <c r="Y662" s="241"/>
      <c r="Z662" s="241"/>
      <c r="AA662" s="241"/>
      <c r="AD662" s="241"/>
      <c r="AF662" s="241"/>
      <c r="AG662" s="241"/>
      <c r="AH662" s="241"/>
      <c r="AI662" s="241"/>
    </row>
    <row r="663" spans="21:35" ht="15.75" customHeight="1" x14ac:dyDescent="0.2">
      <c r="U663" s="241"/>
      <c r="V663" s="241"/>
      <c r="W663" s="241"/>
      <c r="X663" s="241"/>
      <c r="Y663" s="241"/>
      <c r="Z663" s="241"/>
      <c r="AA663" s="241"/>
      <c r="AD663" s="241"/>
      <c r="AF663" s="241"/>
      <c r="AG663" s="241"/>
      <c r="AH663" s="241"/>
      <c r="AI663" s="241"/>
    </row>
    <row r="664" spans="21:35" ht="15.75" customHeight="1" x14ac:dyDescent="0.2">
      <c r="U664" s="241"/>
      <c r="V664" s="241"/>
      <c r="W664" s="241"/>
      <c r="X664" s="241"/>
      <c r="Y664" s="241"/>
      <c r="Z664" s="241"/>
      <c r="AA664" s="241"/>
      <c r="AD664" s="241"/>
      <c r="AF664" s="241"/>
      <c r="AG664" s="241"/>
      <c r="AH664" s="241"/>
      <c r="AI664" s="241"/>
    </row>
    <row r="665" spans="21:35" ht="15.75" customHeight="1" x14ac:dyDescent="0.2">
      <c r="U665" s="241"/>
      <c r="V665" s="241"/>
      <c r="W665" s="241"/>
      <c r="X665" s="241"/>
      <c r="Y665" s="241"/>
      <c r="Z665" s="241"/>
      <c r="AA665" s="241"/>
      <c r="AD665" s="241"/>
      <c r="AF665" s="241"/>
      <c r="AG665" s="241"/>
      <c r="AH665" s="241"/>
      <c r="AI665" s="241"/>
    </row>
    <row r="666" spans="21:35" ht="15.75" customHeight="1" x14ac:dyDescent="0.2">
      <c r="U666" s="241"/>
      <c r="V666" s="241"/>
      <c r="W666" s="241"/>
      <c r="X666" s="241"/>
      <c r="Y666" s="241"/>
      <c r="Z666" s="241"/>
      <c r="AA666" s="241"/>
      <c r="AD666" s="241"/>
      <c r="AF666" s="241"/>
      <c r="AG666" s="241"/>
      <c r="AH666" s="241"/>
      <c r="AI666" s="241"/>
    </row>
    <row r="667" spans="21:35" ht="15.75" customHeight="1" x14ac:dyDescent="0.2">
      <c r="U667" s="241"/>
      <c r="V667" s="241"/>
      <c r="W667" s="241"/>
      <c r="X667" s="241"/>
      <c r="Y667" s="241"/>
      <c r="Z667" s="241"/>
      <c r="AA667" s="241"/>
      <c r="AD667" s="241"/>
      <c r="AF667" s="241"/>
      <c r="AG667" s="241"/>
      <c r="AH667" s="241"/>
      <c r="AI667" s="241"/>
    </row>
    <row r="668" spans="21:35" ht="15.75" customHeight="1" x14ac:dyDescent="0.2">
      <c r="U668" s="241"/>
      <c r="V668" s="241"/>
      <c r="W668" s="241"/>
      <c r="X668" s="241"/>
      <c r="Y668" s="241"/>
      <c r="Z668" s="241"/>
      <c r="AA668" s="241"/>
      <c r="AD668" s="241"/>
      <c r="AF668" s="241"/>
      <c r="AG668" s="241"/>
      <c r="AH668" s="241"/>
      <c r="AI668" s="241"/>
    </row>
    <row r="669" spans="21:35" ht="15.75" customHeight="1" x14ac:dyDescent="0.2">
      <c r="U669" s="241"/>
      <c r="V669" s="241"/>
      <c r="W669" s="241"/>
      <c r="X669" s="241"/>
      <c r="Y669" s="241"/>
      <c r="Z669" s="241"/>
      <c r="AA669" s="241"/>
      <c r="AD669" s="241"/>
      <c r="AF669" s="241"/>
      <c r="AG669" s="241"/>
      <c r="AH669" s="241"/>
      <c r="AI669" s="241"/>
    </row>
    <row r="670" spans="21:35" ht="15.75" customHeight="1" x14ac:dyDescent="0.2">
      <c r="U670" s="241"/>
      <c r="V670" s="241"/>
      <c r="W670" s="241"/>
      <c r="X670" s="241"/>
      <c r="Y670" s="241"/>
      <c r="Z670" s="241"/>
      <c r="AA670" s="241"/>
      <c r="AD670" s="241"/>
      <c r="AF670" s="241"/>
      <c r="AG670" s="241"/>
      <c r="AH670" s="241"/>
      <c r="AI670" s="241"/>
    </row>
    <row r="671" spans="21:35" ht="15.75" customHeight="1" x14ac:dyDescent="0.2">
      <c r="U671" s="241"/>
      <c r="V671" s="241"/>
      <c r="W671" s="241"/>
      <c r="X671" s="241"/>
      <c r="Y671" s="241"/>
      <c r="Z671" s="241"/>
      <c r="AA671" s="241"/>
      <c r="AD671" s="241"/>
      <c r="AF671" s="241"/>
      <c r="AG671" s="241"/>
      <c r="AH671" s="241"/>
      <c r="AI671" s="241"/>
    </row>
    <row r="672" spans="21:35" ht="15.75" customHeight="1" x14ac:dyDescent="0.2">
      <c r="U672" s="241"/>
      <c r="V672" s="241"/>
      <c r="W672" s="241"/>
      <c r="X672" s="241"/>
      <c r="Y672" s="241"/>
      <c r="Z672" s="241"/>
      <c r="AA672" s="241"/>
      <c r="AD672" s="241"/>
      <c r="AF672" s="241"/>
      <c r="AG672" s="241"/>
      <c r="AH672" s="241"/>
      <c r="AI672" s="241"/>
    </row>
    <row r="673" spans="21:35" ht="15.75" customHeight="1" x14ac:dyDescent="0.2">
      <c r="U673" s="241"/>
      <c r="V673" s="241"/>
      <c r="W673" s="241"/>
      <c r="X673" s="241"/>
      <c r="Y673" s="241"/>
      <c r="Z673" s="241"/>
      <c r="AA673" s="241"/>
      <c r="AD673" s="241"/>
      <c r="AF673" s="241"/>
      <c r="AG673" s="241"/>
      <c r="AH673" s="241"/>
      <c r="AI673" s="241"/>
    </row>
    <row r="674" spans="21:35" ht="15.75" customHeight="1" x14ac:dyDescent="0.2">
      <c r="U674" s="241"/>
      <c r="V674" s="241"/>
      <c r="W674" s="241"/>
      <c r="X674" s="241"/>
      <c r="Y674" s="241"/>
      <c r="Z674" s="241"/>
      <c r="AA674" s="241"/>
      <c r="AD674" s="241"/>
      <c r="AF674" s="241"/>
      <c r="AG674" s="241"/>
      <c r="AH674" s="241"/>
      <c r="AI674" s="241"/>
    </row>
    <row r="675" spans="21:35" ht="15.75" customHeight="1" x14ac:dyDescent="0.2">
      <c r="U675" s="241"/>
      <c r="V675" s="241"/>
      <c r="W675" s="241"/>
      <c r="X675" s="241"/>
      <c r="Y675" s="241"/>
      <c r="Z675" s="241"/>
      <c r="AA675" s="241"/>
      <c r="AD675" s="241"/>
      <c r="AF675" s="241"/>
      <c r="AG675" s="241"/>
      <c r="AH675" s="241"/>
      <c r="AI675" s="241"/>
    </row>
    <row r="676" spans="21:35" ht="15.75" customHeight="1" x14ac:dyDescent="0.2">
      <c r="U676" s="241"/>
      <c r="V676" s="241"/>
      <c r="W676" s="241"/>
      <c r="X676" s="241"/>
      <c r="Y676" s="241"/>
      <c r="Z676" s="241"/>
      <c r="AA676" s="241"/>
      <c r="AD676" s="241"/>
      <c r="AF676" s="241"/>
      <c r="AG676" s="241"/>
      <c r="AH676" s="241"/>
      <c r="AI676" s="241"/>
    </row>
    <row r="677" spans="21:35" ht="15.75" customHeight="1" x14ac:dyDescent="0.2">
      <c r="U677" s="241"/>
      <c r="V677" s="241"/>
      <c r="W677" s="241"/>
      <c r="X677" s="241"/>
      <c r="Y677" s="241"/>
      <c r="Z677" s="241"/>
      <c r="AA677" s="241"/>
      <c r="AD677" s="241"/>
      <c r="AF677" s="241"/>
      <c r="AG677" s="241"/>
      <c r="AH677" s="241"/>
      <c r="AI677" s="241"/>
    </row>
    <row r="678" spans="21:35" ht="15.75" customHeight="1" x14ac:dyDescent="0.2">
      <c r="U678" s="241"/>
      <c r="V678" s="241"/>
      <c r="W678" s="241"/>
      <c r="X678" s="241"/>
      <c r="Y678" s="241"/>
      <c r="Z678" s="241"/>
      <c r="AA678" s="241"/>
      <c r="AD678" s="241"/>
      <c r="AF678" s="241"/>
      <c r="AG678" s="241"/>
      <c r="AH678" s="241"/>
      <c r="AI678" s="241"/>
    </row>
    <row r="679" spans="21:35" ht="15.75" customHeight="1" x14ac:dyDescent="0.2">
      <c r="U679" s="241"/>
      <c r="V679" s="241"/>
      <c r="W679" s="241"/>
      <c r="X679" s="241"/>
      <c r="Y679" s="241"/>
      <c r="Z679" s="241"/>
      <c r="AA679" s="241"/>
      <c r="AD679" s="241"/>
      <c r="AF679" s="241"/>
      <c r="AG679" s="241"/>
      <c r="AH679" s="241"/>
      <c r="AI679" s="241"/>
    </row>
    <row r="680" spans="21:35" ht="15.75" customHeight="1" x14ac:dyDescent="0.2">
      <c r="U680" s="241"/>
      <c r="V680" s="241"/>
      <c r="W680" s="241"/>
      <c r="X680" s="241"/>
      <c r="Y680" s="241"/>
      <c r="Z680" s="241"/>
      <c r="AA680" s="241"/>
      <c r="AD680" s="241"/>
      <c r="AF680" s="241"/>
      <c r="AG680" s="241"/>
      <c r="AH680" s="241"/>
      <c r="AI680" s="241"/>
    </row>
    <row r="681" spans="21:35" ht="15.75" customHeight="1" x14ac:dyDescent="0.2">
      <c r="U681" s="241"/>
      <c r="V681" s="241"/>
      <c r="W681" s="241"/>
      <c r="X681" s="241"/>
      <c r="Y681" s="241"/>
      <c r="Z681" s="241"/>
      <c r="AA681" s="241"/>
      <c r="AD681" s="241"/>
      <c r="AF681" s="241"/>
      <c r="AG681" s="241"/>
      <c r="AH681" s="241"/>
      <c r="AI681" s="241"/>
    </row>
    <row r="682" spans="21:35" ht="15.75" customHeight="1" x14ac:dyDescent="0.2">
      <c r="U682" s="241"/>
      <c r="V682" s="241"/>
      <c r="W682" s="241"/>
      <c r="X682" s="241"/>
      <c r="Y682" s="241"/>
      <c r="Z682" s="241"/>
      <c r="AA682" s="241"/>
      <c r="AD682" s="241"/>
      <c r="AF682" s="241"/>
      <c r="AG682" s="241"/>
      <c r="AH682" s="241"/>
      <c r="AI682" s="241"/>
    </row>
    <row r="683" spans="21:35" ht="15.75" customHeight="1" x14ac:dyDescent="0.2">
      <c r="U683" s="241"/>
      <c r="V683" s="241"/>
      <c r="W683" s="241"/>
      <c r="X683" s="241"/>
      <c r="Y683" s="241"/>
      <c r="Z683" s="241"/>
      <c r="AA683" s="241"/>
      <c r="AD683" s="241"/>
      <c r="AF683" s="241"/>
      <c r="AG683" s="241"/>
      <c r="AH683" s="241"/>
      <c r="AI683" s="241"/>
    </row>
    <row r="684" spans="21:35" ht="15.75" customHeight="1" x14ac:dyDescent="0.2">
      <c r="U684" s="241"/>
      <c r="V684" s="241"/>
      <c r="W684" s="241"/>
      <c r="X684" s="241"/>
      <c r="Y684" s="241"/>
      <c r="Z684" s="241"/>
      <c r="AA684" s="241"/>
      <c r="AD684" s="241"/>
      <c r="AF684" s="241"/>
      <c r="AG684" s="241"/>
      <c r="AH684" s="241"/>
      <c r="AI684" s="241"/>
    </row>
    <row r="685" spans="21:35" ht="15.75" customHeight="1" x14ac:dyDescent="0.2">
      <c r="U685" s="241"/>
      <c r="V685" s="241"/>
      <c r="W685" s="241"/>
      <c r="X685" s="241"/>
      <c r="Y685" s="241"/>
      <c r="Z685" s="241"/>
      <c r="AA685" s="241"/>
      <c r="AD685" s="241"/>
      <c r="AF685" s="241"/>
      <c r="AG685" s="241"/>
      <c r="AH685" s="241"/>
      <c r="AI685" s="241"/>
    </row>
    <row r="686" spans="21:35" ht="15.75" customHeight="1" x14ac:dyDescent="0.2">
      <c r="U686" s="241"/>
      <c r="V686" s="241"/>
      <c r="W686" s="241"/>
      <c r="X686" s="241"/>
      <c r="Y686" s="241"/>
      <c r="Z686" s="241"/>
      <c r="AA686" s="241"/>
      <c r="AD686" s="241"/>
      <c r="AF686" s="241"/>
      <c r="AG686" s="241"/>
      <c r="AH686" s="241"/>
      <c r="AI686" s="241"/>
    </row>
    <row r="687" spans="21:35" ht="15.75" customHeight="1" x14ac:dyDescent="0.2">
      <c r="U687" s="241"/>
      <c r="V687" s="241"/>
      <c r="W687" s="241"/>
      <c r="X687" s="241"/>
      <c r="Y687" s="241"/>
      <c r="Z687" s="241"/>
      <c r="AA687" s="241"/>
      <c r="AD687" s="241"/>
      <c r="AF687" s="241"/>
      <c r="AG687" s="241"/>
      <c r="AH687" s="241"/>
      <c r="AI687" s="241"/>
    </row>
    <row r="688" spans="21:35" ht="15.75" customHeight="1" x14ac:dyDescent="0.2">
      <c r="U688" s="241"/>
      <c r="V688" s="241"/>
      <c r="W688" s="241"/>
      <c r="X688" s="241"/>
      <c r="Y688" s="241"/>
      <c r="Z688" s="241"/>
      <c r="AA688" s="241"/>
      <c r="AD688" s="241"/>
      <c r="AF688" s="241"/>
      <c r="AG688" s="241"/>
      <c r="AH688" s="241"/>
      <c r="AI688" s="241"/>
    </row>
    <row r="689" spans="21:35" ht="15.75" customHeight="1" x14ac:dyDescent="0.2">
      <c r="U689" s="241"/>
      <c r="V689" s="241"/>
      <c r="W689" s="241"/>
      <c r="X689" s="241"/>
      <c r="Y689" s="241"/>
      <c r="Z689" s="241"/>
      <c r="AA689" s="241"/>
      <c r="AD689" s="241"/>
      <c r="AF689" s="241"/>
      <c r="AG689" s="241"/>
      <c r="AH689" s="241"/>
      <c r="AI689" s="241"/>
    </row>
    <row r="690" spans="21:35" ht="15.75" customHeight="1" x14ac:dyDescent="0.2">
      <c r="U690" s="241"/>
      <c r="V690" s="241"/>
      <c r="W690" s="241"/>
      <c r="X690" s="241"/>
      <c r="Y690" s="241"/>
      <c r="Z690" s="241"/>
      <c r="AA690" s="241"/>
      <c r="AD690" s="241"/>
      <c r="AF690" s="241"/>
      <c r="AG690" s="241"/>
      <c r="AH690" s="241"/>
      <c r="AI690" s="241"/>
    </row>
    <row r="691" spans="21:35" ht="15.75" customHeight="1" x14ac:dyDescent="0.2">
      <c r="U691" s="241"/>
      <c r="V691" s="241"/>
      <c r="W691" s="241"/>
      <c r="X691" s="241"/>
      <c r="Y691" s="241"/>
      <c r="Z691" s="241"/>
      <c r="AA691" s="241"/>
      <c r="AD691" s="241"/>
      <c r="AF691" s="241"/>
      <c r="AG691" s="241"/>
      <c r="AH691" s="241"/>
      <c r="AI691" s="241"/>
    </row>
    <row r="692" spans="21:35" ht="15.75" customHeight="1" x14ac:dyDescent="0.2">
      <c r="U692" s="241"/>
      <c r="V692" s="241"/>
      <c r="W692" s="241"/>
      <c r="X692" s="241"/>
      <c r="Y692" s="241"/>
      <c r="Z692" s="241"/>
      <c r="AA692" s="241"/>
      <c r="AD692" s="241"/>
      <c r="AF692" s="241"/>
      <c r="AG692" s="241"/>
      <c r="AH692" s="241"/>
      <c r="AI692" s="241"/>
    </row>
    <row r="693" spans="21:35" ht="15.75" customHeight="1" x14ac:dyDescent="0.2">
      <c r="U693" s="241"/>
      <c r="V693" s="241"/>
      <c r="W693" s="241"/>
      <c r="X693" s="241"/>
      <c r="Y693" s="241"/>
      <c r="Z693" s="241"/>
      <c r="AA693" s="241"/>
      <c r="AD693" s="241"/>
      <c r="AF693" s="241"/>
      <c r="AG693" s="241"/>
      <c r="AH693" s="241"/>
      <c r="AI693" s="241"/>
    </row>
    <row r="694" spans="21:35" ht="15.75" customHeight="1" x14ac:dyDescent="0.2">
      <c r="U694" s="241"/>
      <c r="V694" s="241"/>
      <c r="W694" s="241"/>
      <c r="X694" s="241"/>
      <c r="Y694" s="241"/>
      <c r="Z694" s="241"/>
      <c r="AA694" s="241"/>
      <c r="AD694" s="241"/>
      <c r="AF694" s="241"/>
      <c r="AG694" s="241"/>
      <c r="AH694" s="241"/>
      <c r="AI694" s="241"/>
    </row>
    <row r="695" spans="21:35" ht="15.75" customHeight="1" x14ac:dyDescent="0.2">
      <c r="U695" s="241"/>
      <c r="V695" s="241"/>
      <c r="W695" s="241"/>
      <c r="X695" s="241"/>
      <c r="Y695" s="241"/>
      <c r="Z695" s="241"/>
      <c r="AA695" s="241"/>
      <c r="AD695" s="241"/>
      <c r="AF695" s="241"/>
      <c r="AG695" s="241"/>
      <c r="AH695" s="241"/>
      <c r="AI695" s="241"/>
    </row>
    <row r="696" spans="21:35" ht="15.75" customHeight="1" x14ac:dyDescent="0.2">
      <c r="U696" s="241"/>
      <c r="V696" s="241"/>
      <c r="W696" s="241"/>
      <c r="X696" s="241"/>
      <c r="Y696" s="241"/>
      <c r="Z696" s="241"/>
      <c r="AA696" s="241"/>
      <c r="AD696" s="241"/>
      <c r="AF696" s="241"/>
      <c r="AG696" s="241"/>
      <c r="AH696" s="241"/>
      <c r="AI696" s="241"/>
    </row>
    <row r="697" spans="21:35" ht="15.75" customHeight="1" x14ac:dyDescent="0.2">
      <c r="U697" s="241"/>
      <c r="V697" s="241"/>
      <c r="W697" s="241"/>
      <c r="X697" s="241"/>
      <c r="Y697" s="241"/>
      <c r="Z697" s="241"/>
      <c r="AA697" s="241"/>
      <c r="AD697" s="241"/>
      <c r="AF697" s="241"/>
      <c r="AG697" s="241"/>
      <c r="AH697" s="241"/>
      <c r="AI697" s="241"/>
    </row>
    <row r="698" spans="21:35" ht="15.75" customHeight="1" x14ac:dyDescent="0.2">
      <c r="U698" s="241"/>
      <c r="V698" s="241"/>
      <c r="W698" s="241"/>
      <c r="X698" s="241"/>
      <c r="Y698" s="241"/>
      <c r="Z698" s="241"/>
      <c r="AA698" s="241"/>
      <c r="AD698" s="241"/>
      <c r="AF698" s="241"/>
      <c r="AG698" s="241"/>
      <c r="AH698" s="241"/>
      <c r="AI698" s="241"/>
    </row>
    <row r="699" spans="21:35" ht="15.75" customHeight="1" x14ac:dyDescent="0.2">
      <c r="U699" s="241"/>
      <c r="V699" s="241"/>
      <c r="W699" s="241"/>
      <c r="X699" s="241"/>
      <c r="Y699" s="241"/>
      <c r="Z699" s="241"/>
      <c r="AA699" s="241"/>
      <c r="AD699" s="241"/>
      <c r="AF699" s="241"/>
      <c r="AG699" s="241"/>
      <c r="AH699" s="241"/>
      <c r="AI699" s="241"/>
    </row>
    <row r="700" spans="21:35" ht="15.75" customHeight="1" x14ac:dyDescent="0.2">
      <c r="U700" s="241"/>
      <c r="V700" s="241"/>
      <c r="W700" s="241"/>
      <c r="X700" s="241"/>
      <c r="Y700" s="241"/>
      <c r="Z700" s="241"/>
      <c r="AA700" s="241"/>
      <c r="AD700" s="241"/>
      <c r="AF700" s="241"/>
      <c r="AG700" s="241"/>
      <c r="AH700" s="241"/>
      <c r="AI700" s="241"/>
    </row>
    <row r="701" spans="21:35" ht="15.75" customHeight="1" x14ac:dyDescent="0.2">
      <c r="U701" s="241"/>
      <c r="V701" s="241"/>
      <c r="W701" s="241"/>
      <c r="X701" s="241"/>
      <c r="Y701" s="241"/>
      <c r="Z701" s="241"/>
      <c r="AA701" s="241"/>
      <c r="AD701" s="241"/>
      <c r="AF701" s="241"/>
      <c r="AG701" s="241"/>
      <c r="AH701" s="241"/>
      <c r="AI701" s="241"/>
    </row>
    <row r="702" spans="21:35" ht="15.75" customHeight="1" x14ac:dyDescent="0.2">
      <c r="U702" s="241"/>
      <c r="V702" s="241"/>
      <c r="W702" s="241"/>
      <c r="X702" s="241"/>
      <c r="Y702" s="241"/>
      <c r="Z702" s="241"/>
      <c r="AA702" s="241"/>
      <c r="AD702" s="241"/>
      <c r="AF702" s="241"/>
      <c r="AG702" s="241"/>
      <c r="AH702" s="241"/>
      <c r="AI702" s="241"/>
    </row>
    <row r="703" spans="21:35" ht="15.75" customHeight="1" x14ac:dyDescent="0.2">
      <c r="U703" s="241"/>
      <c r="V703" s="241"/>
      <c r="W703" s="241"/>
      <c r="X703" s="241"/>
      <c r="Y703" s="241"/>
      <c r="Z703" s="241"/>
      <c r="AA703" s="241"/>
      <c r="AD703" s="241"/>
      <c r="AF703" s="241"/>
      <c r="AG703" s="241"/>
      <c r="AH703" s="241"/>
      <c r="AI703" s="241"/>
    </row>
    <row r="704" spans="21:35" ht="15.75" customHeight="1" x14ac:dyDescent="0.2">
      <c r="U704" s="241"/>
      <c r="V704" s="241"/>
      <c r="W704" s="241"/>
      <c r="X704" s="241"/>
      <c r="Y704" s="241"/>
      <c r="Z704" s="241"/>
      <c r="AA704" s="241"/>
      <c r="AD704" s="241"/>
      <c r="AF704" s="241"/>
      <c r="AG704" s="241"/>
      <c r="AH704" s="241"/>
      <c r="AI704" s="241"/>
    </row>
    <row r="705" spans="21:35" ht="15.75" customHeight="1" x14ac:dyDescent="0.2">
      <c r="U705" s="241"/>
      <c r="V705" s="241"/>
      <c r="W705" s="241"/>
      <c r="X705" s="241"/>
      <c r="Y705" s="241"/>
      <c r="Z705" s="241"/>
      <c r="AA705" s="241"/>
      <c r="AD705" s="241"/>
      <c r="AF705" s="241"/>
      <c r="AG705" s="241"/>
      <c r="AH705" s="241"/>
      <c r="AI705" s="241"/>
    </row>
    <row r="706" spans="21:35" ht="15.75" customHeight="1" x14ac:dyDescent="0.2">
      <c r="U706" s="241"/>
      <c r="V706" s="241"/>
      <c r="W706" s="241"/>
      <c r="X706" s="241"/>
      <c r="Y706" s="241"/>
      <c r="Z706" s="241"/>
      <c r="AA706" s="241"/>
      <c r="AD706" s="241"/>
      <c r="AF706" s="241"/>
      <c r="AG706" s="241"/>
      <c r="AH706" s="241"/>
      <c r="AI706" s="241"/>
    </row>
    <row r="707" spans="21:35" ht="15.75" customHeight="1" x14ac:dyDescent="0.2">
      <c r="U707" s="241"/>
      <c r="V707" s="241"/>
      <c r="W707" s="241"/>
      <c r="X707" s="241"/>
      <c r="Y707" s="241"/>
      <c r="Z707" s="241"/>
      <c r="AA707" s="241"/>
      <c r="AD707" s="241"/>
      <c r="AF707" s="241"/>
      <c r="AG707" s="241"/>
      <c r="AH707" s="241"/>
      <c r="AI707" s="241"/>
    </row>
    <row r="708" spans="21:35" ht="15.75" customHeight="1" x14ac:dyDescent="0.2">
      <c r="U708" s="241"/>
      <c r="V708" s="241"/>
      <c r="W708" s="241"/>
      <c r="X708" s="241"/>
      <c r="Y708" s="241"/>
      <c r="Z708" s="241"/>
      <c r="AA708" s="241"/>
      <c r="AD708" s="241"/>
      <c r="AF708" s="241"/>
      <c r="AG708" s="241"/>
      <c r="AH708" s="241"/>
      <c r="AI708" s="241"/>
    </row>
    <row r="709" spans="21:35" ht="15.75" customHeight="1" x14ac:dyDescent="0.2">
      <c r="U709" s="241"/>
      <c r="V709" s="241"/>
      <c r="W709" s="241"/>
      <c r="X709" s="241"/>
      <c r="Y709" s="241"/>
      <c r="Z709" s="241"/>
      <c r="AA709" s="241"/>
      <c r="AD709" s="241"/>
      <c r="AF709" s="241"/>
      <c r="AG709" s="241"/>
      <c r="AH709" s="241"/>
      <c r="AI709" s="241"/>
    </row>
    <row r="710" spans="21:35" ht="15.75" customHeight="1" x14ac:dyDescent="0.2">
      <c r="U710" s="241"/>
      <c r="V710" s="241"/>
      <c r="W710" s="241"/>
      <c r="X710" s="241"/>
      <c r="Y710" s="241"/>
      <c r="Z710" s="241"/>
      <c r="AA710" s="241"/>
      <c r="AD710" s="241"/>
      <c r="AF710" s="241"/>
      <c r="AG710" s="241"/>
      <c r="AH710" s="241"/>
      <c r="AI710" s="241"/>
    </row>
    <row r="711" spans="21:35" ht="15.75" customHeight="1" x14ac:dyDescent="0.2">
      <c r="U711" s="241"/>
      <c r="V711" s="241"/>
      <c r="W711" s="241"/>
      <c r="X711" s="241"/>
      <c r="Y711" s="241"/>
      <c r="Z711" s="241"/>
      <c r="AA711" s="241"/>
      <c r="AD711" s="241"/>
      <c r="AF711" s="241"/>
      <c r="AG711" s="241"/>
      <c r="AH711" s="241"/>
      <c r="AI711" s="241"/>
    </row>
    <row r="712" spans="21:35" ht="15.75" customHeight="1" x14ac:dyDescent="0.2">
      <c r="U712" s="241"/>
      <c r="V712" s="241"/>
      <c r="W712" s="241"/>
      <c r="X712" s="241"/>
      <c r="Y712" s="241"/>
      <c r="Z712" s="241"/>
      <c r="AA712" s="241"/>
      <c r="AD712" s="241"/>
      <c r="AF712" s="241"/>
      <c r="AG712" s="241"/>
      <c r="AH712" s="241"/>
      <c r="AI712" s="241"/>
    </row>
    <row r="713" spans="21:35" ht="15.75" customHeight="1" x14ac:dyDescent="0.2">
      <c r="U713" s="241"/>
      <c r="V713" s="241"/>
      <c r="W713" s="241"/>
      <c r="X713" s="241"/>
      <c r="Y713" s="241"/>
      <c r="Z713" s="241"/>
      <c r="AA713" s="241"/>
      <c r="AD713" s="241"/>
      <c r="AF713" s="241"/>
      <c r="AG713" s="241"/>
      <c r="AH713" s="241"/>
      <c r="AI713" s="241"/>
    </row>
    <row r="714" spans="21:35" ht="15.75" customHeight="1" x14ac:dyDescent="0.2">
      <c r="U714" s="241"/>
      <c r="V714" s="241"/>
      <c r="W714" s="241"/>
      <c r="X714" s="241"/>
      <c r="Y714" s="241"/>
      <c r="Z714" s="241"/>
      <c r="AA714" s="241"/>
      <c r="AD714" s="241"/>
      <c r="AF714" s="241"/>
      <c r="AG714" s="241"/>
      <c r="AH714" s="241"/>
      <c r="AI714" s="241"/>
    </row>
    <row r="715" spans="21:35" ht="15.75" customHeight="1" x14ac:dyDescent="0.2">
      <c r="U715" s="241"/>
      <c r="V715" s="241"/>
      <c r="W715" s="241"/>
      <c r="X715" s="241"/>
      <c r="Y715" s="241"/>
      <c r="Z715" s="241"/>
      <c r="AA715" s="241"/>
      <c r="AD715" s="241"/>
      <c r="AF715" s="241"/>
      <c r="AG715" s="241"/>
      <c r="AH715" s="241"/>
      <c r="AI715" s="241"/>
    </row>
    <row r="716" spans="21:35" ht="15.75" customHeight="1" x14ac:dyDescent="0.2">
      <c r="U716" s="241"/>
      <c r="V716" s="241"/>
      <c r="W716" s="241"/>
      <c r="X716" s="241"/>
      <c r="Y716" s="241"/>
      <c r="Z716" s="241"/>
      <c r="AA716" s="241"/>
      <c r="AD716" s="241"/>
      <c r="AF716" s="241"/>
      <c r="AG716" s="241"/>
      <c r="AH716" s="241"/>
      <c r="AI716" s="241"/>
    </row>
    <row r="717" spans="21:35" ht="15.75" customHeight="1" x14ac:dyDescent="0.2">
      <c r="U717" s="241"/>
      <c r="V717" s="241"/>
      <c r="W717" s="241"/>
      <c r="X717" s="241"/>
      <c r="Y717" s="241"/>
      <c r="Z717" s="241"/>
      <c r="AA717" s="241"/>
      <c r="AD717" s="241"/>
      <c r="AF717" s="241"/>
      <c r="AG717" s="241"/>
      <c r="AH717" s="241"/>
      <c r="AI717" s="241"/>
    </row>
    <row r="718" spans="21:35" ht="15.75" customHeight="1" x14ac:dyDescent="0.2">
      <c r="U718" s="241"/>
      <c r="V718" s="241"/>
      <c r="W718" s="241"/>
      <c r="X718" s="241"/>
      <c r="Y718" s="241"/>
      <c r="Z718" s="241"/>
      <c r="AA718" s="241"/>
      <c r="AD718" s="241"/>
      <c r="AF718" s="241"/>
      <c r="AG718" s="241"/>
      <c r="AH718" s="241"/>
      <c r="AI718" s="241"/>
    </row>
    <row r="719" spans="21:35" ht="15.75" customHeight="1" x14ac:dyDescent="0.2">
      <c r="U719" s="241"/>
      <c r="V719" s="241"/>
      <c r="W719" s="241"/>
      <c r="X719" s="241"/>
      <c r="Y719" s="241"/>
      <c r="Z719" s="241"/>
      <c r="AA719" s="241"/>
      <c r="AD719" s="241"/>
      <c r="AF719" s="241"/>
      <c r="AG719" s="241"/>
      <c r="AH719" s="241"/>
      <c r="AI719" s="241"/>
    </row>
    <row r="720" spans="21:35" ht="15.75" customHeight="1" x14ac:dyDescent="0.2">
      <c r="U720" s="241"/>
      <c r="V720" s="241"/>
      <c r="W720" s="241"/>
      <c r="X720" s="241"/>
      <c r="Y720" s="241"/>
      <c r="Z720" s="241"/>
      <c r="AA720" s="241"/>
      <c r="AD720" s="241"/>
      <c r="AF720" s="241"/>
      <c r="AG720" s="241"/>
      <c r="AH720" s="241"/>
      <c r="AI720" s="241"/>
    </row>
    <row r="721" spans="21:35" ht="15.75" customHeight="1" x14ac:dyDescent="0.2">
      <c r="U721" s="241"/>
      <c r="V721" s="241"/>
      <c r="W721" s="241"/>
      <c r="X721" s="241"/>
      <c r="Y721" s="241"/>
      <c r="Z721" s="241"/>
      <c r="AA721" s="241"/>
      <c r="AD721" s="241"/>
      <c r="AF721" s="241"/>
      <c r="AG721" s="241"/>
      <c r="AH721" s="241"/>
      <c r="AI721" s="241"/>
    </row>
    <row r="722" spans="21:35" ht="15.75" customHeight="1" x14ac:dyDescent="0.2">
      <c r="U722" s="241"/>
      <c r="V722" s="241"/>
      <c r="W722" s="241"/>
      <c r="X722" s="241"/>
      <c r="Y722" s="241"/>
      <c r="Z722" s="241"/>
      <c r="AA722" s="241"/>
      <c r="AD722" s="241"/>
      <c r="AF722" s="241"/>
      <c r="AG722" s="241"/>
      <c r="AH722" s="241"/>
      <c r="AI722" s="241"/>
    </row>
    <row r="723" spans="21:35" ht="15.75" customHeight="1" x14ac:dyDescent="0.2">
      <c r="U723" s="241"/>
      <c r="V723" s="241"/>
      <c r="W723" s="241"/>
      <c r="X723" s="241"/>
      <c r="Y723" s="241"/>
      <c r="Z723" s="241"/>
      <c r="AA723" s="241"/>
      <c r="AD723" s="241"/>
      <c r="AF723" s="241"/>
      <c r="AG723" s="241"/>
      <c r="AH723" s="241"/>
      <c r="AI723" s="241"/>
    </row>
    <row r="724" spans="21:35" ht="15.75" customHeight="1" x14ac:dyDescent="0.2">
      <c r="U724" s="241"/>
      <c r="V724" s="241"/>
      <c r="W724" s="241"/>
      <c r="X724" s="241"/>
      <c r="Y724" s="241"/>
      <c r="Z724" s="241"/>
      <c r="AA724" s="241"/>
      <c r="AD724" s="241"/>
      <c r="AF724" s="241"/>
      <c r="AG724" s="241"/>
      <c r="AH724" s="241"/>
      <c r="AI724" s="241"/>
    </row>
    <row r="725" spans="21:35" ht="15.75" customHeight="1" x14ac:dyDescent="0.2">
      <c r="U725" s="241"/>
      <c r="V725" s="241"/>
      <c r="W725" s="241"/>
      <c r="X725" s="241"/>
      <c r="Y725" s="241"/>
      <c r="Z725" s="241"/>
      <c r="AA725" s="241"/>
      <c r="AD725" s="241"/>
      <c r="AF725" s="241"/>
      <c r="AG725" s="241"/>
      <c r="AH725" s="241"/>
      <c r="AI725" s="241"/>
    </row>
    <row r="726" spans="21:35" ht="15.75" customHeight="1" x14ac:dyDescent="0.2">
      <c r="U726" s="241"/>
      <c r="V726" s="241"/>
      <c r="W726" s="241"/>
      <c r="X726" s="241"/>
      <c r="Y726" s="241"/>
      <c r="Z726" s="241"/>
      <c r="AA726" s="241"/>
      <c r="AD726" s="241"/>
      <c r="AF726" s="241"/>
      <c r="AG726" s="241"/>
      <c r="AH726" s="241"/>
      <c r="AI726" s="241"/>
    </row>
    <row r="727" spans="21:35" ht="15.75" customHeight="1" x14ac:dyDescent="0.2">
      <c r="U727" s="241"/>
      <c r="V727" s="241"/>
      <c r="W727" s="241"/>
      <c r="X727" s="241"/>
      <c r="Y727" s="241"/>
      <c r="Z727" s="241"/>
      <c r="AA727" s="241"/>
      <c r="AD727" s="241"/>
      <c r="AF727" s="241"/>
      <c r="AG727" s="241"/>
      <c r="AH727" s="241"/>
      <c r="AI727" s="241"/>
    </row>
    <row r="728" spans="21:35" ht="15.75" customHeight="1" x14ac:dyDescent="0.2">
      <c r="U728" s="241"/>
      <c r="V728" s="241"/>
      <c r="W728" s="241"/>
      <c r="X728" s="241"/>
      <c r="Y728" s="241"/>
      <c r="Z728" s="241"/>
      <c r="AA728" s="241"/>
      <c r="AD728" s="241"/>
      <c r="AF728" s="241"/>
      <c r="AG728" s="241"/>
      <c r="AH728" s="241"/>
      <c r="AI728" s="241"/>
    </row>
    <row r="729" spans="21:35" ht="15.75" customHeight="1" x14ac:dyDescent="0.2">
      <c r="U729" s="241"/>
      <c r="V729" s="241"/>
      <c r="W729" s="241"/>
      <c r="X729" s="241"/>
      <c r="Y729" s="241"/>
      <c r="Z729" s="241"/>
      <c r="AA729" s="241"/>
      <c r="AD729" s="241"/>
      <c r="AF729" s="241"/>
      <c r="AG729" s="241"/>
      <c r="AH729" s="241"/>
      <c r="AI729" s="241"/>
    </row>
    <row r="730" spans="21:35" ht="15.75" customHeight="1" x14ac:dyDescent="0.2">
      <c r="U730" s="241"/>
      <c r="V730" s="241"/>
      <c r="W730" s="241"/>
      <c r="X730" s="241"/>
      <c r="Y730" s="241"/>
      <c r="Z730" s="241"/>
      <c r="AA730" s="241"/>
      <c r="AD730" s="241"/>
      <c r="AF730" s="241"/>
      <c r="AG730" s="241"/>
      <c r="AH730" s="241"/>
      <c r="AI730" s="241"/>
    </row>
    <row r="731" spans="21:35" ht="15.75" customHeight="1" x14ac:dyDescent="0.2">
      <c r="U731" s="241"/>
      <c r="V731" s="241"/>
      <c r="W731" s="241"/>
      <c r="X731" s="241"/>
      <c r="Y731" s="241"/>
      <c r="Z731" s="241"/>
      <c r="AA731" s="241"/>
      <c r="AD731" s="241"/>
      <c r="AF731" s="241"/>
      <c r="AG731" s="241"/>
      <c r="AH731" s="241"/>
      <c r="AI731" s="241"/>
    </row>
    <row r="732" spans="21:35" ht="15.75" customHeight="1" x14ac:dyDescent="0.2">
      <c r="U732" s="241"/>
      <c r="V732" s="241"/>
      <c r="W732" s="241"/>
      <c r="X732" s="241"/>
      <c r="Y732" s="241"/>
      <c r="Z732" s="241"/>
      <c r="AA732" s="241"/>
      <c r="AD732" s="241"/>
      <c r="AF732" s="241"/>
      <c r="AG732" s="241"/>
      <c r="AH732" s="241"/>
      <c r="AI732" s="241"/>
    </row>
    <row r="733" spans="21:35" ht="15.75" customHeight="1" x14ac:dyDescent="0.2">
      <c r="U733" s="241"/>
      <c r="V733" s="241"/>
      <c r="W733" s="241"/>
      <c r="X733" s="241"/>
      <c r="Y733" s="241"/>
      <c r="Z733" s="241"/>
      <c r="AA733" s="241"/>
      <c r="AD733" s="241"/>
      <c r="AF733" s="241"/>
      <c r="AG733" s="241"/>
      <c r="AH733" s="241"/>
      <c r="AI733" s="241"/>
    </row>
    <row r="734" spans="21:35" ht="15.75" customHeight="1" x14ac:dyDescent="0.2">
      <c r="U734" s="241"/>
      <c r="V734" s="241"/>
      <c r="W734" s="241"/>
      <c r="X734" s="241"/>
      <c r="Y734" s="241"/>
      <c r="Z734" s="241"/>
      <c r="AA734" s="241"/>
      <c r="AD734" s="241"/>
      <c r="AF734" s="241"/>
      <c r="AG734" s="241"/>
      <c r="AH734" s="241"/>
      <c r="AI734" s="241"/>
    </row>
    <row r="735" spans="21:35" ht="15.75" customHeight="1" x14ac:dyDescent="0.2">
      <c r="U735" s="241"/>
      <c r="V735" s="241"/>
      <c r="W735" s="241"/>
      <c r="X735" s="241"/>
      <c r="Y735" s="241"/>
      <c r="Z735" s="241"/>
      <c r="AA735" s="241"/>
      <c r="AD735" s="241"/>
      <c r="AF735" s="241"/>
      <c r="AG735" s="241"/>
      <c r="AH735" s="241"/>
      <c r="AI735" s="241"/>
    </row>
    <row r="736" spans="21:35" ht="15.75" customHeight="1" x14ac:dyDescent="0.2">
      <c r="U736" s="241"/>
      <c r="V736" s="241"/>
      <c r="W736" s="241"/>
      <c r="X736" s="241"/>
      <c r="Y736" s="241"/>
      <c r="Z736" s="241"/>
      <c r="AA736" s="241"/>
      <c r="AD736" s="241"/>
      <c r="AF736" s="241"/>
      <c r="AG736" s="241"/>
      <c r="AH736" s="241"/>
      <c r="AI736" s="241"/>
    </row>
    <row r="737" spans="21:35" ht="15.75" customHeight="1" x14ac:dyDescent="0.2">
      <c r="U737" s="241"/>
      <c r="V737" s="241"/>
      <c r="W737" s="241"/>
      <c r="X737" s="241"/>
      <c r="Y737" s="241"/>
      <c r="Z737" s="241"/>
      <c r="AA737" s="241"/>
      <c r="AD737" s="241"/>
      <c r="AF737" s="241"/>
      <c r="AG737" s="241"/>
      <c r="AH737" s="241"/>
      <c r="AI737" s="241"/>
    </row>
    <row r="738" spans="21:35" ht="15.75" customHeight="1" x14ac:dyDescent="0.2">
      <c r="U738" s="241"/>
      <c r="V738" s="241"/>
      <c r="W738" s="241"/>
      <c r="X738" s="241"/>
      <c r="Y738" s="241"/>
      <c r="Z738" s="241"/>
      <c r="AA738" s="241"/>
      <c r="AD738" s="241"/>
      <c r="AF738" s="241"/>
      <c r="AG738" s="241"/>
      <c r="AH738" s="241"/>
      <c r="AI738" s="241"/>
    </row>
    <row r="739" spans="21:35" ht="15.75" customHeight="1" x14ac:dyDescent="0.2">
      <c r="U739" s="241"/>
      <c r="V739" s="241"/>
      <c r="W739" s="241"/>
      <c r="X739" s="241"/>
      <c r="Y739" s="241"/>
      <c r="Z739" s="241"/>
      <c r="AA739" s="241"/>
      <c r="AD739" s="241"/>
      <c r="AF739" s="241"/>
      <c r="AG739" s="241"/>
      <c r="AH739" s="241"/>
      <c r="AI739" s="241"/>
    </row>
    <row r="740" spans="21:35" ht="15.75" customHeight="1" x14ac:dyDescent="0.2">
      <c r="U740" s="241"/>
      <c r="V740" s="241"/>
      <c r="W740" s="241"/>
      <c r="X740" s="241"/>
      <c r="Y740" s="241"/>
      <c r="Z740" s="241"/>
      <c r="AA740" s="241"/>
      <c r="AD740" s="241"/>
      <c r="AF740" s="241"/>
      <c r="AG740" s="241"/>
      <c r="AH740" s="241"/>
      <c r="AI740" s="241"/>
    </row>
    <row r="741" spans="21:35" ht="15.75" customHeight="1" x14ac:dyDescent="0.2">
      <c r="U741" s="241"/>
      <c r="V741" s="241"/>
      <c r="W741" s="241"/>
      <c r="X741" s="241"/>
      <c r="Y741" s="241"/>
      <c r="Z741" s="241"/>
      <c r="AA741" s="241"/>
      <c r="AD741" s="241"/>
      <c r="AF741" s="241"/>
      <c r="AG741" s="241"/>
      <c r="AH741" s="241"/>
      <c r="AI741" s="241"/>
    </row>
    <row r="742" spans="21:35" ht="15.75" customHeight="1" x14ac:dyDescent="0.2">
      <c r="U742" s="241"/>
      <c r="V742" s="241"/>
      <c r="W742" s="241"/>
      <c r="X742" s="241"/>
      <c r="Y742" s="241"/>
      <c r="Z742" s="241"/>
      <c r="AA742" s="241"/>
      <c r="AD742" s="241"/>
      <c r="AF742" s="241"/>
      <c r="AG742" s="241"/>
      <c r="AH742" s="241"/>
      <c r="AI742" s="241"/>
    </row>
    <row r="743" spans="21:35" ht="15.75" customHeight="1" x14ac:dyDescent="0.2">
      <c r="U743" s="241"/>
      <c r="V743" s="241"/>
      <c r="W743" s="241"/>
      <c r="X743" s="241"/>
      <c r="Y743" s="241"/>
      <c r="Z743" s="241"/>
      <c r="AA743" s="241"/>
      <c r="AD743" s="241"/>
      <c r="AF743" s="241"/>
      <c r="AG743" s="241"/>
      <c r="AH743" s="241"/>
      <c r="AI743" s="241"/>
    </row>
    <row r="744" spans="21:35" ht="15.75" customHeight="1" x14ac:dyDescent="0.2">
      <c r="U744" s="241"/>
      <c r="V744" s="241"/>
      <c r="W744" s="241"/>
      <c r="X744" s="241"/>
      <c r="Y744" s="241"/>
      <c r="Z744" s="241"/>
      <c r="AA744" s="241"/>
      <c r="AD744" s="241"/>
      <c r="AF744" s="241"/>
      <c r="AG744" s="241"/>
      <c r="AH744" s="241"/>
      <c r="AI744" s="241"/>
    </row>
    <row r="745" spans="21:35" ht="15.75" customHeight="1" x14ac:dyDescent="0.2">
      <c r="U745" s="241"/>
      <c r="V745" s="241"/>
      <c r="W745" s="241"/>
      <c r="X745" s="241"/>
      <c r="Y745" s="241"/>
      <c r="Z745" s="241"/>
      <c r="AA745" s="241"/>
      <c r="AD745" s="241"/>
      <c r="AF745" s="241"/>
      <c r="AG745" s="241"/>
      <c r="AH745" s="241"/>
      <c r="AI745" s="241"/>
    </row>
    <row r="746" spans="21:35" ht="15.75" customHeight="1" x14ac:dyDescent="0.2">
      <c r="U746" s="241"/>
      <c r="V746" s="241"/>
      <c r="W746" s="241"/>
      <c r="X746" s="241"/>
      <c r="Y746" s="241"/>
      <c r="Z746" s="241"/>
      <c r="AA746" s="241"/>
      <c r="AD746" s="241"/>
      <c r="AF746" s="241"/>
      <c r="AG746" s="241"/>
      <c r="AH746" s="241"/>
      <c r="AI746" s="241"/>
    </row>
    <row r="747" spans="21:35" ht="15.75" customHeight="1" x14ac:dyDescent="0.2">
      <c r="U747" s="241"/>
      <c r="V747" s="241"/>
      <c r="W747" s="241"/>
      <c r="X747" s="241"/>
      <c r="Y747" s="241"/>
      <c r="Z747" s="241"/>
      <c r="AA747" s="241"/>
      <c r="AD747" s="241"/>
      <c r="AF747" s="241"/>
      <c r="AG747" s="241"/>
      <c r="AH747" s="241"/>
      <c r="AI747" s="241"/>
    </row>
    <row r="748" spans="21:35" ht="15.75" customHeight="1" x14ac:dyDescent="0.2">
      <c r="U748" s="241"/>
      <c r="V748" s="241"/>
      <c r="W748" s="241"/>
      <c r="X748" s="241"/>
      <c r="Y748" s="241"/>
      <c r="Z748" s="241"/>
      <c r="AA748" s="241"/>
      <c r="AD748" s="241"/>
      <c r="AF748" s="241"/>
      <c r="AG748" s="241"/>
      <c r="AH748" s="241"/>
      <c r="AI748" s="241"/>
    </row>
    <row r="749" spans="21:35" ht="15.75" customHeight="1" x14ac:dyDescent="0.2">
      <c r="U749" s="241"/>
      <c r="V749" s="241"/>
      <c r="W749" s="241"/>
      <c r="X749" s="241"/>
      <c r="Y749" s="241"/>
      <c r="Z749" s="241"/>
      <c r="AA749" s="241"/>
      <c r="AD749" s="241"/>
      <c r="AF749" s="241"/>
      <c r="AG749" s="241"/>
      <c r="AH749" s="241"/>
      <c r="AI749" s="241"/>
    </row>
    <row r="750" spans="21:35" ht="15.75" customHeight="1" x14ac:dyDescent="0.2">
      <c r="U750" s="241"/>
      <c r="V750" s="241"/>
      <c r="W750" s="241"/>
      <c r="X750" s="241"/>
      <c r="Y750" s="241"/>
      <c r="Z750" s="241"/>
      <c r="AA750" s="241"/>
      <c r="AD750" s="241"/>
      <c r="AF750" s="241"/>
      <c r="AG750" s="241"/>
      <c r="AH750" s="241"/>
      <c r="AI750" s="241"/>
    </row>
    <row r="751" spans="21:35" ht="15.75" customHeight="1" x14ac:dyDescent="0.2">
      <c r="U751" s="241"/>
      <c r="V751" s="241"/>
      <c r="W751" s="241"/>
      <c r="X751" s="241"/>
      <c r="Y751" s="241"/>
      <c r="Z751" s="241"/>
      <c r="AA751" s="241"/>
      <c r="AD751" s="241"/>
      <c r="AF751" s="241"/>
      <c r="AG751" s="241"/>
      <c r="AH751" s="241"/>
      <c r="AI751" s="241"/>
    </row>
    <row r="752" spans="21:35" ht="15.75" customHeight="1" x14ac:dyDescent="0.2">
      <c r="U752" s="241"/>
      <c r="V752" s="241"/>
      <c r="W752" s="241"/>
      <c r="X752" s="241"/>
      <c r="Y752" s="241"/>
      <c r="Z752" s="241"/>
      <c r="AA752" s="241"/>
      <c r="AD752" s="241"/>
      <c r="AF752" s="241"/>
      <c r="AG752" s="241"/>
      <c r="AH752" s="241"/>
      <c r="AI752" s="241"/>
    </row>
    <row r="753" spans="21:35" ht="15.75" customHeight="1" x14ac:dyDescent="0.2">
      <c r="U753" s="241"/>
      <c r="V753" s="241"/>
      <c r="W753" s="241"/>
      <c r="X753" s="241"/>
      <c r="Y753" s="241"/>
      <c r="Z753" s="241"/>
      <c r="AA753" s="241"/>
      <c r="AD753" s="241"/>
      <c r="AF753" s="241"/>
      <c r="AG753" s="241"/>
      <c r="AH753" s="241"/>
      <c r="AI753" s="241"/>
    </row>
    <row r="754" spans="21:35" ht="15.75" customHeight="1" x14ac:dyDescent="0.2">
      <c r="U754" s="241"/>
      <c r="V754" s="241"/>
      <c r="W754" s="241"/>
      <c r="X754" s="241"/>
      <c r="Y754" s="241"/>
      <c r="Z754" s="241"/>
      <c r="AA754" s="241"/>
      <c r="AD754" s="241"/>
      <c r="AF754" s="241"/>
      <c r="AG754" s="241"/>
      <c r="AH754" s="241"/>
      <c r="AI754" s="241"/>
    </row>
    <row r="755" spans="21:35" ht="15.75" customHeight="1" x14ac:dyDescent="0.2">
      <c r="U755" s="241"/>
      <c r="V755" s="241"/>
      <c r="W755" s="241"/>
      <c r="X755" s="241"/>
      <c r="Y755" s="241"/>
      <c r="Z755" s="241"/>
      <c r="AA755" s="241"/>
      <c r="AD755" s="241"/>
      <c r="AF755" s="241"/>
      <c r="AG755" s="241"/>
      <c r="AH755" s="241"/>
      <c r="AI755" s="241"/>
    </row>
    <row r="756" spans="21:35" ht="15.75" customHeight="1" x14ac:dyDescent="0.2">
      <c r="U756" s="241"/>
      <c r="V756" s="241"/>
      <c r="W756" s="241"/>
      <c r="X756" s="241"/>
      <c r="Y756" s="241"/>
      <c r="Z756" s="241"/>
      <c r="AA756" s="241"/>
      <c r="AD756" s="241"/>
      <c r="AF756" s="241"/>
      <c r="AG756" s="241"/>
      <c r="AH756" s="241"/>
      <c r="AI756" s="241"/>
    </row>
    <row r="757" spans="21:35" ht="15.75" customHeight="1" x14ac:dyDescent="0.2">
      <c r="U757" s="241"/>
      <c r="V757" s="241"/>
      <c r="W757" s="241"/>
      <c r="X757" s="241"/>
      <c r="Y757" s="241"/>
      <c r="Z757" s="241"/>
      <c r="AA757" s="241"/>
      <c r="AD757" s="241"/>
      <c r="AF757" s="241"/>
      <c r="AG757" s="241"/>
      <c r="AH757" s="241"/>
      <c r="AI757" s="241"/>
    </row>
    <row r="758" spans="21:35" ht="15.75" customHeight="1" x14ac:dyDescent="0.2">
      <c r="U758" s="241"/>
      <c r="V758" s="241"/>
      <c r="W758" s="241"/>
      <c r="X758" s="241"/>
      <c r="Y758" s="241"/>
      <c r="Z758" s="241"/>
      <c r="AA758" s="241"/>
      <c r="AD758" s="241"/>
      <c r="AF758" s="241"/>
      <c r="AG758" s="241"/>
      <c r="AH758" s="241"/>
      <c r="AI758" s="241"/>
    </row>
    <row r="759" spans="21:35" ht="15.75" customHeight="1" x14ac:dyDescent="0.2">
      <c r="U759" s="241"/>
      <c r="V759" s="241"/>
      <c r="W759" s="241"/>
      <c r="X759" s="241"/>
      <c r="Y759" s="241"/>
      <c r="Z759" s="241"/>
      <c r="AA759" s="241"/>
      <c r="AD759" s="241"/>
      <c r="AF759" s="241"/>
      <c r="AG759" s="241"/>
      <c r="AH759" s="241"/>
      <c r="AI759" s="241"/>
    </row>
    <row r="760" spans="21:35" ht="15.75" customHeight="1" x14ac:dyDescent="0.2">
      <c r="U760" s="241"/>
      <c r="V760" s="241"/>
      <c r="W760" s="241"/>
      <c r="X760" s="241"/>
      <c r="Y760" s="241"/>
      <c r="Z760" s="241"/>
      <c r="AA760" s="241"/>
      <c r="AD760" s="241"/>
      <c r="AF760" s="241"/>
      <c r="AG760" s="241"/>
      <c r="AH760" s="241"/>
      <c r="AI760" s="241"/>
    </row>
    <row r="761" spans="21:35" ht="15.75" customHeight="1" x14ac:dyDescent="0.2">
      <c r="U761" s="241"/>
      <c r="V761" s="241"/>
      <c r="W761" s="241"/>
      <c r="X761" s="241"/>
      <c r="Y761" s="241"/>
      <c r="Z761" s="241"/>
      <c r="AA761" s="241"/>
      <c r="AD761" s="241"/>
      <c r="AF761" s="241"/>
      <c r="AG761" s="241"/>
      <c r="AH761" s="241"/>
      <c r="AI761" s="241"/>
    </row>
    <row r="762" spans="21:35" ht="15.75" customHeight="1" x14ac:dyDescent="0.2">
      <c r="U762" s="241"/>
      <c r="V762" s="241"/>
      <c r="W762" s="241"/>
      <c r="X762" s="241"/>
      <c r="Y762" s="241"/>
      <c r="Z762" s="241"/>
      <c r="AA762" s="241"/>
      <c r="AD762" s="241"/>
      <c r="AF762" s="241"/>
      <c r="AG762" s="241"/>
      <c r="AH762" s="241"/>
      <c r="AI762" s="241"/>
    </row>
    <row r="763" spans="21:35" ht="15.75" customHeight="1" x14ac:dyDescent="0.2">
      <c r="U763" s="241"/>
      <c r="V763" s="241"/>
      <c r="W763" s="241"/>
      <c r="X763" s="241"/>
      <c r="Y763" s="241"/>
      <c r="Z763" s="241"/>
      <c r="AA763" s="241"/>
      <c r="AD763" s="241"/>
      <c r="AF763" s="241"/>
      <c r="AG763" s="241"/>
      <c r="AH763" s="241"/>
      <c r="AI763" s="241"/>
    </row>
    <row r="764" spans="21:35" ht="15.75" customHeight="1" x14ac:dyDescent="0.2">
      <c r="U764" s="241"/>
      <c r="V764" s="241"/>
      <c r="W764" s="241"/>
      <c r="X764" s="241"/>
      <c r="Y764" s="241"/>
      <c r="Z764" s="241"/>
      <c r="AA764" s="241"/>
      <c r="AD764" s="241"/>
      <c r="AF764" s="241"/>
      <c r="AG764" s="241"/>
      <c r="AH764" s="241"/>
      <c r="AI764" s="241"/>
    </row>
    <row r="765" spans="21:35" ht="15.75" customHeight="1" x14ac:dyDescent="0.2">
      <c r="U765" s="241"/>
      <c r="V765" s="241"/>
      <c r="W765" s="241"/>
      <c r="X765" s="241"/>
      <c r="Y765" s="241"/>
      <c r="Z765" s="241"/>
      <c r="AA765" s="241"/>
      <c r="AD765" s="241"/>
      <c r="AF765" s="241"/>
      <c r="AG765" s="241"/>
      <c r="AH765" s="241"/>
      <c r="AI765" s="241"/>
    </row>
    <row r="766" spans="21:35" ht="15.75" customHeight="1" x14ac:dyDescent="0.2">
      <c r="U766" s="241"/>
      <c r="V766" s="241"/>
      <c r="W766" s="241"/>
      <c r="X766" s="241"/>
      <c r="Y766" s="241"/>
      <c r="Z766" s="241"/>
      <c r="AA766" s="241"/>
      <c r="AD766" s="241"/>
      <c r="AF766" s="241"/>
      <c r="AG766" s="241"/>
      <c r="AH766" s="241"/>
      <c r="AI766" s="241"/>
    </row>
    <row r="767" spans="21:35" ht="15.75" customHeight="1" x14ac:dyDescent="0.2">
      <c r="U767" s="241"/>
      <c r="V767" s="241"/>
      <c r="W767" s="241"/>
      <c r="X767" s="241"/>
      <c r="Y767" s="241"/>
      <c r="Z767" s="241"/>
      <c r="AA767" s="241"/>
      <c r="AD767" s="241"/>
      <c r="AF767" s="241"/>
      <c r="AG767" s="241"/>
      <c r="AH767" s="241"/>
      <c r="AI767" s="241"/>
    </row>
    <row r="768" spans="21:35" ht="15.75" customHeight="1" x14ac:dyDescent="0.2">
      <c r="U768" s="241"/>
      <c r="V768" s="241"/>
      <c r="W768" s="241"/>
      <c r="X768" s="241"/>
      <c r="Y768" s="241"/>
      <c r="Z768" s="241"/>
      <c r="AA768" s="241"/>
      <c r="AD768" s="241"/>
      <c r="AF768" s="241"/>
      <c r="AG768" s="241"/>
      <c r="AH768" s="241"/>
      <c r="AI768" s="241"/>
    </row>
    <row r="769" spans="21:35" ht="15.75" customHeight="1" x14ac:dyDescent="0.2">
      <c r="U769" s="241"/>
      <c r="V769" s="241"/>
      <c r="W769" s="241"/>
      <c r="X769" s="241"/>
      <c r="Y769" s="241"/>
      <c r="Z769" s="241"/>
      <c r="AA769" s="241"/>
      <c r="AD769" s="241"/>
      <c r="AF769" s="241"/>
      <c r="AG769" s="241"/>
      <c r="AH769" s="241"/>
      <c r="AI769" s="241"/>
    </row>
    <row r="770" spans="21:35" ht="15.75" customHeight="1" x14ac:dyDescent="0.2">
      <c r="U770" s="241"/>
      <c r="V770" s="241"/>
      <c r="W770" s="241"/>
      <c r="X770" s="241"/>
      <c r="Y770" s="241"/>
      <c r="Z770" s="241"/>
      <c r="AA770" s="241"/>
      <c r="AD770" s="241"/>
      <c r="AF770" s="241"/>
      <c r="AG770" s="241"/>
      <c r="AH770" s="241"/>
      <c r="AI770" s="241"/>
    </row>
    <row r="771" spans="21:35" ht="15.75" customHeight="1" x14ac:dyDescent="0.2">
      <c r="U771" s="241"/>
      <c r="V771" s="241"/>
      <c r="W771" s="241"/>
      <c r="X771" s="241"/>
      <c r="Y771" s="241"/>
      <c r="Z771" s="241"/>
      <c r="AA771" s="241"/>
      <c r="AD771" s="241"/>
      <c r="AF771" s="241"/>
      <c r="AG771" s="241"/>
      <c r="AH771" s="241"/>
      <c r="AI771" s="241"/>
    </row>
    <row r="772" spans="21:35" ht="15.75" customHeight="1" x14ac:dyDescent="0.2">
      <c r="U772" s="241"/>
      <c r="V772" s="241"/>
      <c r="W772" s="241"/>
      <c r="X772" s="241"/>
      <c r="Y772" s="241"/>
      <c r="Z772" s="241"/>
      <c r="AA772" s="241"/>
      <c r="AD772" s="241"/>
      <c r="AF772" s="241"/>
      <c r="AG772" s="241"/>
      <c r="AH772" s="241"/>
      <c r="AI772" s="241"/>
    </row>
    <row r="773" spans="21:35" ht="15.75" customHeight="1" x14ac:dyDescent="0.2">
      <c r="U773" s="241"/>
      <c r="V773" s="241"/>
      <c r="W773" s="241"/>
      <c r="X773" s="241"/>
      <c r="Y773" s="241"/>
      <c r="Z773" s="241"/>
      <c r="AA773" s="241"/>
      <c r="AD773" s="241"/>
      <c r="AF773" s="241"/>
      <c r="AG773" s="241"/>
      <c r="AH773" s="241"/>
      <c r="AI773" s="241"/>
    </row>
    <row r="774" spans="21:35" ht="15.75" customHeight="1" x14ac:dyDescent="0.2">
      <c r="U774" s="241"/>
      <c r="V774" s="241"/>
      <c r="W774" s="241"/>
      <c r="X774" s="241"/>
      <c r="Y774" s="241"/>
      <c r="Z774" s="241"/>
      <c r="AA774" s="241"/>
      <c r="AD774" s="241"/>
      <c r="AF774" s="241"/>
      <c r="AG774" s="241"/>
      <c r="AH774" s="241"/>
      <c r="AI774" s="241"/>
    </row>
    <row r="775" spans="21:35" ht="15.75" customHeight="1" x14ac:dyDescent="0.2">
      <c r="U775" s="241"/>
      <c r="V775" s="241"/>
      <c r="W775" s="241"/>
      <c r="X775" s="241"/>
      <c r="Y775" s="241"/>
      <c r="Z775" s="241"/>
      <c r="AA775" s="241"/>
      <c r="AD775" s="241"/>
      <c r="AF775" s="241"/>
      <c r="AG775" s="241"/>
      <c r="AH775" s="241"/>
      <c r="AI775" s="241"/>
    </row>
    <row r="776" spans="21:35" ht="15.75" customHeight="1" x14ac:dyDescent="0.2">
      <c r="U776" s="241"/>
      <c r="V776" s="241"/>
      <c r="W776" s="241"/>
      <c r="X776" s="241"/>
      <c r="Y776" s="241"/>
      <c r="Z776" s="241"/>
      <c r="AA776" s="241"/>
      <c r="AD776" s="241"/>
      <c r="AF776" s="241"/>
      <c r="AG776" s="241"/>
      <c r="AH776" s="241"/>
      <c r="AI776" s="241"/>
    </row>
    <row r="777" spans="21:35" ht="15.75" customHeight="1" x14ac:dyDescent="0.2">
      <c r="U777" s="241"/>
      <c r="V777" s="241"/>
      <c r="W777" s="241"/>
      <c r="X777" s="241"/>
      <c r="Y777" s="241"/>
      <c r="Z777" s="241"/>
      <c r="AA777" s="241"/>
      <c r="AD777" s="241"/>
      <c r="AF777" s="241"/>
      <c r="AG777" s="241"/>
      <c r="AH777" s="241"/>
      <c r="AI777" s="241"/>
    </row>
    <row r="778" spans="21:35" ht="15.75" customHeight="1" x14ac:dyDescent="0.2">
      <c r="U778" s="241"/>
      <c r="V778" s="241"/>
      <c r="W778" s="241"/>
      <c r="X778" s="241"/>
      <c r="Y778" s="241"/>
      <c r="Z778" s="241"/>
      <c r="AA778" s="241"/>
      <c r="AD778" s="241"/>
      <c r="AF778" s="241"/>
      <c r="AG778" s="241"/>
      <c r="AH778" s="241"/>
      <c r="AI778" s="241"/>
    </row>
    <row r="779" spans="21:35" ht="15.75" customHeight="1" x14ac:dyDescent="0.2">
      <c r="U779" s="241"/>
      <c r="V779" s="241"/>
      <c r="W779" s="241"/>
      <c r="X779" s="241"/>
      <c r="Y779" s="241"/>
      <c r="Z779" s="241"/>
      <c r="AA779" s="241"/>
      <c r="AD779" s="241"/>
      <c r="AF779" s="241"/>
      <c r="AG779" s="241"/>
      <c r="AH779" s="241"/>
      <c r="AI779" s="241"/>
    </row>
    <row r="780" spans="21:35" ht="15.75" customHeight="1" x14ac:dyDescent="0.2">
      <c r="U780" s="241"/>
      <c r="V780" s="241"/>
      <c r="W780" s="241"/>
      <c r="X780" s="241"/>
      <c r="Y780" s="241"/>
      <c r="Z780" s="241"/>
      <c r="AA780" s="241"/>
      <c r="AD780" s="241"/>
      <c r="AF780" s="241"/>
      <c r="AG780" s="241"/>
      <c r="AH780" s="241"/>
      <c r="AI780" s="241"/>
    </row>
    <row r="781" spans="21:35" ht="15.75" customHeight="1" x14ac:dyDescent="0.2">
      <c r="U781" s="241"/>
      <c r="V781" s="241"/>
      <c r="W781" s="241"/>
      <c r="X781" s="241"/>
      <c r="Y781" s="241"/>
      <c r="Z781" s="241"/>
      <c r="AA781" s="241"/>
      <c r="AD781" s="241"/>
      <c r="AF781" s="241"/>
      <c r="AG781" s="241"/>
      <c r="AH781" s="241"/>
      <c r="AI781" s="241"/>
    </row>
    <row r="782" spans="21:35" ht="15.75" customHeight="1" x14ac:dyDescent="0.2">
      <c r="U782" s="241"/>
      <c r="V782" s="241"/>
      <c r="W782" s="241"/>
      <c r="X782" s="241"/>
      <c r="Y782" s="241"/>
      <c r="Z782" s="241"/>
      <c r="AA782" s="241"/>
      <c r="AD782" s="241"/>
      <c r="AF782" s="241"/>
      <c r="AG782" s="241"/>
      <c r="AH782" s="241"/>
      <c r="AI782" s="241"/>
    </row>
    <row r="783" spans="21:35" ht="15.75" customHeight="1" x14ac:dyDescent="0.2">
      <c r="U783" s="241"/>
      <c r="V783" s="241"/>
      <c r="W783" s="241"/>
      <c r="X783" s="241"/>
      <c r="Y783" s="241"/>
      <c r="Z783" s="241"/>
      <c r="AA783" s="241"/>
      <c r="AD783" s="241"/>
      <c r="AF783" s="241"/>
      <c r="AG783" s="241"/>
      <c r="AH783" s="241"/>
      <c r="AI783" s="241"/>
    </row>
    <row r="784" spans="21:35" ht="15.75" customHeight="1" x14ac:dyDescent="0.2">
      <c r="U784" s="241"/>
      <c r="V784" s="241"/>
      <c r="W784" s="241"/>
      <c r="X784" s="241"/>
      <c r="Y784" s="241"/>
      <c r="Z784" s="241"/>
      <c r="AA784" s="241"/>
      <c r="AD784" s="241"/>
      <c r="AF784" s="241"/>
      <c r="AG784" s="241"/>
      <c r="AH784" s="241"/>
      <c r="AI784" s="241"/>
    </row>
    <row r="785" spans="21:35" ht="15.75" customHeight="1" x14ac:dyDescent="0.2">
      <c r="U785" s="241"/>
      <c r="V785" s="241"/>
      <c r="W785" s="241"/>
      <c r="X785" s="241"/>
      <c r="Y785" s="241"/>
      <c r="Z785" s="241"/>
      <c r="AA785" s="241"/>
      <c r="AD785" s="241"/>
      <c r="AF785" s="241"/>
      <c r="AG785" s="241"/>
      <c r="AH785" s="241"/>
      <c r="AI785" s="241"/>
    </row>
    <row r="786" spans="21:35" ht="15.75" customHeight="1" x14ac:dyDescent="0.2">
      <c r="U786" s="241"/>
      <c r="V786" s="241"/>
      <c r="W786" s="241"/>
      <c r="X786" s="241"/>
      <c r="Y786" s="241"/>
      <c r="Z786" s="241"/>
      <c r="AA786" s="241"/>
      <c r="AD786" s="241"/>
      <c r="AF786" s="241"/>
      <c r="AG786" s="241"/>
      <c r="AH786" s="241"/>
      <c r="AI786" s="241"/>
    </row>
    <row r="787" spans="21:35" ht="15.75" customHeight="1" x14ac:dyDescent="0.2">
      <c r="U787" s="241"/>
      <c r="V787" s="241"/>
      <c r="W787" s="241"/>
      <c r="X787" s="241"/>
      <c r="Y787" s="241"/>
      <c r="Z787" s="241"/>
      <c r="AA787" s="241"/>
      <c r="AD787" s="241"/>
      <c r="AF787" s="241"/>
      <c r="AG787" s="241"/>
      <c r="AH787" s="241"/>
      <c r="AI787" s="241"/>
    </row>
    <row r="788" spans="21:35" ht="15.75" customHeight="1" x14ac:dyDescent="0.2">
      <c r="U788" s="241"/>
      <c r="V788" s="241"/>
      <c r="W788" s="241"/>
      <c r="X788" s="241"/>
      <c r="Y788" s="241"/>
      <c r="Z788" s="241"/>
      <c r="AA788" s="241"/>
      <c r="AD788" s="241"/>
      <c r="AF788" s="241"/>
      <c r="AG788" s="241"/>
      <c r="AH788" s="241"/>
      <c r="AI788" s="241"/>
    </row>
    <row r="789" spans="21:35" ht="15.75" customHeight="1" x14ac:dyDescent="0.2">
      <c r="U789" s="241"/>
      <c r="V789" s="241"/>
      <c r="W789" s="241"/>
      <c r="X789" s="241"/>
      <c r="Y789" s="241"/>
      <c r="Z789" s="241"/>
      <c r="AA789" s="241"/>
      <c r="AD789" s="241"/>
      <c r="AF789" s="241"/>
      <c r="AG789" s="241"/>
      <c r="AH789" s="241"/>
      <c r="AI789" s="241"/>
    </row>
    <row r="790" spans="21:35" ht="15.75" customHeight="1" x14ac:dyDescent="0.2">
      <c r="U790" s="241"/>
      <c r="V790" s="241"/>
      <c r="W790" s="241"/>
      <c r="X790" s="241"/>
      <c r="Y790" s="241"/>
      <c r="Z790" s="241"/>
      <c r="AA790" s="241"/>
      <c r="AD790" s="241"/>
      <c r="AF790" s="241"/>
      <c r="AG790" s="241"/>
      <c r="AH790" s="241"/>
      <c r="AI790" s="241"/>
    </row>
    <row r="791" spans="21:35" ht="15.75" customHeight="1" x14ac:dyDescent="0.2">
      <c r="U791" s="241"/>
      <c r="V791" s="241"/>
      <c r="W791" s="241"/>
      <c r="X791" s="241"/>
      <c r="Y791" s="241"/>
      <c r="Z791" s="241"/>
      <c r="AA791" s="241"/>
      <c r="AD791" s="241"/>
      <c r="AF791" s="241"/>
      <c r="AG791" s="241"/>
      <c r="AH791" s="241"/>
      <c r="AI791" s="241"/>
    </row>
    <row r="792" spans="21:35" ht="15.75" customHeight="1" x14ac:dyDescent="0.2">
      <c r="U792" s="241"/>
      <c r="V792" s="241"/>
      <c r="W792" s="241"/>
      <c r="X792" s="241"/>
      <c r="Y792" s="241"/>
      <c r="Z792" s="241"/>
      <c r="AA792" s="241"/>
      <c r="AD792" s="241"/>
      <c r="AF792" s="241"/>
      <c r="AG792" s="241"/>
      <c r="AH792" s="241"/>
      <c r="AI792" s="241"/>
    </row>
    <row r="793" spans="21:35" ht="15.75" customHeight="1" x14ac:dyDescent="0.2">
      <c r="U793" s="241"/>
      <c r="V793" s="241"/>
      <c r="W793" s="241"/>
      <c r="X793" s="241"/>
      <c r="Y793" s="241"/>
      <c r="Z793" s="241"/>
      <c r="AA793" s="241"/>
      <c r="AD793" s="241"/>
      <c r="AF793" s="241"/>
      <c r="AG793" s="241"/>
      <c r="AH793" s="241"/>
      <c r="AI793" s="241"/>
    </row>
    <row r="794" spans="21:35" ht="15.75" customHeight="1" x14ac:dyDescent="0.2">
      <c r="U794" s="241"/>
      <c r="V794" s="241"/>
      <c r="W794" s="241"/>
      <c r="X794" s="241"/>
      <c r="Y794" s="241"/>
      <c r="Z794" s="241"/>
      <c r="AA794" s="241"/>
      <c r="AD794" s="241"/>
      <c r="AF794" s="241"/>
      <c r="AG794" s="241"/>
      <c r="AH794" s="241"/>
      <c r="AI794" s="241"/>
    </row>
    <row r="795" spans="21:35" ht="15.75" customHeight="1" x14ac:dyDescent="0.2">
      <c r="U795" s="241"/>
      <c r="V795" s="241"/>
      <c r="W795" s="241"/>
      <c r="X795" s="241"/>
      <c r="Y795" s="241"/>
      <c r="Z795" s="241"/>
      <c r="AA795" s="241"/>
      <c r="AD795" s="241"/>
      <c r="AF795" s="241"/>
      <c r="AG795" s="241"/>
      <c r="AH795" s="241"/>
      <c r="AI795" s="241"/>
    </row>
    <row r="796" spans="21:35" ht="15.75" customHeight="1" x14ac:dyDescent="0.2">
      <c r="U796" s="241"/>
      <c r="V796" s="241"/>
      <c r="W796" s="241"/>
      <c r="X796" s="241"/>
      <c r="Y796" s="241"/>
      <c r="Z796" s="241"/>
      <c r="AA796" s="241"/>
      <c r="AD796" s="241"/>
      <c r="AF796" s="241"/>
      <c r="AG796" s="241"/>
      <c r="AH796" s="241"/>
      <c r="AI796" s="241"/>
    </row>
    <row r="797" spans="21:35" ht="15.75" customHeight="1" x14ac:dyDescent="0.2">
      <c r="U797" s="241"/>
      <c r="V797" s="241"/>
      <c r="W797" s="241"/>
      <c r="X797" s="241"/>
      <c r="Y797" s="241"/>
      <c r="Z797" s="241"/>
      <c r="AA797" s="241"/>
      <c r="AD797" s="241"/>
      <c r="AF797" s="241"/>
      <c r="AG797" s="241"/>
      <c r="AH797" s="241"/>
      <c r="AI797" s="241"/>
    </row>
    <row r="798" spans="21:35" ht="15.75" customHeight="1" x14ac:dyDescent="0.2">
      <c r="U798" s="241"/>
      <c r="V798" s="241"/>
      <c r="W798" s="241"/>
      <c r="X798" s="241"/>
      <c r="Y798" s="241"/>
      <c r="Z798" s="241"/>
      <c r="AA798" s="241"/>
      <c r="AD798" s="241"/>
      <c r="AF798" s="241"/>
      <c r="AG798" s="241"/>
      <c r="AH798" s="241"/>
      <c r="AI798" s="241"/>
    </row>
    <row r="799" spans="21:35" ht="15.75" customHeight="1" x14ac:dyDescent="0.2">
      <c r="U799" s="241"/>
      <c r="V799" s="241"/>
      <c r="W799" s="241"/>
      <c r="X799" s="241"/>
      <c r="Y799" s="241"/>
      <c r="Z799" s="241"/>
      <c r="AA799" s="241"/>
      <c r="AD799" s="241"/>
      <c r="AF799" s="241"/>
      <c r="AG799" s="241"/>
      <c r="AH799" s="241"/>
      <c r="AI799" s="241"/>
    </row>
    <row r="800" spans="21:35" ht="15.75" customHeight="1" x14ac:dyDescent="0.2">
      <c r="U800" s="241"/>
      <c r="V800" s="241"/>
      <c r="W800" s="241"/>
      <c r="X800" s="241"/>
      <c r="Y800" s="241"/>
      <c r="Z800" s="241"/>
      <c r="AA800" s="241"/>
      <c r="AD800" s="241"/>
      <c r="AF800" s="241"/>
      <c r="AG800" s="241"/>
      <c r="AH800" s="241"/>
      <c r="AI800" s="241"/>
    </row>
    <row r="801" spans="21:35" ht="15.75" customHeight="1" x14ac:dyDescent="0.2">
      <c r="U801" s="241"/>
      <c r="V801" s="241"/>
      <c r="W801" s="241"/>
      <c r="X801" s="241"/>
      <c r="Y801" s="241"/>
      <c r="Z801" s="241"/>
      <c r="AA801" s="241"/>
      <c r="AD801" s="241"/>
      <c r="AF801" s="241"/>
      <c r="AG801" s="241"/>
      <c r="AH801" s="241"/>
      <c r="AI801" s="241"/>
    </row>
    <row r="802" spans="21:35" ht="15.75" customHeight="1" x14ac:dyDescent="0.2">
      <c r="U802" s="241"/>
      <c r="V802" s="241"/>
      <c r="W802" s="241"/>
      <c r="X802" s="241"/>
      <c r="Y802" s="241"/>
      <c r="Z802" s="241"/>
      <c r="AA802" s="241"/>
      <c r="AD802" s="241"/>
      <c r="AF802" s="241"/>
      <c r="AG802" s="241"/>
      <c r="AH802" s="241"/>
      <c r="AI802" s="241"/>
    </row>
    <row r="803" spans="21:35" ht="15.75" customHeight="1" x14ac:dyDescent="0.2">
      <c r="U803" s="241"/>
      <c r="V803" s="241"/>
      <c r="W803" s="241"/>
      <c r="X803" s="241"/>
      <c r="Y803" s="241"/>
      <c r="Z803" s="241"/>
      <c r="AA803" s="241"/>
      <c r="AD803" s="241"/>
      <c r="AF803" s="241"/>
      <c r="AG803" s="241"/>
      <c r="AH803" s="241"/>
      <c r="AI803" s="241"/>
    </row>
    <row r="804" spans="21:35" ht="15.75" customHeight="1" x14ac:dyDescent="0.2">
      <c r="U804" s="241"/>
      <c r="V804" s="241"/>
      <c r="W804" s="241"/>
      <c r="X804" s="241"/>
      <c r="Y804" s="241"/>
      <c r="Z804" s="241"/>
      <c r="AA804" s="241"/>
      <c r="AD804" s="241"/>
      <c r="AF804" s="241"/>
      <c r="AG804" s="241"/>
      <c r="AH804" s="241"/>
      <c r="AI804" s="241"/>
    </row>
    <row r="805" spans="21:35" ht="15.75" customHeight="1" x14ac:dyDescent="0.2">
      <c r="U805" s="241"/>
      <c r="V805" s="241"/>
      <c r="W805" s="241"/>
      <c r="X805" s="241"/>
      <c r="Y805" s="241"/>
      <c r="Z805" s="241"/>
      <c r="AA805" s="241"/>
      <c r="AD805" s="241"/>
      <c r="AF805" s="241"/>
      <c r="AG805" s="241"/>
      <c r="AH805" s="241"/>
      <c r="AI805" s="241"/>
    </row>
    <row r="806" spans="21:35" ht="15.75" customHeight="1" x14ac:dyDescent="0.2">
      <c r="U806" s="241"/>
      <c r="V806" s="241"/>
      <c r="W806" s="241"/>
      <c r="X806" s="241"/>
      <c r="Y806" s="241"/>
      <c r="Z806" s="241"/>
      <c r="AA806" s="241"/>
      <c r="AD806" s="241"/>
      <c r="AF806" s="241"/>
      <c r="AG806" s="241"/>
      <c r="AH806" s="241"/>
      <c r="AI806" s="241"/>
    </row>
    <row r="807" spans="21:35" ht="15.75" customHeight="1" x14ac:dyDescent="0.2">
      <c r="U807" s="241"/>
      <c r="V807" s="241"/>
      <c r="W807" s="241"/>
      <c r="X807" s="241"/>
      <c r="Y807" s="241"/>
      <c r="Z807" s="241"/>
      <c r="AA807" s="241"/>
      <c r="AD807" s="241"/>
      <c r="AF807" s="241"/>
      <c r="AG807" s="241"/>
      <c r="AH807" s="241"/>
      <c r="AI807" s="241"/>
    </row>
    <row r="808" spans="21:35" ht="15.75" customHeight="1" x14ac:dyDescent="0.2">
      <c r="U808" s="241"/>
      <c r="V808" s="241"/>
      <c r="W808" s="241"/>
      <c r="X808" s="241"/>
      <c r="Y808" s="241"/>
      <c r="Z808" s="241"/>
      <c r="AA808" s="241"/>
      <c r="AD808" s="241"/>
      <c r="AF808" s="241"/>
      <c r="AG808" s="241"/>
      <c r="AH808" s="241"/>
      <c r="AI808" s="241"/>
    </row>
    <row r="809" spans="21:35" ht="15.75" customHeight="1" x14ac:dyDescent="0.2">
      <c r="U809" s="241"/>
      <c r="V809" s="241"/>
      <c r="W809" s="241"/>
      <c r="X809" s="241"/>
      <c r="Y809" s="241"/>
      <c r="Z809" s="241"/>
      <c r="AA809" s="241"/>
      <c r="AD809" s="241"/>
      <c r="AF809" s="241"/>
      <c r="AG809" s="241"/>
      <c r="AH809" s="241"/>
      <c r="AI809" s="241"/>
    </row>
    <row r="810" spans="21:35" ht="15.75" customHeight="1" x14ac:dyDescent="0.2">
      <c r="U810" s="241"/>
      <c r="V810" s="241"/>
      <c r="W810" s="241"/>
      <c r="X810" s="241"/>
      <c r="Y810" s="241"/>
      <c r="Z810" s="241"/>
      <c r="AA810" s="241"/>
      <c r="AD810" s="241"/>
      <c r="AF810" s="241"/>
      <c r="AG810" s="241"/>
      <c r="AH810" s="241"/>
      <c r="AI810" s="241"/>
    </row>
    <row r="811" spans="21:35" ht="15.75" customHeight="1" x14ac:dyDescent="0.2">
      <c r="U811" s="241"/>
      <c r="V811" s="241"/>
      <c r="W811" s="241"/>
      <c r="X811" s="241"/>
      <c r="Y811" s="241"/>
      <c r="Z811" s="241"/>
      <c r="AA811" s="241"/>
      <c r="AD811" s="241"/>
      <c r="AF811" s="241"/>
      <c r="AG811" s="241"/>
      <c r="AH811" s="241"/>
      <c r="AI811" s="241"/>
    </row>
    <row r="812" spans="21:35" ht="15.75" customHeight="1" x14ac:dyDescent="0.2">
      <c r="U812" s="241"/>
      <c r="V812" s="241"/>
      <c r="W812" s="241"/>
      <c r="X812" s="241"/>
      <c r="Y812" s="241"/>
      <c r="Z812" s="241"/>
      <c r="AA812" s="241"/>
      <c r="AD812" s="241"/>
      <c r="AF812" s="241"/>
      <c r="AG812" s="241"/>
      <c r="AH812" s="241"/>
      <c r="AI812" s="241"/>
    </row>
    <row r="813" spans="21:35" ht="15.75" customHeight="1" x14ac:dyDescent="0.2">
      <c r="U813" s="241"/>
      <c r="V813" s="241"/>
      <c r="W813" s="241"/>
      <c r="X813" s="241"/>
      <c r="Y813" s="241"/>
      <c r="Z813" s="241"/>
      <c r="AA813" s="241"/>
      <c r="AD813" s="241"/>
      <c r="AF813" s="241"/>
      <c r="AG813" s="241"/>
      <c r="AH813" s="241"/>
      <c r="AI813" s="241"/>
    </row>
    <row r="814" spans="21:35" ht="15.75" customHeight="1" x14ac:dyDescent="0.2">
      <c r="U814" s="241"/>
      <c r="V814" s="241"/>
      <c r="W814" s="241"/>
      <c r="X814" s="241"/>
      <c r="Y814" s="241"/>
      <c r="Z814" s="241"/>
      <c r="AA814" s="241"/>
      <c r="AD814" s="241"/>
      <c r="AF814" s="241"/>
      <c r="AG814" s="241"/>
      <c r="AH814" s="241"/>
      <c r="AI814" s="241"/>
    </row>
    <row r="815" spans="21:35" ht="15.75" customHeight="1" x14ac:dyDescent="0.2">
      <c r="U815" s="241"/>
      <c r="V815" s="241"/>
      <c r="W815" s="241"/>
      <c r="X815" s="241"/>
      <c r="Y815" s="241"/>
      <c r="Z815" s="241"/>
      <c r="AA815" s="241"/>
      <c r="AD815" s="241"/>
      <c r="AF815" s="241"/>
      <c r="AG815" s="241"/>
      <c r="AH815" s="241"/>
      <c r="AI815" s="241"/>
    </row>
    <row r="816" spans="21:35" ht="15.75" customHeight="1" x14ac:dyDescent="0.2">
      <c r="U816" s="241"/>
      <c r="V816" s="241"/>
      <c r="W816" s="241"/>
      <c r="X816" s="241"/>
      <c r="Y816" s="241"/>
      <c r="Z816" s="241"/>
      <c r="AA816" s="241"/>
      <c r="AD816" s="241"/>
      <c r="AF816" s="241"/>
      <c r="AG816" s="241"/>
      <c r="AH816" s="241"/>
      <c r="AI816" s="241"/>
    </row>
    <row r="817" spans="21:35" ht="15.75" customHeight="1" x14ac:dyDescent="0.2">
      <c r="U817" s="241"/>
      <c r="V817" s="241"/>
      <c r="W817" s="241"/>
      <c r="X817" s="241"/>
      <c r="Y817" s="241"/>
      <c r="Z817" s="241"/>
      <c r="AA817" s="241"/>
      <c r="AD817" s="241"/>
      <c r="AF817" s="241"/>
      <c r="AG817" s="241"/>
      <c r="AH817" s="241"/>
      <c r="AI817" s="241"/>
    </row>
    <row r="818" spans="21:35" ht="15.75" customHeight="1" x14ac:dyDescent="0.2">
      <c r="U818" s="241"/>
      <c r="V818" s="241"/>
      <c r="W818" s="241"/>
      <c r="X818" s="241"/>
      <c r="Y818" s="241"/>
      <c r="Z818" s="241"/>
      <c r="AA818" s="241"/>
      <c r="AD818" s="241"/>
      <c r="AF818" s="241"/>
      <c r="AG818" s="241"/>
      <c r="AH818" s="241"/>
      <c r="AI818" s="241"/>
    </row>
    <row r="819" spans="21:35" ht="15.75" customHeight="1" x14ac:dyDescent="0.2">
      <c r="U819" s="241"/>
      <c r="V819" s="241"/>
      <c r="W819" s="241"/>
      <c r="X819" s="241"/>
      <c r="Y819" s="241"/>
      <c r="Z819" s="241"/>
      <c r="AA819" s="241"/>
      <c r="AD819" s="241"/>
      <c r="AF819" s="241"/>
      <c r="AG819" s="241"/>
      <c r="AH819" s="241"/>
      <c r="AI819" s="241"/>
    </row>
    <row r="820" spans="21:35" ht="15.75" customHeight="1" x14ac:dyDescent="0.2">
      <c r="U820" s="241"/>
      <c r="V820" s="241"/>
      <c r="W820" s="241"/>
      <c r="X820" s="241"/>
      <c r="Y820" s="241"/>
      <c r="Z820" s="241"/>
      <c r="AA820" s="241"/>
      <c r="AD820" s="241"/>
      <c r="AF820" s="241"/>
      <c r="AG820" s="241"/>
      <c r="AH820" s="241"/>
      <c r="AI820" s="241"/>
    </row>
    <row r="821" spans="21:35" ht="15.75" customHeight="1" x14ac:dyDescent="0.2">
      <c r="U821" s="241"/>
      <c r="V821" s="241"/>
      <c r="W821" s="241"/>
      <c r="X821" s="241"/>
      <c r="Y821" s="241"/>
      <c r="Z821" s="241"/>
      <c r="AA821" s="241"/>
      <c r="AD821" s="241"/>
      <c r="AF821" s="241"/>
      <c r="AG821" s="241"/>
      <c r="AH821" s="241"/>
      <c r="AI821" s="241"/>
    </row>
    <row r="822" spans="21:35" ht="15.75" customHeight="1" x14ac:dyDescent="0.2">
      <c r="U822" s="241"/>
      <c r="V822" s="241"/>
      <c r="W822" s="241"/>
      <c r="X822" s="241"/>
      <c r="Y822" s="241"/>
      <c r="Z822" s="241"/>
      <c r="AA822" s="241"/>
      <c r="AD822" s="241"/>
      <c r="AF822" s="241"/>
      <c r="AG822" s="241"/>
      <c r="AH822" s="241"/>
      <c r="AI822" s="241"/>
    </row>
    <row r="823" spans="21:35" ht="15.75" customHeight="1" x14ac:dyDescent="0.2">
      <c r="U823" s="241"/>
      <c r="V823" s="241"/>
      <c r="W823" s="241"/>
      <c r="X823" s="241"/>
      <c r="Y823" s="241"/>
      <c r="Z823" s="241"/>
      <c r="AA823" s="241"/>
      <c r="AD823" s="241"/>
      <c r="AF823" s="241"/>
      <c r="AG823" s="241"/>
      <c r="AH823" s="241"/>
      <c r="AI823" s="241"/>
    </row>
    <row r="824" spans="21:35" ht="15.75" customHeight="1" x14ac:dyDescent="0.2">
      <c r="U824" s="241"/>
      <c r="V824" s="241"/>
      <c r="W824" s="241"/>
      <c r="X824" s="241"/>
      <c r="Y824" s="241"/>
      <c r="Z824" s="241"/>
      <c r="AA824" s="241"/>
      <c r="AD824" s="241"/>
      <c r="AF824" s="241"/>
      <c r="AG824" s="241"/>
      <c r="AH824" s="241"/>
      <c r="AI824" s="241"/>
    </row>
    <row r="825" spans="21:35" ht="15.75" customHeight="1" x14ac:dyDescent="0.2">
      <c r="U825" s="241"/>
      <c r="V825" s="241"/>
      <c r="W825" s="241"/>
      <c r="X825" s="241"/>
      <c r="Y825" s="241"/>
      <c r="Z825" s="241"/>
      <c r="AA825" s="241"/>
      <c r="AD825" s="241"/>
      <c r="AF825" s="241"/>
      <c r="AG825" s="241"/>
      <c r="AH825" s="241"/>
      <c r="AI825" s="241"/>
    </row>
    <row r="826" spans="21:35" ht="15.75" customHeight="1" x14ac:dyDescent="0.2">
      <c r="U826" s="241"/>
      <c r="V826" s="241"/>
      <c r="W826" s="241"/>
      <c r="X826" s="241"/>
      <c r="Y826" s="241"/>
      <c r="Z826" s="241"/>
      <c r="AA826" s="241"/>
      <c r="AD826" s="241"/>
      <c r="AF826" s="241"/>
      <c r="AG826" s="241"/>
      <c r="AH826" s="241"/>
      <c r="AI826" s="241"/>
    </row>
    <row r="827" spans="21:35" ht="15.75" customHeight="1" x14ac:dyDescent="0.2">
      <c r="U827" s="241"/>
      <c r="V827" s="241"/>
      <c r="W827" s="241"/>
      <c r="X827" s="241"/>
      <c r="Y827" s="241"/>
      <c r="Z827" s="241"/>
      <c r="AA827" s="241"/>
      <c r="AD827" s="241"/>
      <c r="AF827" s="241"/>
      <c r="AG827" s="241"/>
      <c r="AH827" s="241"/>
      <c r="AI827" s="241"/>
    </row>
    <row r="828" spans="21:35" ht="15.75" customHeight="1" x14ac:dyDescent="0.2">
      <c r="U828" s="241"/>
      <c r="V828" s="241"/>
      <c r="W828" s="241"/>
      <c r="X828" s="241"/>
      <c r="Y828" s="241"/>
      <c r="Z828" s="241"/>
      <c r="AA828" s="241"/>
      <c r="AD828" s="241"/>
      <c r="AF828" s="241"/>
      <c r="AG828" s="241"/>
      <c r="AH828" s="241"/>
      <c r="AI828" s="241"/>
    </row>
    <row r="829" spans="21:35" ht="15.75" customHeight="1" x14ac:dyDescent="0.2">
      <c r="U829" s="241"/>
      <c r="V829" s="241"/>
      <c r="W829" s="241"/>
      <c r="X829" s="241"/>
      <c r="Y829" s="241"/>
      <c r="Z829" s="241"/>
      <c r="AA829" s="241"/>
      <c r="AD829" s="241"/>
      <c r="AF829" s="241"/>
      <c r="AG829" s="241"/>
      <c r="AH829" s="241"/>
      <c r="AI829" s="241"/>
    </row>
    <row r="830" spans="21:35" ht="15.75" customHeight="1" x14ac:dyDescent="0.2">
      <c r="U830" s="241"/>
      <c r="V830" s="241"/>
      <c r="W830" s="241"/>
      <c r="X830" s="241"/>
      <c r="Y830" s="241"/>
      <c r="Z830" s="241"/>
      <c r="AA830" s="241"/>
      <c r="AD830" s="241"/>
      <c r="AF830" s="241"/>
      <c r="AG830" s="241"/>
      <c r="AH830" s="241"/>
      <c r="AI830" s="241"/>
    </row>
    <row r="831" spans="21:35" ht="15.75" customHeight="1" x14ac:dyDescent="0.2">
      <c r="U831" s="241"/>
      <c r="V831" s="241"/>
      <c r="W831" s="241"/>
      <c r="X831" s="241"/>
      <c r="Y831" s="241"/>
      <c r="Z831" s="241"/>
      <c r="AA831" s="241"/>
      <c r="AD831" s="241"/>
      <c r="AF831" s="241"/>
      <c r="AG831" s="241"/>
      <c r="AH831" s="241"/>
      <c r="AI831" s="241"/>
    </row>
    <row r="832" spans="21:35" ht="15.75" customHeight="1" x14ac:dyDescent="0.2">
      <c r="U832" s="241"/>
      <c r="V832" s="241"/>
      <c r="W832" s="241"/>
      <c r="X832" s="241"/>
      <c r="Y832" s="241"/>
      <c r="Z832" s="241"/>
      <c r="AA832" s="241"/>
      <c r="AD832" s="241"/>
      <c r="AF832" s="241"/>
      <c r="AG832" s="241"/>
      <c r="AH832" s="241"/>
      <c r="AI832" s="241"/>
    </row>
    <row r="833" spans="21:35" ht="15.75" customHeight="1" x14ac:dyDescent="0.2">
      <c r="U833" s="241"/>
      <c r="V833" s="241"/>
      <c r="W833" s="241"/>
      <c r="X833" s="241"/>
      <c r="Y833" s="241"/>
      <c r="Z833" s="241"/>
      <c r="AA833" s="241"/>
      <c r="AD833" s="241"/>
      <c r="AF833" s="241"/>
      <c r="AG833" s="241"/>
      <c r="AH833" s="241"/>
      <c r="AI833" s="241"/>
    </row>
    <row r="834" spans="21:35" ht="15.75" customHeight="1" x14ac:dyDescent="0.2">
      <c r="U834" s="241"/>
      <c r="V834" s="241"/>
      <c r="W834" s="241"/>
      <c r="X834" s="241"/>
      <c r="Y834" s="241"/>
      <c r="Z834" s="241"/>
      <c r="AA834" s="241"/>
      <c r="AD834" s="241"/>
      <c r="AF834" s="241"/>
      <c r="AG834" s="241"/>
      <c r="AH834" s="241"/>
      <c r="AI834" s="241"/>
    </row>
    <row r="835" spans="21:35" ht="15.75" customHeight="1" x14ac:dyDescent="0.2">
      <c r="U835" s="241"/>
      <c r="V835" s="241"/>
      <c r="W835" s="241"/>
      <c r="X835" s="241"/>
      <c r="Y835" s="241"/>
      <c r="Z835" s="241"/>
      <c r="AA835" s="241"/>
      <c r="AD835" s="241"/>
      <c r="AF835" s="241"/>
      <c r="AG835" s="241"/>
      <c r="AH835" s="241"/>
      <c r="AI835" s="241"/>
    </row>
    <row r="836" spans="21:35" ht="15.75" customHeight="1" x14ac:dyDescent="0.2">
      <c r="U836" s="241"/>
      <c r="V836" s="241"/>
      <c r="W836" s="241"/>
      <c r="X836" s="241"/>
      <c r="Y836" s="241"/>
      <c r="Z836" s="241"/>
      <c r="AA836" s="241"/>
      <c r="AD836" s="241"/>
      <c r="AF836" s="241"/>
      <c r="AG836" s="241"/>
      <c r="AH836" s="241"/>
      <c r="AI836" s="241"/>
    </row>
    <row r="837" spans="21:35" ht="15.75" customHeight="1" x14ac:dyDescent="0.2">
      <c r="U837" s="241"/>
      <c r="V837" s="241"/>
      <c r="W837" s="241"/>
      <c r="X837" s="241"/>
      <c r="Y837" s="241"/>
      <c r="Z837" s="241"/>
      <c r="AA837" s="241"/>
      <c r="AD837" s="241"/>
      <c r="AF837" s="241"/>
      <c r="AG837" s="241"/>
      <c r="AH837" s="241"/>
      <c r="AI837" s="241"/>
    </row>
    <row r="838" spans="21:35" ht="15.75" customHeight="1" x14ac:dyDescent="0.2">
      <c r="U838" s="241"/>
      <c r="V838" s="241"/>
      <c r="W838" s="241"/>
      <c r="X838" s="241"/>
      <c r="Y838" s="241"/>
      <c r="Z838" s="241"/>
      <c r="AA838" s="241"/>
      <c r="AD838" s="241"/>
      <c r="AF838" s="241"/>
      <c r="AG838" s="241"/>
      <c r="AH838" s="241"/>
      <c r="AI838" s="241"/>
    </row>
    <row r="839" spans="21:35" ht="15.75" customHeight="1" x14ac:dyDescent="0.2">
      <c r="U839" s="241"/>
      <c r="V839" s="241"/>
      <c r="W839" s="241"/>
      <c r="X839" s="241"/>
      <c r="Y839" s="241"/>
      <c r="Z839" s="241"/>
      <c r="AA839" s="241"/>
      <c r="AD839" s="241"/>
      <c r="AF839" s="241"/>
      <c r="AG839" s="241"/>
      <c r="AH839" s="241"/>
      <c r="AI839" s="241"/>
    </row>
    <row r="840" spans="21:35" ht="15.75" customHeight="1" x14ac:dyDescent="0.2">
      <c r="U840" s="241"/>
      <c r="V840" s="241"/>
      <c r="W840" s="241"/>
      <c r="X840" s="241"/>
      <c r="Y840" s="241"/>
      <c r="Z840" s="241"/>
      <c r="AA840" s="241"/>
      <c r="AD840" s="241"/>
      <c r="AF840" s="241"/>
      <c r="AG840" s="241"/>
      <c r="AH840" s="241"/>
      <c r="AI840" s="241"/>
    </row>
    <row r="841" spans="21:35" ht="15.75" customHeight="1" x14ac:dyDescent="0.2">
      <c r="U841" s="241"/>
      <c r="V841" s="241"/>
      <c r="W841" s="241"/>
      <c r="X841" s="241"/>
      <c r="Y841" s="241"/>
      <c r="Z841" s="241"/>
      <c r="AA841" s="241"/>
      <c r="AD841" s="241"/>
      <c r="AF841" s="241"/>
      <c r="AG841" s="241"/>
      <c r="AH841" s="241"/>
      <c r="AI841" s="241"/>
    </row>
    <row r="842" spans="21:35" ht="15.75" customHeight="1" x14ac:dyDescent="0.2">
      <c r="U842" s="241"/>
      <c r="V842" s="241"/>
      <c r="W842" s="241"/>
      <c r="X842" s="241"/>
      <c r="Y842" s="241"/>
      <c r="Z842" s="241"/>
      <c r="AA842" s="241"/>
      <c r="AD842" s="241"/>
      <c r="AF842" s="241"/>
      <c r="AG842" s="241"/>
      <c r="AH842" s="241"/>
      <c r="AI842" s="241"/>
    </row>
    <row r="843" spans="21:35" ht="15.75" customHeight="1" x14ac:dyDescent="0.2">
      <c r="U843" s="241"/>
      <c r="V843" s="241"/>
      <c r="W843" s="241"/>
      <c r="X843" s="241"/>
      <c r="Y843" s="241"/>
      <c r="Z843" s="241"/>
      <c r="AA843" s="241"/>
      <c r="AD843" s="241"/>
      <c r="AF843" s="241"/>
      <c r="AG843" s="241"/>
      <c r="AH843" s="241"/>
      <c r="AI843" s="241"/>
    </row>
    <row r="844" spans="21:35" ht="15.75" customHeight="1" x14ac:dyDescent="0.2">
      <c r="U844" s="241"/>
      <c r="V844" s="241"/>
      <c r="W844" s="241"/>
      <c r="X844" s="241"/>
      <c r="Y844" s="241"/>
      <c r="Z844" s="241"/>
      <c r="AA844" s="241"/>
      <c r="AD844" s="241"/>
      <c r="AF844" s="241"/>
      <c r="AG844" s="241"/>
      <c r="AH844" s="241"/>
      <c r="AI844" s="241"/>
    </row>
    <row r="845" spans="21:35" ht="15.75" customHeight="1" x14ac:dyDescent="0.2">
      <c r="U845" s="241"/>
      <c r="V845" s="241"/>
      <c r="W845" s="241"/>
      <c r="X845" s="241"/>
      <c r="Y845" s="241"/>
      <c r="Z845" s="241"/>
      <c r="AA845" s="241"/>
      <c r="AD845" s="241"/>
      <c r="AF845" s="241"/>
      <c r="AG845" s="241"/>
      <c r="AH845" s="241"/>
      <c r="AI845" s="241"/>
    </row>
    <row r="846" spans="21:35" ht="15.75" customHeight="1" x14ac:dyDescent="0.2">
      <c r="U846" s="241"/>
      <c r="V846" s="241"/>
      <c r="W846" s="241"/>
      <c r="X846" s="241"/>
      <c r="Y846" s="241"/>
      <c r="Z846" s="241"/>
      <c r="AA846" s="241"/>
      <c r="AD846" s="241"/>
      <c r="AF846" s="241"/>
      <c r="AG846" s="241"/>
      <c r="AH846" s="241"/>
      <c r="AI846" s="241"/>
    </row>
    <row r="847" spans="21:35" ht="15.75" customHeight="1" x14ac:dyDescent="0.2">
      <c r="U847" s="241"/>
      <c r="V847" s="241"/>
      <c r="W847" s="241"/>
      <c r="X847" s="241"/>
      <c r="Y847" s="241"/>
      <c r="Z847" s="241"/>
      <c r="AA847" s="241"/>
      <c r="AD847" s="241"/>
      <c r="AF847" s="241"/>
      <c r="AG847" s="241"/>
      <c r="AH847" s="241"/>
      <c r="AI847" s="241"/>
    </row>
    <row r="848" spans="21:35" ht="15.75" customHeight="1" x14ac:dyDescent="0.2">
      <c r="U848" s="241"/>
      <c r="V848" s="241"/>
      <c r="W848" s="241"/>
      <c r="X848" s="241"/>
      <c r="Y848" s="241"/>
      <c r="Z848" s="241"/>
      <c r="AA848" s="241"/>
      <c r="AD848" s="241"/>
      <c r="AF848" s="241"/>
      <c r="AG848" s="241"/>
      <c r="AH848" s="241"/>
      <c r="AI848" s="241"/>
    </row>
    <row r="849" spans="21:35" ht="15.75" customHeight="1" x14ac:dyDescent="0.2">
      <c r="U849" s="241"/>
      <c r="V849" s="241"/>
      <c r="W849" s="241"/>
      <c r="X849" s="241"/>
      <c r="Y849" s="241"/>
      <c r="Z849" s="241"/>
      <c r="AA849" s="241"/>
      <c r="AD849" s="241"/>
      <c r="AF849" s="241"/>
      <c r="AG849" s="241"/>
      <c r="AH849" s="241"/>
      <c r="AI849" s="241"/>
    </row>
    <row r="850" spans="21:35" ht="15.75" customHeight="1" x14ac:dyDescent="0.2">
      <c r="U850" s="241"/>
      <c r="V850" s="241"/>
      <c r="W850" s="241"/>
      <c r="X850" s="241"/>
      <c r="Y850" s="241"/>
      <c r="Z850" s="241"/>
      <c r="AA850" s="241"/>
      <c r="AD850" s="241"/>
      <c r="AF850" s="241"/>
      <c r="AG850" s="241"/>
      <c r="AH850" s="241"/>
      <c r="AI850" s="241"/>
    </row>
    <row r="851" spans="21:35" ht="15.75" customHeight="1" x14ac:dyDescent="0.2">
      <c r="U851" s="241"/>
      <c r="V851" s="241"/>
      <c r="W851" s="241"/>
      <c r="X851" s="241"/>
      <c r="Y851" s="241"/>
      <c r="Z851" s="241"/>
      <c r="AA851" s="241"/>
      <c r="AD851" s="241"/>
      <c r="AF851" s="241"/>
      <c r="AG851" s="241"/>
      <c r="AH851" s="241"/>
      <c r="AI851" s="241"/>
    </row>
    <row r="852" spans="21:35" ht="15.75" customHeight="1" x14ac:dyDescent="0.2">
      <c r="U852" s="241"/>
      <c r="V852" s="241"/>
      <c r="W852" s="241"/>
      <c r="X852" s="241"/>
      <c r="Y852" s="241"/>
      <c r="Z852" s="241"/>
      <c r="AA852" s="241"/>
      <c r="AD852" s="241"/>
      <c r="AF852" s="241"/>
      <c r="AG852" s="241"/>
      <c r="AH852" s="241"/>
      <c r="AI852" s="241"/>
    </row>
    <row r="853" spans="21:35" ht="15.75" customHeight="1" x14ac:dyDescent="0.2">
      <c r="U853" s="241"/>
      <c r="V853" s="241"/>
      <c r="W853" s="241"/>
      <c r="X853" s="241"/>
      <c r="Y853" s="241"/>
      <c r="Z853" s="241"/>
      <c r="AA853" s="241"/>
      <c r="AD853" s="241"/>
      <c r="AF853" s="241"/>
      <c r="AG853" s="241"/>
      <c r="AH853" s="241"/>
      <c r="AI853" s="241"/>
    </row>
    <row r="854" spans="21:35" ht="15.75" customHeight="1" x14ac:dyDescent="0.2">
      <c r="U854" s="241"/>
      <c r="V854" s="241"/>
      <c r="W854" s="241"/>
      <c r="X854" s="241"/>
      <c r="Y854" s="241"/>
      <c r="Z854" s="241"/>
      <c r="AA854" s="241"/>
      <c r="AD854" s="241"/>
      <c r="AF854" s="241"/>
      <c r="AG854" s="241"/>
      <c r="AH854" s="241"/>
      <c r="AI854" s="241"/>
    </row>
    <row r="855" spans="21:35" ht="15.75" customHeight="1" x14ac:dyDescent="0.2">
      <c r="U855" s="241"/>
      <c r="V855" s="241"/>
      <c r="W855" s="241"/>
      <c r="X855" s="241"/>
      <c r="Y855" s="241"/>
      <c r="Z855" s="241"/>
      <c r="AA855" s="241"/>
      <c r="AD855" s="241"/>
      <c r="AF855" s="241"/>
      <c r="AG855" s="241"/>
      <c r="AH855" s="241"/>
      <c r="AI855" s="241"/>
    </row>
    <row r="856" spans="21:35" ht="15.75" customHeight="1" x14ac:dyDescent="0.2">
      <c r="U856" s="241"/>
      <c r="V856" s="241"/>
      <c r="W856" s="241"/>
      <c r="X856" s="241"/>
      <c r="Y856" s="241"/>
      <c r="Z856" s="241"/>
      <c r="AA856" s="241"/>
      <c r="AD856" s="241"/>
      <c r="AF856" s="241"/>
      <c r="AG856" s="241"/>
      <c r="AH856" s="241"/>
      <c r="AI856" s="241"/>
    </row>
    <row r="857" spans="21:35" ht="15.75" customHeight="1" x14ac:dyDescent="0.2">
      <c r="U857" s="241"/>
      <c r="V857" s="241"/>
      <c r="W857" s="241"/>
      <c r="X857" s="241"/>
      <c r="Y857" s="241"/>
      <c r="Z857" s="241"/>
      <c r="AA857" s="241"/>
      <c r="AD857" s="241"/>
      <c r="AF857" s="241"/>
      <c r="AG857" s="241"/>
      <c r="AH857" s="241"/>
      <c r="AI857" s="241"/>
    </row>
    <row r="858" spans="21:35" ht="15.75" customHeight="1" x14ac:dyDescent="0.2">
      <c r="U858" s="241"/>
      <c r="V858" s="241"/>
      <c r="W858" s="241"/>
      <c r="X858" s="241"/>
      <c r="Y858" s="241"/>
      <c r="Z858" s="241"/>
      <c r="AA858" s="241"/>
      <c r="AD858" s="241"/>
      <c r="AF858" s="241"/>
      <c r="AG858" s="241"/>
      <c r="AH858" s="241"/>
      <c r="AI858" s="241"/>
    </row>
    <row r="859" spans="21:35" ht="15.75" customHeight="1" x14ac:dyDescent="0.2">
      <c r="U859" s="241"/>
      <c r="V859" s="241"/>
      <c r="W859" s="241"/>
      <c r="X859" s="241"/>
      <c r="Y859" s="241"/>
      <c r="Z859" s="241"/>
      <c r="AA859" s="241"/>
      <c r="AD859" s="241"/>
      <c r="AF859" s="241"/>
      <c r="AG859" s="241"/>
      <c r="AH859" s="241"/>
      <c r="AI859" s="241"/>
    </row>
    <row r="860" spans="21:35" ht="15.75" customHeight="1" x14ac:dyDescent="0.2">
      <c r="U860" s="241"/>
      <c r="V860" s="241"/>
      <c r="W860" s="241"/>
      <c r="X860" s="241"/>
      <c r="Y860" s="241"/>
      <c r="Z860" s="241"/>
      <c r="AA860" s="241"/>
      <c r="AD860" s="241"/>
      <c r="AF860" s="241"/>
      <c r="AG860" s="241"/>
      <c r="AH860" s="241"/>
      <c r="AI860" s="241"/>
    </row>
    <row r="861" spans="21:35" ht="15.75" customHeight="1" x14ac:dyDescent="0.2">
      <c r="U861" s="241"/>
      <c r="V861" s="241"/>
      <c r="W861" s="241"/>
      <c r="X861" s="241"/>
      <c r="Y861" s="241"/>
      <c r="Z861" s="241"/>
      <c r="AA861" s="241"/>
      <c r="AD861" s="241"/>
      <c r="AF861" s="241"/>
      <c r="AG861" s="241"/>
      <c r="AH861" s="241"/>
      <c r="AI861" s="241"/>
    </row>
    <row r="862" spans="21:35" ht="15.75" customHeight="1" x14ac:dyDescent="0.2">
      <c r="U862" s="241"/>
      <c r="V862" s="241"/>
      <c r="W862" s="241"/>
      <c r="X862" s="241"/>
      <c r="Y862" s="241"/>
      <c r="Z862" s="241"/>
      <c r="AA862" s="241"/>
      <c r="AD862" s="241"/>
      <c r="AF862" s="241"/>
      <c r="AG862" s="241"/>
      <c r="AH862" s="241"/>
      <c r="AI862" s="241"/>
    </row>
    <row r="863" spans="21:35" ht="15.75" customHeight="1" x14ac:dyDescent="0.2">
      <c r="U863" s="241"/>
      <c r="V863" s="241"/>
      <c r="W863" s="241"/>
      <c r="X863" s="241"/>
      <c r="Y863" s="241"/>
      <c r="Z863" s="241"/>
      <c r="AA863" s="241"/>
      <c r="AD863" s="241"/>
      <c r="AF863" s="241"/>
      <c r="AG863" s="241"/>
      <c r="AH863" s="241"/>
      <c r="AI863" s="241"/>
    </row>
    <row r="864" spans="21:35" ht="15.75" customHeight="1" x14ac:dyDescent="0.2">
      <c r="U864" s="241"/>
      <c r="V864" s="241"/>
      <c r="W864" s="241"/>
      <c r="X864" s="241"/>
      <c r="Y864" s="241"/>
      <c r="Z864" s="241"/>
      <c r="AA864" s="241"/>
      <c r="AD864" s="241"/>
      <c r="AF864" s="241"/>
      <c r="AG864" s="241"/>
      <c r="AH864" s="241"/>
      <c r="AI864" s="241"/>
    </row>
    <row r="865" spans="21:35" ht="15.75" customHeight="1" x14ac:dyDescent="0.2">
      <c r="U865" s="241"/>
      <c r="V865" s="241"/>
      <c r="W865" s="241"/>
      <c r="X865" s="241"/>
      <c r="Y865" s="241"/>
      <c r="Z865" s="241"/>
      <c r="AA865" s="241"/>
      <c r="AD865" s="241"/>
      <c r="AF865" s="241"/>
      <c r="AG865" s="241"/>
      <c r="AH865" s="241"/>
      <c r="AI865" s="241"/>
    </row>
    <row r="866" spans="21:35" ht="15.75" customHeight="1" x14ac:dyDescent="0.2">
      <c r="U866" s="241"/>
      <c r="V866" s="241"/>
      <c r="W866" s="241"/>
      <c r="X866" s="241"/>
      <c r="Y866" s="241"/>
      <c r="Z866" s="241"/>
      <c r="AA866" s="241"/>
      <c r="AD866" s="241"/>
      <c r="AF866" s="241"/>
      <c r="AG866" s="241"/>
      <c r="AH866" s="241"/>
      <c r="AI866" s="241"/>
    </row>
    <row r="867" spans="21:35" ht="15.75" customHeight="1" x14ac:dyDescent="0.2">
      <c r="U867" s="241"/>
      <c r="V867" s="241"/>
      <c r="W867" s="241"/>
      <c r="X867" s="241"/>
      <c r="Y867" s="241"/>
      <c r="Z867" s="241"/>
      <c r="AA867" s="241"/>
      <c r="AD867" s="241"/>
      <c r="AF867" s="241"/>
      <c r="AG867" s="241"/>
      <c r="AH867" s="241"/>
      <c r="AI867" s="241"/>
    </row>
    <row r="868" spans="21:35" ht="15.75" customHeight="1" x14ac:dyDescent="0.2">
      <c r="U868" s="241"/>
      <c r="V868" s="241"/>
      <c r="W868" s="241"/>
      <c r="X868" s="241"/>
      <c r="Y868" s="241"/>
      <c r="Z868" s="241"/>
      <c r="AA868" s="241"/>
      <c r="AD868" s="241"/>
      <c r="AF868" s="241"/>
      <c r="AG868" s="241"/>
      <c r="AH868" s="241"/>
      <c r="AI868" s="241"/>
    </row>
    <row r="869" spans="21:35" ht="15.75" customHeight="1" x14ac:dyDescent="0.2">
      <c r="U869" s="241"/>
      <c r="V869" s="241"/>
      <c r="W869" s="241"/>
      <c r="X869" s="241"/>
      <c r="Y869" s="241"/>
      <c r="Z869" s="241"/>
      <c r="AA869" s="241"/>
      <c r="AD869" s="241"/>
      <c r="AF869" s="241"/>
      <c r="AG869" s="241"/>
      <c r="AH869" s="241"/>
      <c r="AI869" s="241"/>
    </row>
    <row r="870" spans="21:35" ht="15.75" customHeight="1" x14ac:dyDescent="0.2">
      <c r="U870" s="241"/>
      <c r="V870" s="241"/>
      <c r="W870" s="241"/>
      <c r="X870" s="241"/>
      <c r="Y870" s="241"/>
      <c r="Z870" s="241"/>
      <c r="AA870" s="241"/>
      <c r="AD870" s="241"/>
      <c r="AF870" s="241"/>
      <c r="AG870" s="241"/>
      <c r="AH870" s="241"/>
      <c r="AI870" s="241"/>
    </row>
    <row r="871" spans="21:35" ht="15.75" customHeight="1" x14ac:dyDescent="0.2">
      <c r="U871" s="241"/>
      <c r="V871" s="241"/>
      <c r="W871" s="241"/>
      <c r="X871" s="241"/>
      <c r="Y871" s="241"/>
      <c r="Z871" s="241"/>
      <c r="AA871" s="241"/>
      <c r="AD871" s="241"/>
      <c r="AF871" s="241"/>
      <c r="AG871" s="241"/>
      <c r="AH871" s="241"/>
      <c r="AI871" s="241"/>
    </row>
    <row r="872" spans="21:35" ht="15.75" customHeight="1" x14ac:dyDescent="0.2">
      <c r="U872" s="241"/>
      <c r="V872" s="241"/>
      <c r="W872" s="241"/>
      <c r="X872" s="241"/>
      <c r="Y872" s="241"/>
      <c r="Z872" s="241"/>
      <c r="AA872" s="241"/>
      <c r="AD872" s="241"/>
      <c r="AF872" s="241"/>
      <c r="AG872" s="241"/>
      <c r="AH872" s="241"/>
      <c r="AI872" s="241"/>
    </row>
    <row r="873" spans="21:35" ht="15.75" customHeight="1" x14ac:dyDescent="0.2">
      <c r="U873" s="241"/>
      <c r="V873" s="241"/>
      <c r="W873" s="241"/>
      <c r="X873" s="241"/>
      <c r="Y873" s="241"/>
      <c r="Z873" s="241"/>
      <c r="AA873" s="241"/>
      <c r="AD873" s="241"/>
      <c r="AF873" s="241"/>
      <c r="AG873" s="241"/>
      <c r="AH873" s="241"/>
      <c r="AI873" s="241"/>
    </row>
    <row r="874" spans="21:35" ht="15.75" customHeight="1" x14ac:dyDescent="0.2">
      <c r="U874" s="241"/>
      <c r="V874" s="241"/>
      <c r="W874" s="241"/>
      <c r="X874" s="241"/>
      <c r="Y874" s="241"/>
      <c r="Z874" s="241"/>
      <c r="AA874" s="241"/>
      <c r="AD874" s="241"/>
      <c r="AF874" s="241"/>
      <c r="AG874" s="241"/>
      <c r="AH874" s="241"/>
      <c r="AI874" s="241"/>
    </row>
    <row r="875" spans="21:35" ht="15.75" customHeight="1" x14ac:dyDescent="0.2">
      <c r="U875" s="241"/>
      <c r="V875" s="241"/>
      <c r="W875" s="241"/>
      <c r="X875" s="241"/>
      <c r="Y875" s="241"/>
      <c r="Z875" s="241"/>
      <c r="AA875" s="241"/>
      <c r="AD875" s="241"/>
      <c r="AF875" s="241"/>
      <c r="AG875" s="241"/>
      <c r="AH875" s="241"/>
      <c r="AI875" s="241"/>
    </row>
    <row r="876" spans="21:35" ht="15.75" customHeight="1" x14ac:dyDescent="0.2">
      <c r="U876" s="241"/>
      <c r="V876" s="241"/>
      <c r="W876" s="241"/>
      <c r="X876" s="241"/>
      <c r="Y876" s="241"/>
      <c r="Z876" s="241"/>
      <c r="AA876" s="241"/>
      <c r="AD876" s="241"/>
      <c r="AF876" s="241"/>
      <c r="AG876" s="241"/>
      <c r="AH876" s="241"/>
      <c r="AI876" s="241"/>
    </row>
    <row r="877" spans="21:35" ht="15.75" customHeight="1" x14ac:dyDescent="0.2">
      <c r="U877" s="241"/>
      <c r="V877" s="241"/>
      <c r="W877" s="241"/>
      <c r="X877" s="241"/>
      <c r="Y877" s="241"/>
      <c r="Z877" s="241"/>
      <c r="AA877" s="241"/>
      <c r="AD877" s="241"/>
      <c r="AF877" s="241"/>
      <c r="AG877" s="241"/>
      <c r="AH877" s="241"/>
      <c r="AI877" s="241"/>
    </row>
    <row r="878" spans="21:35" ht="15.75" customHeight="1" x14ac:dyDescent="0.2">
      <c r="U878" s="241"/>
      <c r="V878" s="241"/>
      <c r="W878" s="241"/>
      <c r="X878" s="241"/>
      <c r="Y878" s="241"/>
      <c r="Z878" s="241"/>
      <c r="AA878" s="241"/>
      <c r="AD878" s="241"/>
      <c r="AF878" s="241"/>
      <c r="AG878" s="241"/>
      <c r="AH878" s="241"/>
      <c r="AI878" s="241"/>
    </row>
    <row r="879" spans="21:35" ht="15.75" customHeight="1" x14ac:dyDescent="0.2">
      <c r="U879" s="241"/>
      <c r="V879" s="241"/>
      <c r="W879" s="241"/>
      <c r="X879" s="241"/>
      <c r="Y879" s="241"/>
      <c r="Z879" s="241"/>
      <c r="AA879" s="241"/>
      <c r="AD879" s="241"/>
      <c r="AF879" s="241"/>
      <c r="AG879" s="241"/>
      <c r="AH879" s="241"/>
      <c r="AI879" s="241"/>
    </row>
    <row r="880" spans="21:35" ht="15.75" customHeight="1" x14ac:dyDescent="0.2">
      <c r="U880" s="241"/>
      <c r="V880" s="241"/>
      <c r="W880" s="241"/>
      <c r="X880" s="241"/>
      <c r="Y880" s="241"/>
      <c r="Z880" s="241"/>
      <c r="AA880" s="241"/>
      <c r="AD880" s="241"/>
      <c r="AF880" s="241"/>
      <c r="AG880" s="241"/>
      <c r="AH880" s="241"/>
      <c r="AI880" s="241"/>
    </row>
    <row r="881" spans="21:35" ht="15.75" customHeight="1" x14ac:dyDescent="0.2">
      <c r="U881" s="241"/>
      <c r="V881" s="241"/>
      <c r="W881" s="241"/>
      <c r="X881" s="241"/>
      <c r="Y881" s="241"/>
      <c r="Z881" s="241"/>
      <c r="AA881" s="241"/>
      <c r="AD881" s="241"/>
      <c r="AF881" s="241"/>
      <c r="AG881" s="241"/>
      <c r="AH881" s="241"/>
      <c r="AI881" s="241"/>
    </row>
    <row r="882" spans="21:35" ht="15.75" customHeight="1" x14ac:dyDescent="0.2">
      <c r="U882" s="241"/>
      <c r="V882" s="241"/>
      <c r="W882" s="241"/>
      <c r="X882" s="241"/>
      <c r="Y882" s="241"/>
      <c r="Z882" s="241"/>
      <c r="AA882" s="241"/>
      <c r="AD882" s="241"/>
      <c r="AF882" s="241"/>
      <c r="AG882" s="241"/>
      <c r="AH882" s="241"/>
      <c r="AI882" s="241"/>
    </row>
    <row r="883" spans="21:35" ht="15.75" customHeight="1" x14ac:dyDescent="0.2">
      <c r="U883" s="241"/>
      <c r="V883" s="241"/>
      <c r="W883" s="241"/>
      <c r="X883" s="241"/>
      <c r="Y883" s="241"/>
      <c r="Z883" s="241"/>
      <c r="AA883" s="241"/>
      <c r="AD883" s="241"/>
      <c r="AF883" s="241"/>
      <c r="AG883" s="241"/>
      <c r="AH883" s="241"/>
      <c r="AI883" s="241"/>
    </row>
    <row r="884" spans="21:35" ht="15.75" customHeight="1" x14ac:dyDescent="0.2">
      <c r="U884" s="241"/>
      <c r="V884" s="241"/>
      <c r="W884" s="241"/>
      <c r="X884" s="241"/>
      <c r="Y884" s="241"/>
      <c r="Z884" s="241"/>
      <c r="AA884" s="241"/>
      <c r="AD884" s="241"/>
      <c r="AF884" s="241"/>
      <c r="AG884" s="241"/>
      <c r="AH884" s="241"/>
      <c r="AI884" s="241"/>
    </row>
    <row r="885" spans="21:35" ht="15.75" customHeight="1" x14ac:dyDescent="0.2">
      <c r="U885" s="241"/>
      <c r="V885" s="241"/>
      <c r="W885" s="241"/>
      <c r="X885" s="241"/>
      <c r="Y885" s="241"/>
      <c r="Z885" s="241"/>
      <c r="AA885" s="241"/>
      <c r="AD885" s="241"/>
      <c r="AF885" s="241"/>
      <c r="AG885" s="241"/>
      <c r="AH885" s="241"/>
      <c r="AI885" s="241"/>
    </row>
    <row r="886" spans="21:35" ht="15.75" customHeight="1" x14ac:dyDescent="0.2">
      <c r="U886" s="241"/>
      <c r="V886" s="241"/>
      <c r="W886" s="241"/>
      <c r="X886" s="241"/>
      <c r="Y886" s="241"/>
      <c r="Z886" s="241"/>
      <c r="AA886" s="241"/>
      <c r="AD886" s="241"/>
      <c r="AF886" s="241"/>
      <c r="AG886" s="241"/>
      <c r="AH886" s="241"/>
      <c r="AI886" s="241"/>
    </row>
    <row r="887" spans="21:35" ht="15.75" customHeight="1" x14ac:dyDescent="0.2">
      <c r="U887" s="241"/>
      <c r="V887" s="241"/>
      <c r="W887" s="241"/>
      <c r="X887" s="241"/>
      <c r="Y887" s="241"/>
      <c r="Z887" s="241"/>
      <c r="AA887" s="241"/>
      <c r="AD887" s="241"/>
      <c r="AF887" s="241"/>
      <c r="AG887" s="241"/>
      <c r="AH887" s="241"/>
      <c r="AI887" s="241"/>
    </row>
    <row r="888" spans="21:35" ht="15.75" customHeight="1" x14ac:dyDescent="0.2">
      <c r="U888" s="241"/>
      <c r="V888" s="241"/>
      <c r="W888" s="241"/>
      <c r="X888" s="241"/>
      <c r="Y888" s="241"/>
      <c r="Z888" s="241"/>
      <c r="AA888" s="241"/>
      <c r="AD888" s="241"/>
      <c r="AF888" s="241"/>
      <c r="AG888" s="241"/>
      <c r="AH888" s="241"/>
      <c r="AI888" s="241"/>
    </row>
    <row r="889" spans="21:35" ht="15.75" customHeight="1" x14ac:dyDescent="0.2">
      <c r="U889" s="241"/>
      <c r="V889" s="241"/>
      <c r="W889" s="241"/>
      <c r="X889" s="241"/>
      <c r="Y889" s="241"/>
      <c r="Z889" s="241"/>
      <c r="AA889" s="241"/>
      <c r="AD889" s="241"/>
      <c r="AF889" s="241"/>
      <c r="AG889" s="241"/>
      <c r="AH889" s="241"/>
      <c r="AI889" s="241"/>
    </row>
    <row r="890" spans="21:35" ht="15.75" customHeight="1" x14ac:dyDescent="0.2">
      <c r="U890" s="241"/>
      <c r="V890" s="241"/>
      <c r="W890" s="241"/>
      <c r="X890" s="241"/>
      <c r="Y890" s="241"/>
      <c r="Z890" s="241"/>
      <c r="AA890" s="241"/>
      <c r="AD890" s="241"/>
      <c r="AF890" s="241"/>
      <c r="AG890" s="241"/>
      <c r="AH890" s="241"/>
      <c r="AI890" s="241"/>
    </row>
    <row r="891" spans="21:35" ht="15.75" customHeight="1" x14ac:dyDescent="0.2">
      <c r="U891" s="241"/>
      <c r="V891" s="241"/>
      <c r="W891" s="241"/>
      <c r="X891" s="241"/>
      <c r="Y891" s="241"/>
      <c r="Z891" s="241"/>
      <c r="AA891" s="241"/>
      <c r="AD891" s="241"/>
      <c r="AF891" s="241"/>
      <c r="AG891" s="241"/>
      <c r="AH891" s="241"/>
      <c r="AI891" s="241"/>
    </row>
    <row r="892" spans="21:35" ht="15.75" customHeight="1" x14ac:dyDescent="0.2">
      <c r="U892" s="241"/>
      <c r="V892" s="241"/>
      <c r="W892" s="241"/>
      <c r="X892" s="241"/>
      <c r="Y892" s="241"/>
      <c r="Z892" s="241"/>
      <c r="AA892" s="241"/>
      <c r="AD892" s="241"/>
      <c r="AF892" s="241"/>
      <c r="AG892" s="241"/>
      <c r="AH892" s="241"/>
      <c r="AI892" s="241"/>
    </row>
    <row r="893" spans="21:35" ht="15.75" customHeight="1" x14ac:dyDescent="0.2">
      <c r="U893" s="241"/>
      <c r="V893" s="241"/>
      <c r="W893" s="241"/>
      <c r="X893" s="241"/>
      <c r="Y893" s="241"/>
      <c r="Z893" s="241"/>
      <c r="AA893" s="241"/>
      <c r="AD893" s="241"/>
      <c r="AF893" s="241"/>
      <c r="AG893" s="241"/>
      <c r="AH893" s="241"/>
      <c r="AI893" s="241"/>
    </row>
    <row r="894" spans="21:35" ht="15.75" customHeight="1" x14ac:dyDescent="0.2">
      <c r="U894" s="241"/>
      <c r="V894" s="241"/>
      <c r="W894" s="241"/>
      <c r="X894" s="241"/>
      <c r="Y894" s="241"/>
      <c r="Z894" s="241"/>
      <c r="AA894" s="241"/>
      <c r="AD894" s="241"/>
      <c r="AF894" s="241"/>
      <c r="AG894" s="241"/>
      <c r="AH894" s="241"/>
      <c r="AI894" s="241"/>
    </row>
    <row r="895" spans="21:35" ht="15.75" customHeight="1" x14ac:dyDescent="0.2">
      <c r="U895" s="241"/>
      <c r="V895" s="241"/>
      <c r="W895" s="241"/>
      <c r="X895" s="241"/>
      <c r="Y895" s="241"/>
      <c r="Z895" s="241"/>
      <c r="AA895" s="241"/>
      <c r="AD895" s="241"/>
      <c r="AF895" s="241"/>
      <c r="AG895" s="241"/>
      <c r="AH895" s="241"/>
      <c r="AI895" s="241"/>
    </row>
    <row r="896" spans="21:35" ht="15.75" customHeight="1" x14ac:dyDescent="0.2">
      <c r="U896" s="241"/>
      <c r="V896" s="241"/>
      <c r="W896" s="241"/>
      <c r="X896" s="241"/>
      <c r="Y896" s="241"/>
      <c r="Z896" s="241"/>
      <c r="AA896" s="241"/>
      <c r="AD896" s="241"/>
      <c r="AF896" s="241"/>
      <c r="AG896" s="241"/>
      <c r="AH896" s="241"/>
      <c r="AI896" s="241"/>
    </row>
    <row r="897" spans="21:35" ht="15.75" customHeight="1" x14ac:dyDescent="0.2">
      <c r="U897" s="241"/>
      <c r="V897" s="241"/>
      <c r="W897" s="241"/>
      <c r="X897" s="241"/>
      <c r="Y897" s="241"/>
      <c r="Z897" s="241"/>
      <c r="AA897" s="241"/>
      <c r="AD897" s="241"/>
      <c r="AF897" s="241"/>
      <c r="AG897" s="241"/>
      <c r="AH897" s="241"/>
      <c r="AI897" s="241"/>
    </row>
    <row r="898" spans="21:35" ht="15.75" customHeight="1" x14ac:dyDescent="0.2">
      <c r="U898" s="241"/>
      <c r="V898" s="241"/>
      <c r="W898" s="241"/>
      <c r="X898" s="241"/>
      <c r="Y898" s="241"/>
      <c r="Z898" s="241"/>
      <c r="AA898" s="241"/>
      <c r="AD898" s="241"/>
      <c r="AF898" s="241"/>
      <c r="AG898" s="241"/>
      <c r="AH898" s="241"/>
      <c r="AI898" s="241"/>
    </row>
    <row r="899" spans="21:35" ht="15.75" customHeight="1" x14ac:dyDescent="0.2">
      <c r="U899" s="241"/>
      <c r="V899" s="241"/>
      <c r="W899" s="241"/>
      <c r="X899" s="241"/>
      <c r="Y899" s="241"/>
      <c r="Z899" s="241"/>
      <c r="AA899" s="241"/>
      <c r="AD899" s="241"/>
      <c r="AF899" s="241"/>
      <c r="AG899" s="241"/>
      <c r="AH899" s="241"/>
      <c r="AI899" s="241"/>
    </row>
    <row r="900" spans="21:35" ht="15.75" customHeight="1" x14ac:dyDescent="0.2">
      <c r="U900" s="241"/>
      <c r="V900" s="241"/>
      <c r="W900" s="241"/>
      <c r="X900" s="241"/>
      <c r="Y900" s="241"/>
      <c r="Z900" s="241"/>
      <c r="AA900" s="241"/>
      <c r="AD900" s="241"/>
      <c r="AF900" s="241"/>
      <c r="AG900" s="241"/>
      <c r="AH900" s="241"/>
      <c r="AI900" s="241"/>
    </row>
    <row r="901" spans="21:35" ht="15.75" customHeight="1" x14ac:dyDescent="0.2">
      <c r="U901" s="241"/>
      <c r="V901" s="241"/>
      <c r="W901" s="241"/>
      <c r="X901" s="241"/>
      <c r="Y901" s="241"/>
      <c r="Z901" s="241"/>
      <c r="AA901" s="241"/>
      <c r="AD901" s="241"/>
      <c r="AF901" s="241"/>
      <c r="AG901" s="241"/>
      <c r="AH901" s="241"/>
      <c r="AI901" s="241"/>
    </row>
    <row r="902" spans="21:35" ht="15.75" customHeight="1" x14ac:dyDescent="0.2">
      <c r="U902" s="241"/>
      <c r="V902" s="241"/>
      <c r="W902" s="241"/>
      <c r="X902" s="241"/>
      <c r="Y902" s="241"/>
      <c r="Z902" s="241"/>
      <c r="AA902" s="241"/>
      <c r="AD902" s="241"/>
      <c r="AF902" s="241"/>
      <c r="AG902" s="241"/>
      <c r="AH902" s="241"/>
      <c r="AI902" s="241"/>
    </row>
    <row r="903" spans="21:35" ht="15.75" customHeight="1" x14ac:dyDescent="0.2">
      <c r="U903" s="241"/>
      <c r="V903" s="241"/>
      <c r="W903" s="241"/>
      <c r="X903" s="241"/>
      <c r="Y903" s="241"/>
      <c r="Z903" s="241"/>
      <c r="AA903" s="241"/>
      <c r="AD903" s="241"/>
      <c r="AF903" s="241"/>
      <c r="AG903" s="241"/>
      <c r="AH903" s="241"/>
      <c r="AI903" s="241"/>
    </row>
    <row r="904" spans="21:35" ht="15.75" customHeight="1" x14ac:dyDescent="0.2">
      <c r="U904" s="241"/>
      <c r="V904" s="241"/>
      <c r="W904" s="241"/>
      <c r="X904" s="241"/>
      <c r="Y904" s="241"/>
      <c r="Z904" s="241"/>
      <c r="AA904" s="241"/>
      <c r="AD904" s="241"/>
      <c r="AF904" s="241"/>
      <c r="AG904" s="241"/>
      <c r="AH904" s="241"/>
      <c r="AI904" s="241"/>
    </row>
    <row r="905" spans="21:35" ht="15.75" customHeight="1" x14ac:dyDescent="0.2">
      <c r="U905" s="241"/>
      <c r="V905" s="241"/>
      <c r="W905" s="241"/>
      <c r="X905" s="241"/>
      <c r="Y905" s="241"/>
      <c r="Z905" s="241"/>
      <c r="AA905" s="241"/>
      <c r="AD905" s="241"/>
      <c r="AF905" s="241"/>
      <c r="AG905" s="241"/>
      <c r="AH905" s="241"/>
      <c r="AI905" s="241"/>
    </row>
    <row r="906" spans="21:35" ht="15.75" customHeight="1" x14ac:dyDescent="0.2">
      <c r="U906" s="241"/>
      <c r="V906" s="241"/>
      <c r="W906" s="241"/>
      <c r="X906" s="241"/>
      <c r="Y906" s="241"/>
      <c r="Z906" s="241"/>
      <c r="AA906" s="241"/>
      <c r="AD906" s="241"/>
      <c r="AF906" s="241"/>
      <c r="AG906" s="241"/>
      <c r="AH906" s="241"/>
      <c r="AI906" s="241"/>
    </row>
    <row r="907" spans="21:35" ht="15.75" customHeight="1" x14ac:dyDescent="0.2">
      <c r="U907" s="241"/>
      <c r="V907" s="241"/>
      <c r="W907" s="241"/>
      <c r="X907" s="241"/>
      <c r="Y907" s="241"/>
      <c r="Z907" s="241"/>
      <c r="AA907" s="241"/>
      <c r="AD907" s="241"/>
      <c r="AF907" s="241"/>
      <c r="AG907" s="241"/>
      <c r="AH907" s="241"/>
      <c r="AI907" s="241"/>
    </row>
    <row r="908" spans="21:35" ht="15.75" customHeight="1" x14ac:dyDescent="0.2">
      <c r="U908" s="241"/>
      <c r="V908" s="241"/>
      <c r="W908" s="241"/>
      <c r="X908" s="241"/>
      <c r="Y908" s="241"/>
      <c r="Z908" s="241"/>
      <c r="AA908" s="241"/>
      <c r="AD908" s="241"/>
      <c r="AF908" s="241"/>
      <c r="AG908" s="241"/>
      <c r="AH908" s="241"/>
      <c r="AI908" s="241"/>
    </row>
    <row r="909" spans="21:35" ht="15.75" customHeight="1" x14ac:dyDescent="0.2">
      <c r="U909" s="241"/>
      <c r="V909" s="241"/>
      <c r="W909" s="241"/>
      <c r="X909" s="241"/>
      <c r="Y909" s="241"/>
      <c r="Z909" s="241"/>
      <c r="AA909" s="241"/>
      <c r="AD909" s="241"/>
      <c r="AF909" s="241"/>
      <c r="AG909" s="241"/>
      <c r="AH909" s="241"/>
      <c r="AI909" s="241"/>
    </row>
    <row r="910" spans="21:35" ht="15.75" customHeight="1" x14ac:dyDescent="0.2">
      <c r="U910" s="241"/>
      <c r="V910" s="241"/>
      <c r="W910" s="241"/>
      <c r="X910" s="241"/>
      <c r="Y910" s="241"/>
      <c r="Z910" s="241"/>
      <c r="AA910" s="241"/>
      <c r="AD910" s="241"/>
      <c r="AF910" s="241"/>
      <c r="AG910" s="241"/>
      <c r="AH910" s="241"/>
      <c r="AI910" s="241"/>
    </row>
    <row r="911" spans="21:35" ht="15.75" customHeight="1" x14ac:dyDescent="0.2">
      <c r="U911" s="241"/>
      <c r="V911" s="241"/>
      <c r="W911" s="241"/>
      <c r="X911" s="241"/>
      <c r="Y911" s="241"/>
      <c r="Z911" s="241"/>
      <c r="AA911" s="241"/>
      <c r="AD911" s="241"/>
      <c r="AF911" s="241"/>
      <c r="AG911" s="241"/>
      <c r="AH911" s="241"/>
      <c r="AI911" s="241"/>
    </row>
    <row r="912" spans="21:35" ht="15.75" customHeight="1" x14ac:dyDescent="0.2">
      <c r="U912" s="241"/>
      <c r="V912" s="241"/>
      <c r="W912" s="241"/>
      <c r="X912" s="241"/>
      <c r="Y912" s="241"/>
      <c r="Z912" s="241"/>
      <c r="AA912" s="241"/>
      <c r="AD912" s="241"/>
      <c r="AF912" s="241"/>
      <c r="AG912" s="241"/>
      <c r="AH912" s="241"/>
      <c r="AI912" s="241"/>
    </row>
    <row r="913" spans="21:35" ht="15.75" customHeight="1" x14ac:dyDescent="0.2">
      <c r="U913" s="241"/>
      <c r="V913" s="241"/>
      <c r="W913" s="241"/>
      <c r="X913" s="241"/>
      <c r="Y913" s="241"/>
      <c r="Z913" s="241"/>
      <c r="AA913" s="241"/>
      <c r="AD913" s="241"/>
      <c r="AF913" s="241"/>
      <c r="AG913" s="241"/>
      <c r="AH913" s="241"/>
      <c r="AI913" s="241"/>
    </row>
    <row r="914" spans="21:35" ht="15.75" customHeight="1" x14ac:dyDescent="0.2">
      <c r="U914" s="241"/>
      <c r="V914" s="241"/>
      <c r="W914" s="241"/>
      <c r="X914" s="241"/>
      <c r="Y914" s="241"/>
      <c r="Z914" s="241"/>
      <c r="AA914" s="241"/>
      <c r="AD914" s="241"/>
      <c r="AF914" s="241"/>
      <c r="AG914" s="241"/>
      <c r="AH914" s="241"/>
      <c r="AI914" s="241"/>
    </row>
    <row r="915" spans="21:35" ht="15.75" customHeight="1" x14ac:dyDescent="0.2">
      <c r="U915" s="241"/>
      <c r="V915" s="241"/>
      <c r="W915" s="241"/>
      <c r="X915" s="241"/>
      <c r="Y915" s="241"/>
      <c r="Z915" s="241"/>
      <c r="AA915" s="241"/>
      <c r="AD915" s="241"/>
      <c r="AF915" s="241"/>
      <c r="AG915" s="241"/>
      <c r="AH915" s="241"/>
      <c r="AI915" s="241"/>
    </row>
    <row r="916" spans="21:35" ht="15.75" customHeight="1" x14ac:dyDescent="0.2">
      <c r="U916" s="241"/>
      <c r="V916" s="241"/>
      <c r="W916" s="241"/>
      <c r="X916" s="241"/>
      <c r="Y916" s="241"/>
      <c r="Z916" s="241"/>
      <c r="AA916" s="241"/>
      <c r="AD916" s="241"/>
      <c r="AF916" s="241"/>
      <c r="AG916" s="241"/>
      <c r="AH916" s="241"/>
      <c r="AI916" s="241"/>
    </row>
    <row r="917" spans="21:35" ht="15.75" customHeight="1" x14ac:dyDescent="0.2">
      <c r="U917" s="241"/>
      <c r="V917" s="241"/>
      <c r="W917" s="241"/>
      <c r="X917" s="241"/>
      <c r="Y917" s="241"/>
      <c r="Z917" s="241"/>
      <c r="AA917" s="241"/>
      <c r="AD917" s="241"/>
      <c r="AF917" s="241"/>
      <c r="AG917" s="241"/>
      <c r="AH917" s="241"/>
      <c r="AI917" s="241"/>
    </row>
    <row r="918" spans="21:35" ht="15.75" customHeight="1" x14ac:dyDescent="0.2">
      <c r="U918" s="241"/>
      <c r="V918" s="241"/>
      <c r="W918" s="241"/>
      <c r="X918" s="241"/>
      <c r="Y918" s="241"/>
      <c r="Z918" s="241"/>
      <c r="AA918" s="241"/>
      <c r="AD918" s="241"/>
      <c r="AF918" s="241"/>
      <c r="AG918" s="241"/>
      <c r="AH918" s="241"/>
      <c r="AI918" s="241"/>
    </row>
    <row r="919" spans="21:35" ht="15.75" customHeight="1" x14ac:dyDescent="0.2">
      <c r="U919" s="241"/>
      <c r="V919" s="241"/>
      <c r="W919" s="241"/>
      <c r="X919" s="241"/>
      <c r="Y919" s="241"/>
      <c r="Z919" s="241"/>
      <c r="AA919" s="241"/>
      <c r="AD919" s="241"/>
      <c r="AF919" s="241"/>
      <c r="AG919" s="241"/>
      <c r="AH919" s="241"/>
      <c r="AI919" s="241"/>
    </row>
    <row r="920" spans="21:35" ht="15.75" customHeight="1" x14ac:dyDescent="0.2">
      <c r="U920" s="241"/>
      <c r="V920" s="241"/>
      <c r="W920" s="241"/>
      <c r="X920" s="241"/>
      <c r="Y920" s="241"/>
      <c r="Z920" s="241"/>
      <c r="AA920" s="241"/>
      <c r="AD920" s="241"/>
      <c r="AF920" s="241"/>
      <c r="AG920" s="241"/>
      <c r="AH920" s="241"/>
      <c r="AI920" s="241"/>
    </row>
    <row r="921" spans="21:35" ht="15.75" customHeight="1" x14ac:dyDescent="0.2">
      <c r="U921" s="241"/>
      <c r="V921" s="241"/>
      <c r="W921" s="241"/>
      <c r="X921" s="241"/>
      <c r="Y921" s="241"/>
      <c r="Z921" s="241"/>
      <c r="AA921" s="241"/>
      <c r="AD921" s="241"/>
      <c r="AF921" s="241"/>
      <c r="AG921" s="241"/>
      <c r="AH921" s="241"/>
      <c r="AI921" s="241"/>
    </row>
    <row r="922" spans="21:35" ht="15.75" customHeight="1" x14ac:dyDescent="0.2">
      <c r="U922" s="241"/>
      <c r="V922" s="241"/>
      <c r="W922" s="241"/>
      <c r="X922" s="241"/>
      <c r="Y922" s="241"/>
      <c r="Z922" s="241"/>
      <c r="AA922" s="241"/>
      <c r="AD922" s="241"/>
      <c r="AF922" s="241"/>
      <c r="AG922" s="241"/>
      <c r="AH922" s="241"/>
      <c r="AI922" s="241"/>
    </row>
    <row r="923" spans="21:35" ht="15.75" customHeight="1" x14ac:dyDescent="0.2">
      <c r="U923" s="241"/>
      <c r="V923" s="241"/>
      <c r="W923" s="241"/>
      <c r="X923" s="241"/>
      <c r="Y923" s="241"/>
      <c r="Z923" s="241"/>
      <c r="AA923" s="241"/>
      <c r="AD923" s="241"/>
      <c r="AF923" s="241"/>
      <c r="AG923" s="241"/>
      <c r="AH923" s="241"/>
      <c r="AI923" s="241"/>
    </row>
    <row r="924" spans="21:35" ht="15.75" customHeight="1" x14ac:dyDescent="0.2">
      <c r="U924" s="241"/>
      <c r="V924" s="241"/>
      <c r="W924" s="241"/>
      <c r="X924" s="241"/>
      <c r="Y924" s="241"/>
      <c r="Z924" s="241"/>
      <c r="AA924" s="241"/>
      <c r="AD924" s="241"/>
      <c r="AF924" s="241"/>
      <c r="AG924" s="241"/>
      <c r="AH924" s="241"/>
      <c r="AI924" s="241"/>
    </row>
    <row r="925" spans="21:35" ht="15.75" customHeight="1" x14ac:dyDescent="0.2">
      <c r="U925" s="241"/>
      <c r="V925" s="241"/>
      <c r="W925" s="241"/>
      <c r="X925" s="241"/>
      <c r="Y925" s="241"/>
      <c r="Z925" s="241"/>
      <c r="AA925" s="241"/>
      <c r="AD925" s="241"/>
      <c r="AF925" s="241"/>
      <c r="AG925" s="241"/>
      <c r="AH925" s="241"/>
      <c r="AI925" s="241"/>
    </row>
    <row r="926" spans="21:35" ht="15.75" customHeight="1" x14ac:dyDescent="0.2">
      <c r="U926" s="241"/>
      <c r="V926" s="241"/>
      <c r="W926" s="241"/>
      <c r="X926" s="241"/>
      <c r="Y926" s="241"/>
      <c r="Z926" s="241"/>
      <c r="AA926" s="241"/>
      <c r="AD926" s="241"/>
      <c r="AF926" s="241"/>
      <c r="AG926" s="241"/>
      <c r="AH926" s="241"/>
      <c r="AI926" s="241"/>
    </row>
    <row r="927" spans="21:35" ht="15.75" customHeight="1" x14ac:dyDescent="0.2">
      <c r="U927" s="241"/>
      <c r="V927" s="241"/>
      <c r="W927" s="241"/>
      <c r="X927" s="241"/>
      <c r="Y927" s="241"/>
      <c r="Z927" s="241"/>
      <c r="AA927" s="241"/>
      <c r="AD927" s="241"/>
      <c r="AF927" s="241"/>
      <c r="AG927" s="241"/>
      <c r="AH927" s="241"/>
      <c r="AI927" s="241"/>
    </row>
    <row r="928" spans="21:35" ht="15.75" customHeight="1" x14ac:dyDescent="0.2">
      <c r="U928" s="241"/>
      <c r="V928" s="241"/>
      <c r="W928" s="241"/>
      <c r="X928" s="241"/>
      <c r="Y928" s="241"/>
      <c r="Z928" s="241"/>
      <c r="AA928" s="241"/>
      <c r="AD928" s="241"/>
      <c r="AF928" s="241"/>
      <c r="AG928" s="241"/>
      <c r="AH928" s="241"/>
      <c r="AI928" s="241"/>
    </row>
    <row r="929" spans="21:35" ht="15.75" customHeight="1" x14ac:dyDescent="0.2">
      <c r="U929" s="241"/>
      <c r="V929" s="241"/>
      <c r="W929" s="241"/>
      <c r="X929" s="241"/>
      <c r="Y929" s="241"/>
      <c r="Z929" s="241"/>
      <c r="AA929" s="241"/>
      <c r="AD929" s="241"/>
      <c r="AF929" s="241"/>
      <c r="AG929" s="241"/>
      <c r="AH929" s="241"/>
      <c r="AI929" s="241"/>
    </row>
    <row r="930" spans="21:35" ht="15.75" customHeight="1" x14ac:dyDescent="0.2">
      <c r="U930" s="241"/>
      <c r="V930" s="241"/>
      <c r="W930" s="241"/>
      <c r="X930" s="241"/>
      <c r="Y930" s="241"/>
      <c r="Z930" s="241"/>
      <c r="AA930" s="241"/>
      <c r="AD930" s="241"/>
      <c r="AF930" s="241"/>
      <c r="AG930" s="241"/>
      <c r="AH930" s="241"/>
      <c r="AI930" s="241"/>
    </row>
    <row r="931" spans="21:35" ht="15.75" customHeight="1" x14ac:dyDescent="0.2">
      <c r="U931" s="241"/>
      <c r="V931" s="241"/>
      <c r="W931" s="241"/>
      <c r="X931" s="241"/>
      <c r="Y931" s="241"/>
      <c r="Z931" s="241"/>
      <c r="AA931" s="241"/>
      <c r="AD931" s="241"/>
      <c r="AF931" s="241"/>
      <c r="AG931" s="241"/>
      <c r="AH931" s="241"/>
      <c r="AI931" s="241"/>
    </row>
    <row r="932" spans="21:35" ht="15.75" customHeight="1" x14ac:dyDescent="0.2">
      <c r="U932" s="241"/>
      <c r="V932" s="241"/>
      <c r="W932" s="241"/>
      <c r="X932" s="241"/>
      <c r="Y932" s="241"/>
      <c r="Z932" s="241"/>
      <c r="AA932" s="241"/>
      <c r="AD932" s="241"/>
      <c r="AF932" s="241"/>
      <c r="AG932" s="241"/>
      <c r="AH932" s="241"/>
      <c r="AI932" s="241"/>
    </row>
    <row r="933" spans="21:35" ht="15.75" customHeight="1" x14ac:dyDescent="0.2">
      <c r="U933" s="241"/>
      <c r="V933" s="241"/>
      <c r="W933" s="241"/>
      <c r="X933" s="241"/>
      <c r="Y933" s="241"/>
      <c r="Z933" s="241"/>
      <c r="AA933" s="241"/>
      <c r="AD933" s="241"/>
      <c r="AF933" s="241"/>
      <c r="AG933" s="241"/>
      <c r="AH933" s="241"/>
      <c r="AI933" s="241"/>
    </row>
    <row r="934" spans="21:35" ht="15.75" customHeight="1" x14ac:dyDescent="0.2">
      <c r="U934" s="241"/>
      <c r="V934" s="241"/>
      <c r="W934" s="241"/>
      <c r="X934" s="241"/>
      <c r="Y934" s="241"/>
      <c r="Z934" s="241"/>
      <c r="AA934" s="241"/>
      <c r="AD934" s="241"/>
      <c r="AF934" s="241"/>
      <c r="AG934" s="241"/>
      <c r="AH934" s="241"/>
      <c r="AI934" s="241"/>
    </row>
    <row r="935" spans="21:35" ht="15.75" customHeight="1" x14ac:dyDescent="0.2">
      <c r="U935" s="241"/>
      <c r="V935" s="241"/>
      <c r="W935" s="241"/>
      <c r="X935" s="241"/>
      <c r="Y935" s="241"/>
      <c r="Z935" s="241"/>
      <c r="AA935" s="241"/>
      <c r="AD935" s="241"/>
      <c r="AF935" s="241"/>
      <c r="AG935" s="241"/>
      <c r="AH935" s="241"/>
      <c r="AI935" s="241"/>
    </row>
    <row r="936" spans="21:35" ht="15.75" customHeight="1" x14ac:dyDescent="0.2">
      <c r="U936" s="241"/>
      <c r="V936" s="241"/>
      <c r="W936" s="241"/>
      <c r="X936" s="241"/>
      <c r="Y936" s="241"/>
      <c r="Z936" s="241"/>
      <c r="AA936" s="241"/>
      <c r="AD936" s="241"/>
      <c r="AF936" s="241"/>
      <c r="AG936" s="241"/>
      <c r="AH936" s="241"/>
      <c r="AI936" s="241"/>
    </row>
    <row r="937" spans="21:35" ht="15.75" customHeight="1" x14ac:dyDescent="0.2">
      <c r="U937" s="241"/>
      <c r="V937" s="241"/>
      <c r="W937" s="241"/>
      <c r="X937" s="241"/>
      <c r="Y937" s="241"/>
      <c r="Z937" s="241"/>
      <c r="AA937" s="241"/>
      <c r="AD937" s="241"/>
      <c r="AF937" s="241"/>
      <c r="AG937" s="241"/>
      <c r="AH937" s="241"/>
      <c r="AI937" s="241"/>
    </row>
    <row r="938" spans="21:35" ht="15.75" customHeight="1" x14ac:dyDescent="0.2">
      <c r="U938" s="241"/>
      <c r="V938" s="241"/>
      <c r="W938" s="241"/>
      <c r="X938" s="241"/>
      <c r="Y938" s="241"/>
      <c r="Z938" s="241"/>
      <c r="AA938" s="241"/>
      <c r="AD938" s="241"/>
      <c r="AF938" s="241"/>
      <c r="AG938" s="241"/>
      <c r="AH938" s="241"/>
      <c r="AI938" s="241"/>
    </row>
    <row r="939" spans="21:35" ht="15.75" customHeight="1" x14ac:dyDescent="0.2">
      <c r="U939" s="241"/>
      <c r="V939" s="241"/>
      <c r="W939" s="241"/>
      <c r="X939" s="241"/>
      <c r="Y939" s="241"/>
      <c r="Z939" s="241"/>
      <c r="AA939" s="241"/>
      <c r="AD939" s="241"/>
      <c r="AF939" s="241"/>
      <c r="AG939" s="241"/>
      <c r="AH939" s="241"/>
      <c r="AI939" s="241"/>
    </row>
    <row r="940" spans="21:35" ht="15.75" customHeight="1" x14ac:dyDescent="0.2">
      <c r="U940" s="241"/>
      <c r="V940" s="241"/>
      <c r="W940" s="241"/>
      <c r="X940" s="241"/>
      <c r="Y940" s="241"/>
      <c r="Z940" s="241"/>
      <c r="AA940" s="241"/>
      <c r="AD940" s="241"/>
      <c r="AF940" s="241"/>
      <c r="AG940" s="241"/>
      <c r="AH940" s="241"/>
      <c r="AI940" s="241"/>
    </row>
    <row r="941" spans="21:35" ht="15.75" customHeight="1" x14ac:dyDescent="0.2">
      <c r="U941" s="241"/>
      <c r="V941" s="241"/>
      <c r="W941" s="241"/>
      <c r="X941" s="241"/>
      <c r="Y941" s="241"/>
      <c r="Z941" s="241"/>
      <c r="AA941" s="241"/>
      <c r="AD941" s="241"/>
      <c r="AF941" s="241"/>
      <c r="AG941" s="241"/>
      <c r="AH941" s="241"/>
      <c r="AI941" s="241"/>
    </row>
    <row r="942" spans="21:35" ht="15.75" customHeight="1" x14ac:dyDescent="0.2">
      <c r="U942" s="241"/>
      <c r="V942" s="241"/>
      <c r="W942" s="241"/>
      <c r="X942" s="241"/>
      <c r="Y942" s="241"/>
      <c r="Z942" s="241"/>
      <c r="AA942" s="241"/>
      <c r="AD942" s="241"/>
      <c r="AF942" s="241"/>
      <c r="AG942" s="241"/>
      <c r="AH942" s="241"/>
      <c r="AI942" s="241"/>
    </row>
    <row r="943" spans="21:35" ht="15.75" customHeight="1" x14ac:dyDescent="0.2">
      <c r="U943" s="241"/>
      <c r="V943" s="241"/>
      <c r="W943" s="241"/>
      <c r="X943" s="241"/>
      <c r="Y943" s="241"/>
      <c r="Z943" s="241"/>
      <c r="AA943" s="241"/>
      <c r="AD943" s="241"/>
      <c r="AF943" s="241"/>
      <c r="AG943" s="241"/>
      <c r="AH943" s="241"/>
      <c r="AI943" s="241"/>
    </row>
    <row r="944" spans="21:35" ht="15.75" customHeight="1" x14ac:dyDescent="0.2">
      <c r="U944" s="241"/>
      <c r="V944" s="241"/>
      <c r="W944" s="241"/>
      <c r="X944" s="241"/>
      <c r="Y944" s="241"/>
      <c r="Z944" s="241"/>
      <c r="AA944" s="241"/>
      <c r="AD944" s="241"/>
      <c r="AF944" s="241"/>
      <c r="AG944" s="241"/>
      <c r="AH944" s="241"/>
      <c r="AI944" s="241"/>
    </row>
    <row r="945" spans="21:35" ht="15.75" customHeight="1" x14ac:dyDescent="0.2">
      <c r="U945" s="241"/>
      <c r="V945" s="241"/>
      <c r="W945" s="241"/>
      <c r="X945" s="241"/>
      <c r="Y945" s="241"/>
      <c r="Z945" s="241"/>
      <c r="AA945" s="241"/>
      <c r="AD945" s="241"/>
      <c r="AF945" s="241"/>
      <c r="AG945" s="241"/>
      <c r="AH945" s="241"/>
      <c r="AI945" s="241"/>
    </row>
    <row r="946" spans="21:35" ht="15.75" customHeight="1" x14ac:dyDescent="0.2">
      <c r="U946" s="241"/>
      <c r="V946" s="241"/>
      <c r="W946" s="241"/>
      <c r="X946" s="241"/>
      <c r="Y946" s="241"/>
      <c r="Z946" s="241"/>
      <c r="AA946" s="241"/>
      <c r="AD946" s="241"/>
      <c r="AF946" s="241"/>
      <c r="AG946" s="241"/>
      <c r="AH946" s="241"/>
      <c r="AI946" s="241"/>
    </row>
    <row r="947" spans="21:35" ht="15.75" customHeight="1" x14ac:dyDescent="0.2">
      <c r="U947" s="241"/>
      <c r="V947" s="241"/>
      <c r="W947" s="241"/>
      <c r="X947" s="241"/>
      <c r="Y947" s="241"/>
      <c r="Z947" s="241"/>
      <c r="AA947" s="241"/>
      <c r="AD947" s="241"/>
      <c r="AF947" s="241"/>
      <c r="AG947" s="241"/>
      <c r="AH947" s="241"/>
      <c r="AI947" s="241"/>
    </row>
    <row r="948" spans="21:35" ht="15.75" customHeight="1" x14ac:dyDescent="0.2">
      <c r="U948" s="241"/>
      <c r="V948" s="241"/>
      <c r="W948" s="241"/>
      <c r="X948" s="241"/>
      <c r="Y948" s="241"/>
      <c r="Z948" s="241"/>
      <c r="AA948" s="241"/>
      <c r="AD948" s="241"/>
      <c r="AF948" s="241"/>
      <c r="AG948" s="241"/>
      <c r="AH948" s="241"/>
      <c r="AI948" s="241"/>
    </row>
    <row r="949" spans="21:35" ht="15.75" customHeight="1" x14ac:dyDescent="0.2">
      <c r="U949" s="241"/>
      <c r="V949" s="241"/>
      <c r="W949" s="241"/>
      <c r="X949" s="241"/>
      <c r="Y949" s="241"/>
      <c r="Z949" s="241"/>
      <c r="AA949" s="241"/>
      <c r="AD949" s="241"/>
      <c r="AF949" s="241"/>
      <c r="AG949" s="241"/>
      <c r="AH949" s="241"/>
      <c r="AI949" s="241"/>
    </row>
    <row r="950" spans="21:35" ht="15.75" customHeight="1" x14ac:dyDescent="0.2">
      <c r="U950" s="241"/>
      <c r="V950" s="241"/>
      <c r="W950" s="241"/>
      <c r="X950" s="241"/>
      <c r="Y950" s="241"/>
      <c r="Z950" s="241"/>
      <c r="AA950" s="241"/>
      <c r="AD950" s="241"/>
      <c r="AF950" s="241"/>
      <c r="AG950" s="241"/>
      <c r="AH950" s="241"/>
      <c r="AI950" s="241"/>
    </row>
    <row r="951" spans="21:35" ht="15.75" customHeight="1" x14ac:dyDescent="0.2">
      <c r="U951" s="241"/>
      <c r="V951" s="241"/>
      <c r="W951" s="241"/>
      <c r="X951" s="241"/>
      <c r="Y951" s="241"/>
      <c r="Z951" s="241"/>
      <c r="AA951" s="241"/>
      <c r="AD951" s="241"/>
      <c r="AF951" s="241"/>
      <c r="AG951" s="241"/>
      <c r="AH951" s="241"/>
      <c r="AI951" s="241"/>
    </row>
    <row r="952" spans="21:35" ht="15.75" customHeight="1" x14ac:dyDescent="0.2">
      <c r="U952" s="241"/>
      <c r="V952" s="241"/>
      <c r="W952" s="241"/>
      <c r="X952" s="241"/>
      <c r="Y952" s="241"/>
      <c r="Z952" s="241"/>
      <c r="AA952" s="241"/>
      <c r="AD952" s="241"/>
      <c r="AF952" s="241"/>
      <c r="AG952" s="241"/>
      <c r="AH952" s="241"/>
      <c r="AI952" s="241"/>
    </row>
    <row r="953" spans="21:35" ht="15.75" customHeight="1" x14ac:dyDescent="0.2">
      <c r="U953" s="241"/>
      <c r="V953" s="241"/>
      <c r="W953" s="241"/>
      <c r="X953" s="241"/>
      <c r="Y953" s="241"/>
      <c r="Z953" s="241"/>
      <c r="AA953" s="241"/>
      <c r="AD953" s="241"/>
      <c r="AF953" s="241"/>
      <c r="AG953" s="241"/>
      <c r="AH953" s="241"/>
      <c r="AI953" s="241"/>
    </row>
    <row r="954" spans="21:35" ht="15.75" customHeight="1" x14ac:dyDescent="0.2">
      <c r="U954" s="241"/>
      <c r="V954" s="241"/>
      <c r="W954" s="241"/>
      <c r="X954" s="241"/>
      <c r="Y954" s="241"/>
      <c r="Z954" s="241"/>
      <c r="AA954" s="241"/>
      <c r="AD954" s="241"/>
      <c r="AF954" s="241"/>
      <c r="AG954" s="241"/>
      <c r="AH954" s="241"/>
      <c r="AI954" s="241"/>
    </row>
    <row r="955" spans="21:35" ht="15.75" customHeight="1" x14ac:dyDescent="0.2">
      <c r="U955" s="241"/>
      <c r="V955" s="241"/>
      <c r="W955" s="241"/>
      <c r="X955" s="241"/>
      <c r="Y955" s="241"/>
      <c r="Z955" s="241"/>
      <c r="AA955" s="241"/>
      <c r="AD955" s="241"/>
      <c r="AF955" s="241"/>
      <c r="AG955" s="241"/>
      <c r="AH955" s="241"/>
      <c r="AI955" s="241"/>
    </row>
    <row r="956" spans="21:35" ht="15.75" customHeight="1" x14ac:dyDescent="0.2">
      <c r="U956" s="241"/>
      <c r="V956" s="241"/>
      <c r="W956" s="241"/>
      <c r="X956" s="241"/>
      <c r="Y956" s="241"/>
      <c r="Z956" s="241"/>
      <c r="AA956" s="241"/>
      <c r="AD956" s="241"/>
      <c r="AF956" s="241"/>
      <c r="AG956" s="241"/>
      <c r="AH956" s="241"/>
      <c r="AI956" s="241"/>
    </row>
    <row r="957" spans="21:35" ht="15.75" customHeight="1" x14ac:dyDescent="0.2">
      <c r="U957" s="241"/>
      <c r="V957" s="241"/>
      <c r="W957" s="241"/>
      <c r="X957" s="241"/>
      <c r="Y957" s="241"/>
      <c r="Z957" s="241"/>
      <c r="AA957" s="241"/>
      <c r="AD957" s="241"/>
      <c r="AF957" s="241"/>
      <c r="AG957" s="241"/>
      <c r="AH957" s="241"/>
      <c r="AI957" s="241"/>
    </row>
    <row r="958" spans="21:35" ht="15.75" customHeight="1" x14ac:dyDescent="0.2">
      <c r="U958" s="241"/>
      <c r="V958" s="241"/>
      <c r="W958" s="241"/>
      <c r="X958" s="241"/>
      <c r="Y958" s="241"/>
      <c r="Z958" s="241"/>
      <c r="AA958" s="241"/>
      <c r="AD958" s="241"/>
      <c r="AF958" s="241"/>
      <c r="AG958" s="241"/>
      <c r="AH958" s="241"/>
      <c r="AI958" s="241"/>
    </row>
    <row r="959" spans="21:35" ht="15.75" customHeight="1" x14ac:dyDescent="0.2">
      <c r="U959" s="241"/>
      <c r="V959" s="241"/>
      <c r="W959" s="241"/>
      <c r="X959" s="241"/>
      <c r="Y959" s="241"/>
      <c r="Z959" s="241"/>
      <c r="AA959" s="241"/>
      <c r="AD959" s="241"/>
      <c r="AF959" s="241"/>
      <c r="AG959" s="241"/>
      <c r="AH959" s="241"/>
      <c r="AI959" s="241"/>
    </row>
    <row r="960" spans="21:35" ht="15.75" customHeight="1" x14ac:dyDescent="0.2">
      <c r="U960" s="241"/>
      <c r="V960" s="241"/>
      <c r="W960" s="241"/>
      <c r="X960" s="241"/>
      <c r="Y960" s="241"/>
      <c r="Z960" s="241"/>
      <c r="AA960" s="241"/>
      <c r="AD960" s="241"/>
      <c r="AF960" s="241"/>
      <c r="AG960" s="241"/>
      <c r="AH960" s="241"/>
      <c r="AI960" s="241"/>
    </row>
    <row r="961" spans="21:35" ht="15.75" customHeight="1" x14ac:dyDescent="0.2">
      <c r="U961" s="241"/>
      <c r="V961" s="241"/>
      <c r="W961" s="241"/>
      <c r="X961" s="241"/>
      <c r="Y961" s="241"/>
      <c r="Z961" s="241"/>
      <c r="AA961" s="241"/>
      <c r="AD961" s="241"/>
      <c r="AF961" s="241"/>
      <c r="AG961" s="241"/>
      <c r="AH961" s="241"/>
      <c r="AI961" s="241"/>
    </row>
    <row r="962" spans="21:35" ht="15.75" customHeight="1" x14ac:dyDescent="0.2">
      <c r="U962" s="241"/>
      <c r="V962" s="241"/>
      <c r="W962" s="241"/>
      <c r="X962" s="241"/>
      <c r="Y962" s="241"/>
      <c r="Z962" s="241"/>
      <c r="AA962" s="241"/>
      <c r="AD962" s="241"/>
      <c r="AF962" s="241"/>
      <c r="AG962" s="241"/>
      <c r="AH962" s="241"/>
      <c r="AI962" s="241"/>
    </row>
    <row r="963" spans="21:35" ht="15.75" customHeight="1" x14ac:dyDescent="0.2">
      <c r="U963" s="241"/>
      <c r="V963" s="241"/>
      <c r="W963" s="241"/>
      <c r="X963" s="241"/>
      <c r="Y963" s="241"/>
      <c r="Z963" s="241"/>
      <c r="AA963" s="241"/>
      <c r="AD963" s="241"/>
      <c r="AF963" s="241"/>
      <c r="AG963" s="241"/>
      <c r="AH963" s="241"/>
      <c r="AI963" s="241"/>
    </row>
    <row r="964" spans="21:35" ht="15.75" customHeight="1" x14ac:dyDescent="0.2">
      <c r="U964" s="241"/>
      <c r="V964" s="241"/>
      <c r="W964" s="241"/>
      <c r="X964" s="241"/>
      <c r="Y964" s="241"/>
      <c r="Z964" s="241"/>
      <c r="AA964" s="241"/>
      <c r="AD964" s="241"/>
      <c r="AF964" s="241"/>
      <c r="AG964" s="241"/>
      <c r="AH964" s="241"/>
      <c r="AI964" s="241"/>
    </row>
    <row r="965" spans="21:35" ht="15.75" customHeight="1" x14ac:dyDescent="0.2">
      <c r="U965" s="241"/>
      <c r="V965" s="241"/>
      <c r="W965" s="241"/>
      <c r="X965" s="241"/>
      <c r="Y965" s="241"/>
      <c r="Z965" s="241"/>
      <c r="AA965" s="241"/>
      <c r="AD965" s="241"/>
      <c r="AF965" s="241"/>
      <c r="AG965" s="241"/>
      <c r="AH965" s="241"/>
      <c r="AI965" s="241"/>
    </row>
    <row r="966" spans="21:35" ht="15.75" customHeight="1" x14ac:dyDescent="0.2">
      <c r="U966" s="241"/>
      <c r="V966" s="241"/>
      <c r="W966" s="241"/>
      <c r="X966" s="241"/>
      <c r="Y966" s="241"/>
      <c r="Z966" s="241"/>
      <c r="AA966" s="241"/>
      <c r="AD966" s="241"/>
      <c r="AF966" s="241"/>
      <c r="AG966" s="241"/>
      <c r="AH966" s="241"/>
      <c r="AI966" s="241"/>
    </row>
    <row r="967" spans="21:35" ht="15.75" customHeight="1" x14ac:dyDescent="0.2">
      <c r="U967" s="241"/>
      <c r="V967" s="241"/>
      <c r="W967" s="241"/>
      <c r="X967" s="241"/>
      <c r="Y967" s="241"/>
      <c r="Z967" s="241"/>
      <c r="AA967" s="241"/>
      <c r="AD967" s="241"/>
      <c r="AF967" s="241"/>
      <c r="AG967" s="241"/>
      <c r="AH967" s="241"/>
      <c r="AI967" s="241"/>
    </row>
    <row r="968" spans="21:35" ht="15.75" customHeight="1" x14ac:dyDescent="0.2">
      <c r="U968" s="241"/>
      <c r="V968" s="241"/>
      <c r="W968" s="241"/>
      <c r="X968" s="241"/>
      <c r="Y968" s="241"/>
      <c r="Z968" s="241"/>
      <c r="AA968" s="241"/>
      <c r="AD968" s="241"/>
      <c r="AF968" s="241"/>
      <c r="AG968" s="241"/>
      <c r="AH968" s="241"/>
      <c r="AI968" s="241"/>
    </row>
    <row r="969" spans="21:35" ht="15.75" customHeight="1" x14ac:dyDescent="0.2">
      <c r="U969" s="241"/>
      <c r="V969" s="241"/>
      <c r="W969" s="241"/>
      <c r="X969" s="241"/>
      <c r="Y969" s="241"/>
      <c r="Z969" s="241"/>
      <c r="AA969" s="241"/>
      <c r="AD969" s="241"/>
      <c r="AF969" s="241"/>
      <c r="AG969" s="241"/>
      <c r="AH969" s="241"/>
      <c r="AI969" s="241"/>
    </row>
    <row r="970" spans="21:35" ht="15.75" customHeight="1" x14ac:dyDescent="0.2">
      <c r="U970" s="241"/>
      <c r="V970" s="241"/>
      <c r="W970" s="241"/>
      <c r="X970" s="241"/>
      <c r="Y970" s="241"/>
      <c r="Z970" s="241"/>
      <c r="AA970" s="241"/>
      <c r="AD970" s="241"/>
      <c r="AF970" s="241"/>
      <c r="AG970" s="241"/>
      <c r="AH970" s="241"/>
      <c r="AI970" s="241"/>
    </row>
    <row r="971" spans="21:35" ht="15.75" customHeight="1" x14ac:dyDescent="0.2">
      <c r="U971" s="241"/>
      <c r="V971" s="241"/>
      <c r="W971" s="241"/>
      <c r="X971" s="241"/>
      <c r="Y971" s="241"/>
      <c r="Z971" s="241"/>
      <c r="AA971" s="241"/>
      <c r="AD971" s="241"/>
      <c r="AF971" s="241"/>
      <c r="AG971" s="241"/>
      <c r="AH971" s="241"/>
      <c r="AI971" s="241"/>
    </row>
    <row r="972" spans="21:35" ht="15.75" customHeight="1" x14ac:dyDescent="0.2">
      <c r="U972" s="241"/>
      <c r="V972" s="241"/>
      <c r="W972" s="241"/>
      <c r="X972" s="241"/>
      <c r="Y972" s="241"/>
      <c r="Z972" s="241"/>
      <c r="AA972" s="241"/>
      <c r="AD972" s="241"/>
      <c r="AF972" s="241"/>
      <c r="AG972" s="241"/>
      <c r="AH972" s="241"/>
      <c r="AI972" s="241"/>
    </row>
    <row r="973" spans="21:35" ht="15.75" customHeight="1" x14ac:dyDescent="0.2">
      <c r="U973" s="241"/>
      <c r="V973" s="241"/>
      <c r="W973" s="241"/>
      <c r="X973" s="241"/>
      <c r="Y973" s="241"/>
      <c r="Z973" s="241"/>
      <c r="AA973" s="241"/>
      <c r="AD973" s="241"/>
      <c r="AF973" s="241"/>
      <c r="AG973" s="241"/>
      <c r="AH973" s="241"/>
      <c r="AI973" s="241"/>
    </row>
    <row r="974" spans="21:35" ht="15.75" customHeight="1" x14ac:dyDescent="0.2">
      <c r="U974" s="241"/>
      <c r="V974" s="241"/>
      <c r="W974" s="241"/>
      <c r="X974" s="241"/>
      <c r="Y974" s="241"/>
      <c r="Z974" s="241"/>
      <c r="AA974" s="241"/>
      <c r="AD974" s="241"/>
      <c r="AF974" s="241"/>
      <c r="AG974" s="241"/>
      <c r="AH974" s="241"/>
      <c r="AI974" s="241"/>
    </row>
    <row r="975" spans="21:35" ht="15.75" customHeight="1" x14ac:dyDescent="0.2">
      <c r="U975" s="241"/>
      <c r="V975" s="241"/>
      <c r="W975" s="241"/>
      <c r="X975" s="241"/>
      <c r="Y975" s="241"/>
      <c r="Z975" s="241"/>
      <c r="AA975" s="241"/>
      <c r="AD975" s="241"/>
      <c r="AF975" s="241"/>
      <c r="AG975" s="241"/>
      <c r="AH975" s="241"/>
      <c r="AI975" s="241"/>
    </row>
    <row r="976" spans="21:35" ht="15.75" customHeight="1" x14ac:dyDescent="0.2">
      <c r="U976" s="241"/>
      <c r="V976" s="241"/>
      <c r="W976" s="241"/>
      <c r="X976" s="241"/>
      <c r="Y976" s="241"/>
      <c r="Z976" s="241"/>
      <c r="AA976" s="241"/>
      <c r="AD976" s="241"/>
      <c r="AF976" s="241"/>
      <c r="AG976" s="241"/>
      <c r="AH976" s="241"/>
      <c r="AI976" s="241"/>
    </row>
    <row r="977" spans="21:35" ht="15.75" customHeight="1" x14ac:dyDescent="0.2">
      <c r="U977" s="241"/>
      <c r="V977" s="241"/>
      <c r="W977" s="241"/>
      <c r="X977" s="241"/>
      <c r="Y977" s="241"/>
      <c r="Z977" s="241"/>
      <c r="AA977" s="241"/>
      <c r="AD977" s="241"/>
      <c r="AF977" s="241"/>
      <c r="AG977" s="241"/>
      <c r="AH977" s="241"/>
      <c r="AI977" s="241"/>
    </row>
    <row r="978" spans="21:35" ht="15.75" customHeight="1" x14ac:dyDescent="0.2">
      <c r="U978" s="241"/>
      <c r="V978" s="241"/>
      <c r="W978" s="241"/>
      <c r="X978" s="241"/>
      <c r="Y978" s="241"/>
      <c r="Z978" s="241"/>
      <c r="AA978" s="241"/>
      <c r="AD978" s="241"/>
      <c r="AF978" s="241"/>
      <c r="AG978" s="241"/>
      <c r="AH978" s="241"/>
      <c r="AI978" s="241"/>
    </row>
    <row r="979" spans="21:35" ht="15.75" customHeight="1" x14ac:dyDescent="0.2">
      <c r="U979" s="241"/>
      <c r="V979" s="241"/>
      <c r="W979" s="241"/>
      <c r="X979" s="241"/>
      <c r="Y979" s="241"/>
      <c r="Z979" s="241"/>
      <c r="AA979" s="241"/>
      <c r="AD979" s="241"/>
      <c r="AF979" s="241"/>
      <c r="AG979" s="241"/>
      <c r="AH979" s="241"/>
      <c r="AI979" s="241"/>
    </row>
    <row r="980" spans="21:35" ht="15.75" customHeight="1" x14ac:dyDescent="0.2">
      <c r="U980" s="241"/>
      <c r="V980" s="241"/>
      <c r="W980" s="241"/>
      <c r="X980" s="241"/>
      <c r="Y980" s="241"/>
      <c r="Z980" s="241"/>
      <c r="AA980" s="241"/>
      <c r="AD980" s="241"/>
      <c r="AF980" s="241"/>
      <c r="AG980" s="241"/>
      <c r="AH980" s="241"/>
      <c r="AI980" s="241"/>
    </row>
    <row r="981" spans="21:35" ht="15.75" customHeight="1" x14ac:dyDescent="0.2">
      <c r="U981" s="241"/>
      <c r="V981" s="241"/>
      <c r="W981" s="241"/>
      <c r="X981" s="241"/>
      <c r="Y981" s="241"/>
      <c r="Z981" s="241"/>
      <c r="AA981" s="241"/>
      <c r="AD981" s="241"/>
      <c r="AF981" s="241"/>
      <c r="AG981" s="241"/>
      <c r="AH981" s="241"/>
      <c r="AI981" s="241"/>
    </row>
    <row r="982" spans="21:35" ht="15.75" customHeight="1" x14ac:dyDescent="0.2">
      <c r="U982" s="241"/>
      <c r="V982" s="241"/>
      <c r="W982" s="241"/>
      <c r="X982" s="241"/>
      <c r="Y982" s="241"/>
      <c r="Z982" s="241"/>
      <c r="AA982" s="241"/>
      <c r="AD982" s="241"/>
      <c r="AF982" s="241"/>
      <c r="AG982" s="241"/>
      <c r="AH982" s="241"/>
      <c r="AI982" s="241"/>
    </row>
    <row r="983" spans="21:35" ht="15.75" customHeight="1" x14ac:dyDescent="0.2">
      <c r="U983" s="241"/>
      <c r="V983" s="241"/>
      <c r="W983" s="241"/>
      <c r="X983" s="241"/>
      <c r="Y983" s="241"/>
      <c r="Z983" s="241"/>
      <c r="AA983" s="241"/>
      <c r="AD983" s="241"/>
      <c r="AF983" s="241"/>
      <c r="AG983" s="241"/>
      <c r="AH983" s="241"/>
      <c r="AI983" s="241"/>
    </row>
    <row r="984" spans="21:35" ht="15.75" customHeight="1" x14ac:dyDescent="0.2">
      <c r="U984" s="241"/>
      <c r="V984" s="241"/>
      <c r="W984" s="241"/>
      <c r="X984" s="241"/>
      <c r="Y984" s="241"/>
      <c r="Z984" s="241"/>
      <c r="AA984" s="241"/>
      <c r="AD984" s="241"/>
      <c r="AF984" s="241"/>
      <c r="AG984" s="241"/>
      <c r="AH984" s="241"/>
      <c r="AI984" s="241"/>
    </row>
    <row r="985" spans="21:35" ht="15.75" customHeight="1" x14ac:dyDescent="0.2">
      <c r="U985" s="241"/>
      <c r="V985" s="241"/>
      <c r="W985" s="241"/>
      <c r="X985" s="241"/>
      <c r="Y985" s="241"/>
      <c r="Z985" s="241"/>
      <c r="AA985" s="241"/>
      <c r="AD985" s="241"/>
      <c r="AF985" s="241"/>
      <c r="AG985" s="241"/>
      <c r="AH985" s="241"/>
      <c r="AI985" s="241"/>
    </row>
    <row r="986" spans="21:35" ht="15.75" customHeight="1" x14ac:dyDescent="0.2">
      <c r="U986" s="241"/>
      <c r="V986" s="241"/>
      <c r="W986" s="241"/>
      <c r="X986" s="241"/>
      <c r="Y986" s="241"/>
      <c r="Z986" s="241"/>
      <c r="AA986" s="241"/>
      <c r="AD986" s="241"/>
      <c r="AF986" s="241"/>
      <c r="AG986" s="241"/>
      <c r="AH986" s="241"/>
      <c r="AI986" s="241"/>
    </row>
    <row r="987" spans="21:35" ht="15.75" customHeight="1" x14ac:dyDescent="0.2">
      <c r="U987" s="241"/>
      <c r="V987" s="241"/>
      <c r="W987" s="241"/>
      <c r="X987" s="241"/>
      <c r="Y987" s="241"/>
      <c r="Z987" s="241"/>
      <c r="AA987" s="241"/>
      <c r="AD987" s="241"/>
      <c r="AF987" s="241"/>
      <c r="AG987" s="241"/>
      <c r="AH987" s="241"/>
      <c r="AI987" s="241"/>
    </row>
    <row r="988" spans="21:35" ht="15.75" customHeight="1" x14ac:dyDescent="0.2">
      <c r="U988" s="241"/>
      <c r="V988" s="241"/>
      <c r="W988" s="241"/>
      <c r="X988" s="241"/>
      <c r="Y988" s="241"/>
      <c r="Z988" s="241"/>
      <c r="AA988" s="241"/>
      <c r="AD988" s="241"/>
      <c r="AF988" s="241"/>
      <c r="AG988" s="241"/>
      <c r="AH988" s="241"/>
      <c r="AI988" s="241"/>
    </row>
    <row r="989" spans="21:35" ht="15.75" customHeight="1" x14ac:dyDescent="0.2">
      <c r="U989" s="241"/>
      <c r="V989" s="241"/>
      <c r="W989" s="241"/>
      <c r="X989" s="241"/>
      <c r="Y989" s="241"/>
      <c r="Z989" s="241"/>
      <c r="AA989" s="241"/>
      <c r="AD989" s="241"/>
      <c r="AF989" s="241"/>
      <c r="AG989" s="241"/>
      <c r="AH989" s="241"/>
      <c r="AI989" s="241"/>
    </row>
    <row r="990" spans="21:35" ht="15.75" customHeight="1" x14ac:dyDescent="0.2">
      <c r="U990" s="241"/>
      <c r="V990" s="241"/>
      <c r="W990" s="241"/>
      <c r="X990" s="241"/>
      <c r="Y990" s="241"/>
      <c r="Z990" s="241"/>
      <c r="AA990" s="241"/>
      <c r="AD990" s="241"/>
      <c r="AF990" s="241"/>
      <c r="AG990" s="241"/>
      <c r="AH990" s="241"/>
      <c r="AI990" s="241"/>
    </row>
    <row r="991" spans="21:35" ht="15.75" customHeight="1" x14ac:dyDescent="0.2">
      <c r="U991" s="241"/>
      <c r="V991" s="241"/>
      <c r="W991" s="241"/>
      <c r="X991" s="241"/>
      <c r="Y991" s="241"/>
      <c r="Z991" s="241"/>
      <c r="AA991" s="241"/>
      <c r="AD991" s="241"/>
      <c r="AF991" s="241"/>
      <c r="AG991" s="241"/>
      <c r="AH991" s="241"/>
      <c r="AI991" s="241"/>
    </row>
    <row r="992" spans="21:35" ht="15.75" customHeight="1" x14ac:dyDescent="0.2">
      <c r="U992" s="241"/>
      <c r="V992" s="241"/>
      <c r="W992" s="241"/>
      <c r="X992" s="241"/>
      <c r="Y992" s="241"/>
      <c r="Z992" s="241"/>
      <c r="AA992" s="241"/>
      <c r="AD992" s="241"/>
      <c r="AF992" s="241"/>
      <c r="AG992" s="241"/>
      <c r="AH992" s="241"/>
      <c r="AI992" s="241"/>
    </row>
    <row r="993" spans="21:35" ht="15.75" customHeight="1" x14ac:dyDescent="0.2">
      <c r="U993" s="241"/>
      <c r="V993" s="241"/>
      <c r="W993" s="241"/>
      <c r="X993" s="241"/>
      <c r="Y993" s="241"/>
      <c r="Z993" s="241"/>
      <c r="AA993" s="241"/>
      <c r="AD993" s="241"/>
      <c r="AF993" s="241"/>
      <c r="AG993" s="241"/>
      <c r="AH993" s="241"/>
      <c r="AI993" s="241"/>
    </row>
    <row r="994" spans="21:35" ht="15.75" customHeight="1" x14ac:dyDescent="0.2">
      <c r="U994" s="241"/>
      <c r="V994" s="241"/>
      <c r="W994" s="241"/>
      <c r="X994" s="241"/>
      <c r="Y994" s="241"/>
      <c r="Z994" s="241"/>
      <c r="AA994" s="241"/>
      <c r="AD994" s="241"/>
      <c r="AF994" s="241"/>
      <c r="AG994" s="241"/>
      <c r="AH994" s="241"/>
      <c r="AI994" s="241"/>
    </row>
    <row r="995" spans="21:35" ht="15.75" customHeight="1" x14ac:dyDescent="0.2">
      <c r="U995" s="241"/>
      <c r="V995" s="241"/>
      <c r="W995" s="241"/>
      <c r="X995" s="241"/>
      <c r="Y995" s="241"/>
      <c r="Z995" s="241"/>
      <c r="AA995" s="241"/>
      <c r="AD995" s="241"/>
      <c r="AF995" s="241"/>
      <c r="AG995" s="241"/>
      <c r="AH995" s="241"/>
      <c r="AI995" s="241"/>
    </row>
    <row r="996" spans="21:35" ht="15.75" customHeight="1" x14ac:dyDescent="0.2">
      <c r="U996" s="241"/>
      <c r="V996" s="241"/>
      <c r="W996" s="241"/>
      <c r="X996" s="241"/>
      <c r="Y996" s="241"/>
      <c r="Z996" s="241"/>
      <c r="AA996" s="241"/>
      <c r="AD996" s="241"/>
      <c r="AF996" s="241"/>
      <c r="AG996" s="241"/>
      <c r="AH996" s="241"/>
      <c r="AI996" s="241"/>
    </row>
    <row r="997" spans="21:35" ht="15.75" customHeight="1" x14ac:dyDescent="0.2">
      <c r="U997" s="241"/>
      <c r="V997" s="241"/>
      <c r="W997" s="241"/>
      <c r="X997" s="241"/>
      <c r="Y997" s="241"/>
      <c r="Z997" s="241"/>
      <c r="AA997" s="241"/>
      <c r="AD997" s="241"/>
      <c r="AF997" s="241"/>
      <c r="AG997" s="241"/>
      <c r="AH997" s="241"/>
      <c r="AI997" s="241"/>
    </row>
    <row r="998" spans="21:35" ht="15.75" customHeight="1" x14ac:dyDescent="0.2">
      <c r="U998" s="241"/>
      <c r="V998" s="241"/>
      <c r="W998" s="241"/>
      <c r="X998" s="241"/>
      <c r="Y998" s="241"/>
      <c r="Z998" s="241"/>
      <c r="AA998" s="241"/>
      <c r="AD998" s="241"/>
      <c r="AF998" s="241"/>
      <c r="AG998" s="241"/>
      <c r="AH998" s="241"/>
      <c r="AI998" s="241"/>
    </row>
    <row r="999" spans="21:35" ht="15.75" customHeight="1" x14ac:dyDescent="0.2">
      <c r="U999" s="241"/>
      <c r="V999" s="241"/>
      <c r="W999" s="241"/>
      <c r="X999" s="241"/>
      <c r="Y999" s="241"/>
      <c r="Z999" s="241"/>
      <c r="AA999" s="241"/>
      <c r="AD999" s="241"/>
      <c r="AF999" s="241"/>
      <c r="AG999" s="241"/>
      <c r="AH999" s="241"/>
      <c r="AI999" s="241"/>
    </row>
  </sheetData>
  <sheetProtection algorithmName="SHA-512" hashValue="91QSbMWx9icMzh6kayFuCQA/89FQWaaQf2LuTAgxSE2oyWb1w5dz8rgslF7SU3uU2bisdMtXJT2QrO8XxEyRHg==" saltValue="K+bBKv8674ComP+eFjGMJw==" spinCount="100000" sheet="1" objects="1" scenarios="1"/>
  <mergeCells count="70">
    <mergeCell ref="I127:I128"/>
    <mergeCell ref="J127:J128"/>
    <mergeCell ref="K127:L127"/>
    <mergeCell ref="M127:M128"/>
    <mergeCell ref="A127:A128"/>
    <mergeCell ref="B127:B128"/>
    <mergeCell ref="C127:C128"/>
    <mergeCell ref="D127:D128"/>
    <mergeCell ref="E127:E128"/>
    <mergeCell ref="F127:G127"/>
    <mergeCell ref="H127:H128"/>
    <mergeCell ref="M115:M116"/>
    <mergeCell ref="E103:E104"/>
    <mergeCell ref="F103:G103"/>
    <mergeCell ref="A115:A116"/>
    <mergeCell ref="B115:B116"/>
    <mergeCell ref="C115:C116"/>
    <mergeCell ref="D115:D116"/>
    <mergeCell ref="E115:E116"/>
    <mergeCell ref="C103:C104"/>
    <mergeCell ref="D103:D104"/>
    <mergeCell ref="J103:J104"/>
    <mergeCell ref="K103:L103"/>
    <mergeCell ref="M103:M104"/>
    <mergeCell ref="F115:G115"/>
    <mergeCell ref="H115:H116"/>
    <mergeCell ref="I115:I116"/>
    <mergeCell ref="J115:J116"/>
    <mergeCell ref="K115:L115"/>
    <mergeCell ref="H103:H104"/>
    <mergeCell ref="I103:I104"/>
    <mergeCell ref="H9:H10"/>
    <mergeCell ref="I9:I10"/>
    <mergeCell ref="J9:J10"/>
    <mergeCell ref="K9:L9"/>
    <mergeCell ref="A11:A48"/>
    <mergeCell ref="A49:A54"/>
    <mergeCell ref="A55:A95"/>
    <mergeCell ref="A103:A104"/>
    <mergeCell ref="B103:B104"/>
    <mergeCell ref="AG9:AG10"/>
    <mergeCell ref="AH9:AH10"/>
    <mergeCell ref="N8:X8"/>
    <mergeCell ref="Y8:AI8"/>
    <mergeCell ref="A9:A10"/>
    <mergeCell ref="B9:B10"/>
    <mergeCell ref="D9:D10"/>
    <mergeCell ref="E9:E10"/>
    <mergeCell ref="F9:G9"/>
    <mergeCell ref="AI9:AI10"/>
    <mergeCell ref="M9:M10"/>
    <mergeCell ref="N9:N10"/>
    <mergeCell ref="O9:O10"/>
    <mergeCell ref="P9:P10"/>
    <mergeCell ref="Q9:Q10"/>
    <mergeCell ref="R9:R10"/>
    <mergeCell ref="AB9:AB10"/>
    <mergeCell ref="AC9:AC10"/>
    <mergeCell ref="AD9:AD10"/>
    <mergeCell ref="AE9:AE10"/>
    <mergeCell ref="AF9:AF10"/>
    <mergeCell ref="Y9:Y10"/>
    <mergeCell ref="Z9:Z10"/>
    <mergeCell ref="AA9:AA10"/>
    <mergeCell ref="S9:S10"/>
    <mergeCell ref="T9:T10"/>
    <mergeCell ref="U9:U10"/>
    <mergeCell ref="V9:V10"/>
    <mergeCell ref="W9:W10"/>
    <mergeCell ref="X9:X10"/>
  </mergeCells>
  <conditionalFormatting sqref="AN6:AN7">
    <cfRule type="cellIs" dxfId="13" priority="1" stopIfTrue="1" operator="equal">
      <formula>$AN$6</formula>
    </cfRule>
  </conditionalFormatting>
  <conditionalFormatting sqref="N11:N95">
    <cfRule type="cellIs" dxfId="12" priority="2" stopIfTrue="1" operator="equal">
      <formula>"x"</formula>
    </cfRule>
  </conditionalFormatting>
  <conditionalFormatting sqref="O11:O95">
    <cfRule type="cellIs" dxfId="11" priority="3" operator="equal">
      <formula>"x"</formula>
    </cfRule>
  </conditionalFormatting>
  <conditionalFormatting sqref="P11:P95">
    <cfRule type="cellIs" dxfId="10" priority="4" operator="equal">
      <formula>"x"</formula>
    </cfRule>
  </conditionalFormatting>
  <conditionalFormatting sqref="Q11:Q95">
    <cfRule type="cellIs" dxfId="9" priority="5" stopIfTrue="1" operator="equal">
      <formula>"x"</formula>
    </cfRule>
  </conditionalFormatting>
  <conditionalFormatting sqref="R11:R95">
    <cfRule type="cellIs" dxfId="8" priority="6" operator="equal">
      <formula>"x"</formula>
    </cfRule>
  </conditionalFormatting>
  <conditionalFormatting sqref="S11:S95">
    <cfRule type="cellIs" dxfId="7" priority="7" stopIfTrue="1" operator="equal">
      <formula>$AN$7</formula>
    </cfRule>
  </conditionalFormatting>
  <conditionalFormatting sqref="S11:S95">
    <cfRule type="cellIs" dxfId="6" priority="8" stopIfTrue="1" operator="equal">
      <formula>$AN$6</formula>
    </cfRule>
  </conditionalFormatting>
  <dataValidations count="1">
    <dataValidation type="list" allowBlank="1" showErrorMessage="1" sqref="S11:S95" xr:uid="{00000000-0002-0000-0600-000000000000}">
      <formula1>$AN$6:$AN$7</formula1>
    </dataValidation>
  </dataValidations>
  <hyperlinks>
    <hyperlink ref="T34" r:id="rId1" xr:uid="{00000000-0004-0000-0600-000000000000}"/>
  </hyperlinks>
  <pageMargins left="0.511811024" right="0.511811024" top="0.78740157499999996" bottom="0.78740157499999996" header="0" footer="0"/>
  <pageSetup orientation="portrait" r:id="rId2"/>
  <ignoredErrors>
    <ignoredError sqref="I49:I51" numberStoredAsText="1"/>
  </ignoredError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1000"/>
  <sheetViews>
    <sheetView showGridLines="0" topLeftCell="A10" zoomScale="80" zoomScaleNormal="80" workbookViewId="0">
      <selection activeCell="F20" sqref="F20"/>
    </sheetView>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7.625" customWidth="1"/>
    <col min="26" max="26" width="7.625" hidden="1" customWidth="1"/>
    <col min="27" max="28" width="3.625" hidden="1" customWidth="1"/>
  </cols>
  <sheetData>
    <row r="1" spans="1:28" x14ac:dyDescent="0.25">
      <c r="A1" s="297"/>
      <c r="B1" s="435" t="s">
        <v>0</v>
      </c>
      <c r="C1" s="396"/>
      <c r="D1" s="396"/>
      <c r="E1" s="396"/>
      <c r="F1" s="396"/>
      <c r="G1" s="396"/>
      <c r="H1" s="396"/>
      <c r="I1" s="396"/>
      <c r="J1" s="396"/>
      <c r="K1" s="396"/>
      <c r="L1" s="396"/>
      <c r="M1" s="396"/>
      <c r="N1" s="396"/>
      <c r="O1" s="396"/>
      <c r="P1" s="396"/>
      <c r="Q1" s="396"/>
      <c r="R1" s="396"/>
      <c r="S1" s="396"/>
      <c r="T1" s="396"/>
      <c r="U1" s="396"/>
      <c r="V1" s="396"/>
      <c r="W1" s="396"/>
      <c r="X1" s="297"/>
      <c r="Y1" s="383"/>
      <c r="Z1" s="383"/>
      <c r="AA1" s="383"/>
      <c r="AB1" s="383"/>
    </row>
    <row r="2" spans="1:28" ht="21" customHeight="1" x14ac:dyDescent="0.25">
      <c r="A2" s="298"/>
      <c r="B2" s="396"/>
      <c r="C2" s="396"/>
      <c r="D2" s="396"/>
      <c r="E2" s="396"/>
      <c r="F2" s="396"/>
      <c r="G2" s="396"/>
      <c r="H2" s="396"/>
      <c r="I2" s="396"/>
      <c r="J2" s="396"/>
      <c r="K2" s="396"/>
      <c r="L2" s="396"/>
      <c r="M2" s="396"/>
      <c r="N2" s="396"/>
      <c r="O2" s="396"/>
      <c r="P2" s="396"/>
      <c r="Q2" s="396"/>
      <c r="R2" s="396"/>
      <c r="S2" s="396"/>
      <c r="T2" s="396"/>
      <c r="U2" s="396"/>
      <c r="V2" s="396"/>
      <c r="W2" s="396"/>
      <c r="X2" s="298"/>
      <c r="Y2" s="49"/>
      <c r="Z2" s="49"/>
      <c r="AA2" s="49"/>
      <c r="AB2" s="49"/>
    </row>
    <row r="3" spans="1:28" ht="33.75" customHeight="1" x14ac:dyDescent="0.35">
      <c r="A3" s="297"/>
      <c r="B3" s="436" t="str">
        <f>'Monitoria Anual - 4'!A2</f>
        <v>Plano de Ação Nacional para a Conservação dos Papagaios - PAN Papagaios (2o Ciclo de Gestão)</v>
      </c>
      <c r="C3" s="400"/>
      <c r="D3" s="400"/>
      <c r="E3" s="400"/>
      <c r="F3" s="400"/>
      <c r="G3" s="400"/>
      <c r="H3" s="400"/>
      <c r="I3" s="400"/>
      <c r="J3" s="400"/>
      <c r="K3" s="400"/>
      <c r="L3" s="400"/>
      <c r="M3" s="400"/>
      <c r="N3" s="400"/>
      <c r="O3" s="400"/>
      <c r="P3" s="400"/>
      <c r="Q3" s="400"/>
      <c r="R3" s="400"/>
      <c r="S3" s="400"/>
      <c r="T3" s="400"/>
      <c r="U3" s="400"/>
      <c r="V3" s="400"/>
      <c r="W3" s="400"/>
      <c r="X3" s="297"/>
      <c r="Y3" s="48"/>
      <c r="Z3" s="48"/>
      <c r="AA3" s="48"/>
      <c r="AB3" s="48"/>
    </row>
    <row r="4" spans="1:28" x14ac:dyDescent="0.25">
      <c r="A4" s="297"/>
      <c r="B4" s="48"/>
      <c r="C4" s="48"/>
      <c r="D4" s="48"/>
      <c r="E4" s="48"/>
      <c r="F4" s="48"/>
      <c r="G4" s="48"/>
      <c r="H4" s="48"/>
      <c r="I4" s="48"/>
      <c r="J4" s="50"/>
      <c r="K4" s="50"/>
      <c r="L4" s="50"/>
      <c r="M4" s="50"/>
      <c r="N4" s="50"/>
      <c r="O4" s="50"/>
      <c r="P4" s="48"/>
      <c r="Q4" s="48"/>
      <c r="R4" s="48"/>
      <c r="S4" s="48"/>
      <c r="T4" s="48"/>
      <c r="U4" s="48"/>
      <c r="V4" s="48"/>
      <c r="W4" s="48"/>
      <c r="X4" s="297"/>
      <c r="Y4" s="48"/>
      <c r="Z4" s="48"/>
      <c r="AA4" s="48"/>
      <c r="AB4" s="48"/>
    </row>
    <row r="5" spans="1:28" ht="45" customHeight="1" x14ac:dyDescent="0.2">
      <c r="A5" s="284"/>
      <c r="B5" s="437" t="s">
        <v>592</v>
      </c>
      <c r="C5" s="396"/>
      <c r="D5" s="438" t="str">
        <f>'Monitoria Anual - 4'!B4</f>
        <v>Contribuir para a integridade ecológica, genética e sanitária das populações naturais das espécies alvo deste PAN</v>
      </c>
      <c r="E5" s="400"/>
      <c r="F5" s="400"/>
      <c r="G5" s="400"/>
      <c r="H5" s="400"/>
      <c r="I5" s="400"/>
      <c r="J5" s="400"/>
      <c r="K5" s="400"/>
      <c r="L5" s="400"/>
      <c r="M5" s="401"/>
      <c r="N5" s="3"/>
      <c r="O5" s="3"/>
      <c r="P5" s="3"/>
      <c r="Q5" s="3"/>
      <c r="R5" s="3"/>
      <c r="S5" s="1"/>
      <c r="T5" s="1"/>
      <c r="U5" s="1"/>
      <c r="V5" s="1"/>
      <c r="W5" s="1"/>
      <c r="X5" s="284"/>
      <c r="Y5" s="1"/>
      <c r="Z5" s="1"/>
      <c r="AA5" s="1"/>
      <c r="AB5" s="1"/>
    </row>
    <row r="6" spans="1:28" x14ac:dyDescent="0.25">
      <c r="A6" s="297"/>
      <c r="B6" s="48"/>
      <c r="C6" s="48"/>
      <c r="D6" s="48"/>
      <c r="E6" s="48"/>
      <c r="F6" s="48"/>
      <c r="G6" s="48"/>
      <c r="H6" s="48"/>
      <c r="I6" s="48"/>
      <c r="J6" s="50"/>
      <c r="K6" s="50"/>
      <c r="L6" s="50"/>
      <c r="M6" s="50"/>
      <c r="N6" s="50"/>
      <c r="O6" s="50"/>
      <c r="P6" s="48"/>
      <c r="Q6" s="48"/>
      <c r="R6" s="48"/>
      <c r="S6" s="48"/>
      <c r="T6" s="48"/>
      <c r="U6" s="48"/>
      <c r="V6" s="48"/>
      <c r="W6" s="48"/>
      <c r="X6" s="297"/>
      <c r="Y6" s="48"/>
      <c r="Z6" s="48"/>
      <c r="AA6" s="48"/>
      <c r="AB6" s="48"/>
    </row>
    <row r="7" spans="1:28" ht="26.25" customHeight="1" x14ac:dyDescent="0.25">
      <c r="A7" s="297"/>
      <c r="B7" s="437" t="s">
        <v>4</v>
      </c>
      <c r="C7" s="396"/>
      <c r="D7" s="434" t="str">
        <f>'Monitoria Anual - 4'!B6</f>
        <v>22/03/2021 - 26/03/2021 (virtual)</v>
      </c>
      <c r="E7" s="400"/>
      <c r="F7" s="400"/>
      <c r="G7" s="401"/>
      <c r="H7" s="1"/>
      <c r="I7" s="51"/>
      <c r="J7" s="50"/>
      <c r="K7" s="50"/>
      <c r="L7" s="50"/>
      <c r="M7" s="50"/>
      <c r="N7" s="50"/>
      <c r="O7" s="50"/>
      <c r="P7" s="48"/>
      <c r="Q7" s="48"/>
      <c r="R7" s="48"/>
      <c r="S7" s="48"/>
      <c r="T7" s="48"/>
      <c r="U7" s="48"/>
      <c r="V7" s="48"/>
      <c r="W7" s="48"/>
      <c r="X7" s="297"/>
      <c r="Y7" s="48"/>
      <c r="Z7" s="48"/>
      <c r="AA7" s="48"/>
      <c r="AB7" s="48"/>
    </row>
    <row r="8" spans="1:28" x14ac:dyDescent="0.25">
      <c r="A8" s="297"/>
      <c r="B8" s="383"/>
      <c r="C8" s="383"/>
      <c r="D8" s="383"/>
      <c r="E8" s="383"/>
      <c r="F8" s="383"/>
      <c r="G8" s="383"/>
      <c r="H8" s="383"/>
      <c r="I8" s="383"/>
      <c r="J8" s="383"/>
      <c r="K8" s="383"/>
      <c r="L8" s="383"/>
      <c r="M8" s="383"/>
      <c r="N8" s="383"/>
      <c r="O8" s="383"/>
      <c r="P8" s="383"/>
      <c r="Q8" s="383"/>
      <c r="R8" s="383"/>
      <c r="S8" s="383"/>
      <c r="T8" s="383"/>
      <c r="U8" s="383"/>
      <c r="V8" s="383"/>
      <c r="W8" s="383"/>
      <c r="X8" s="297"/>
      <c r="Y8" s="383"/>
      <c r="Z8" s="383"/>
      <c r="AA8" s="383"/>
      <c r="AB8" s="383"/>
    </row>
    <row r="9" spans="1:28" ht="31.5" customHeight="1" x14ac:dyDescent="0.25">
      <c r="A9" s="297"/>
      <c r="B9" s="435" t="s">
        <v>593</v>
      </c>
      <c r="C9" s="396"/>
      <c r="D9" s="396"/>
      <c r="E9" s="396"/>
      <c r="F9" s="396"/>
      <c r="G9" s="396"/>
      <c r="H9" s="396"/>
      <c r="I9" s="396"/>
      <c r="J9" s="396"/>
      <c r="K9" s="396"/>
      <c r="L9" s="396"/>
      <c r="M9" s="396"/>
      <c r="N9" s="396"/>
      <c r="O9" s="396"/>
      <c r="P9" s="396"/>
      <c r="Q9" s="396"/>
      <c r="R9" s="396"/>
      <c r="S9" s="396"/>
      <c r="T9" s="396"/>
      <c r="U9" s="396"/>
      <c r="V9" s="396"/>
      <c r="W9" s="396"/>
      <c r="X9" s="297"/>
      <c r="Y9" s="383"/>
      <c r="Z9" s="383"/>
      <c r="AA9" s="383"/>
      <c r="AB9" s="383"/>
    </row>
    <row r="10" spans="1:28" x14ac:dyDescent="0.25">
      <c r="A10" s="297"/>
      <c r="B10" s="383"/>
      <c r="C10" s="383"/>
      <c r="D10" s="383"/>
      <c r="E10" s="383"/>
      <c r="F10" s="383"/>
      <c r="G10" s="52"/>
      <c r="H10" s="52"/>
      <c r="I10" s="52"/>
      <c r="J10" s="383"/>
      <c r="K10" s="383"/>
      <c r="L10" s="383"/>
      <c r="M10" s="383"/>
      <c r="N10" s="383"/>
      <c r="O10" s="383"/>
      <c r="P10" s="383"/>
      <c r="Q10" s="383"/>
      <c r="R10" s="383"/>
      <c r="S10" s="383"/>
      <c r="T10" s="383"/>
      <c r="U10" s="383"/>
      <c r="V10" s="383"/>
      <c r="W10" s="383"/>
      <c r="X10" s="297"/>
      <c r="Y10" s="383"/>
      <c r="Z10" s="383"/>
      <c r="AA10" s="383"/>
      <c r="AB10" s="383"/>
    </row>
    <row r="11" spans="1:28" ht="15.75" x14ac:dyDescent="0.25">
      <c r="A11" s="297"/>
      <c r="B11" s="434" t="s">
        <v>594</v>
      </c>
      <c r="C11" s="401"/>
      <c r="D11" s="53"/>
      <c r="E11" s="53"/>
      <c r="F11" s="53"/>
      <c r="G11" s="53"/>
      <c r="H11" s="53"/>
      <c r="I11" s="53"/>
      <c r="J11" s="53"/>
      <c r="K11" s="53"/>
      <c r="L11" s="53"/>
      <c r="M11" s="53"/>
      <c r="N11" s="53"/>
      <c r="O11" s="53"/>
      <c r="P11" s="53"/>
      <c r="Q11" s="53"/>
      <c r="R11" s="53"/>
      <c r="S11" s="53"/>
      <c r="T11" s="53"/>
      <c r="U11" s="53"/>
      <c r="V11" s="53"/>
      <c r="W11" s="53"/>
      <c r="X11" s="297"/>
      <c r="Y11" s="383"/>
      <c r="Z11" s="383"/>
      <c r="AA11" s="383"/>
      <c r="AB11" s="383"/>
    </row>
    <row r="12" spans="1:28" x14ac:dyDescent="0.25">
      <c r="A12" s="297"/>
      <c r="B12" s="383"/>
      <c r="C12" s="383"/>
      <c r="D12" s="383"/>
      <c r="E12" s="48"/>
      <c r="F12" s="439"/>
      <c r="G12" s="440"/>
      <c r="H12" s="382"/>
      <c r="I12" s="383"/>
      <c r="J12" s="383"/>
      <c r="K12" s="383"/>
      <c r="L12" s="383"/>
      <c r="M12" s="383"/>
      <c r="N12" s="383"/>
      <c r="O12" s="383"/>
      <c r="P12" s="383"/>
      <c r="Q12" s="383"/>
      <c r="R12" s="383"/>
      <c r="S12" s="383"/>
      <c r="T12" s="383"/>
      <c r="U12" s="383"/>
      <c r="V12" s="383"/>
      <c r="W12" s="383"/>
      <c r="X12" s="297"/>
      <c r="Y12" s="383"/>
      <c r="Z12" s="383"/>
      <c r="AA12" s="383"/>
      <c r="AB12" s="383"/>
    </row>
    <row r="13" spans="1:28" ht="33.75" customHeight="1" x14ac:dyDescent="0.25">
      <c r="A13" s="297"/>
      <c r="B13" s="383"/>
      <c r="C13" s="441" t="s">
        <v>1616</v>
      </c>
      <c r="D13" s="403"/>
      <c r="E13" s="403"/>
      <c r="F13" s="403"/>
      <c r="G13" s="404"/>
      <c r="H13" s="54"/>
      <c r="I13" s="383"/>
      <c r="J13" s="383"/>
      <c r="K13" s="383"/>
      <c r="L13" s="383"/>
      <c r="M13" s="383"/>
      <c r="N13" s="383"/>
      <c r="O13" s="383"/>
      <c r="P13" s="383"/>
      <c r="Q13" s="383"/>
      <c r="R13" s="383"/>
      <c r="S13" s="383"/>
      <c r="T13" s="383"/>
      <c r="U13" s="383"/>
      <c r="V13" s="383"/>
      <c r="W13" s="383"/>
      <c r="X13" s="297"/>
      <c r="Y13" s="383"/>
      <c r="Z13" s="383"/>
      <c r="AA13" s="383"/>
      <c r="AB13" s="383"/>
    </row>
    <row r="14" spans="1:28" ht="34.5" customHeight="1" x14ac:dyDescent="0.2">
      <c r="A14" s="284"/>
      <c r="B14" s="1"/>
      <c r="C14" s="55" t="s">
        <v>596</v>
      </c>
      <c r="D14" s="56" t="s">
        <v>597</v>
      </c>
      <c r="E14" s="57" t="s">
        <v>598</v>
      </c>
      <c r="F14" s="56" t="s">
        <v>599</v>
      </c>
      <c r="G14" s="58" t="s">
        <v>598</v>
      </c>
      <c r="H14" s="59"/>
      <c r="I14" s="1"/>
      <c r="J14" s="1"/>
      <c r="K14" s="1"/>
      <c r="L14" s="1"/>
      <c r="M14" s="1"/>
      <c r="N14" s="1"/>
      <c r="O14" s="1"/>
      <c r="P14" s="1"/>
      <c r="Q14" s="1"/>
      <c r="R14" s="1"/>
      <c r="S14" s="1"/>
      <c r="T14" s="1"/>
      <c r="U14" s="1"/>
      <c r="V14" s="1"/>
      <c r="W14" s="1"/>
      <c r="X14" s="284"/>
      <c r="Y14" s="1"/>
      <c r="Z14" s="1"/>
      <c r="AA14" s="1"/>
      <c r="AB14" s="1"/>
    </row>
    <row r="15" spans="1:28" ht="15.75" x14ac:dyDescent="0.25">
      <c r="A15" s="297"/>
      <c r="B15" s="383"/>
      <c r="C15" s="60" t="s">
        <v>600</v>
      </c>
      <c r="D15" s="61"/>
      <c r="E15" s="62"/>
      <c r="F15" s="299">
        <f>COUNTA('Monitoria Anual - 4'!S11:S923)</f>
        <v>1</v>
      </c>
      <c r="G15" s="300">
        <f t="shared" ref="G15:G20" si="0">F15/$F$22</f>
        <v>1.282051282051282E-2</v>
      </c>
      <c r="H15" s="63"/>
      <c r="I15" s="383"/>
      <c r="J15" s="383"/>
      <c r="K15" s="383"/>
      <c r="L15" s="383"/>
      <c r="M15" s="383"/>
      <c r="N15" s="383"/>
      <c r="O15" s="383"/>
      <c r="P15" s="383"/>
      <c r="Q15" s="383"/>
      <c r="R15" s="383"/>
      <c r="S15" s="383"/>
      <c r="T15" s="383"/>
      <c r="U15" s="383"/>
      <c r="V15" s="383"/>
      <c r="W15" s="383"/>
      <c r="X15" s="297"/>
      <c r="Y15" s="383"/>
      <c r="Z15" s="383"/>
      <c r="AA15" s="383"/>
      <c r="AB15" s="383"/>
    </row>
    <row r="16" spans="1:28" ht="15.75" x14ac:dyDescent="0.25">
      <c r="A16" s="297"/>
      <c r="B16" s="383"/>
      <c r="C16" s="64" t="s">
        <v>601</v>
      </c>
      <c r="D16" s="65">
        <f>COUNTA('Monitoria Anual - 4'!N11:N923)</f>
        <v>0</v>
      </c>
      <c r="E16" s="66">
        <f t="shared" ref="E16:E20" si="1">D16/$D$22</f>
        <v>0</v>
      </c>
      <c r="F16" s="301">
        <f t="shared" ref="F16:F20" si="2">D16-AB16</f>
        <v>0</v>
      </c>
      <c r="G16" s="66">
        <f t="shared" si="0"/>
        <v>0</v>
      </c>
      <c r="H16" s="63"/>
      <c r="I16" s="383"/>
      <c r="J16" s="383"/>
      <c r="K16" s="383"/>
      <c r="L16" s="383"/>
      <c r="M16" s="383"/>
      <c r="N16" s="383"/>
      <c r="O16" s="383"/>
      <c r="P16" s="383"/>
      <c r="Q16" s="383"/>
      <c r="R16" s="383"/>
      <c r="S16" s="383"/>
      <c r="T16" s="383"/>
      <c r="U16" s="383"/>
      <c r="V16" s="383"/>
      <c r="W16" s="383"/>
      <c r="X16" s="297"/>
      <c r="Y16" s="383"/>
      <c r="Z16" s="48">
        <f>COUNTIFS('Monitoria Anual - 4'!N:N,"x",'Monitoria Anual - 4'!S:S,"Excluída")</f>
        <v>0</v>
      </c>
      <c r="AA16" s="48">
        <f>COUNTIFS('Monitoria Anual - 4'!N:N,"x",'Monitoria Anual - 4'!S:S,"Agrupada")</f>
        <v>0</v>
      </c>
      <c r="AB16" s="48">
        <f t="shared" ref="AB16:AB20" si="3">Z16+AA16</f>
        <v>0</v>
      </c>
    </row>
    <row r="17" spans="1:28" ht="15.75" x14ac:dyDescent="0.25">
      <c r="A17" s="297"/>
      <c r="B17" s="383"/>
      <c r="C17" s="67" t="s">
        <v>602</v>
      </c>
      <c r="D17" s="65">
        <f>COUNTA('Monitoria Anual - 4'!O11:O923)</f>
        <v>5</v>
      </c>
      <c r="E17" s="66">
        <f t="shared" si="1"/>
        <v>6.4102564102564097E-2</v>
      </c>
      <c r="F17" s="301">
        <f t="shared" si="2"/>
        <v>5</v>
      </c>
      <c r="G17" s="66">
        <f t="shared" si="0"/>
        <v>6.4102564102564097E-2</v>
      </c>
      <c r="H17" s="63"/>
      <c r="I17" s="383"/>
      <c r="J17" s="383"/>
      <c r="K17" s="383"/>
      <c r="L17" s="383"/>
      <c r="M17" s="383"/>
      <c r="N17" s="383"/>
      <c r="O17" s="383"/>
      <c r="P17" s="383"/>
      <c r="Q17" s="383"/>
      <c r="R17" s="383"/>
      <c r="S17" s="383"/>
      <c r="T17" s="383"/>
      <c r="U17" s="383"/>
      <c r="V17" s="383"/>
      <c r="W17" s="383"/>
      <c r="X17" s="297"/>
      <c r="Y17" s="383"/>
      <c r="Z17" s="48">
        <f t="array" ref="Z17">COUNTIFS('Monitoria Anual - 4'!O:O,"x",'Monitoria Anual - 4'!S:S,"Excluída")</f>
        <v>0</v>
      </c>
      <c r="AA17" s="48">
        <f t="array" ref="AA17">COUNTIFS('Monitoria Anual - 4'!O:O,"x",'Monitoria Anual - 4'!S:S,"Agrupada")</f>
        <v>0</v>
      </c>
      <c r="AB17" s="48">
        <f t="shared" si="3"/>
        <v>0</v>
      </c>
    </row>
    <row r="18" spans="1:28" ht="15.75" x14ac:dyDescent="0.25">
      <c r="A18" s="297"/>
      <c r="B18" s="383"/>
      <c r="C18" s="68" t="s">
        <v>603</v>
      </c>
      <c r="D18" s="65">
        <f>COUNTA('Monitoria Anual - 4'!P11:P923)</f>
        <v>22</v>
      </c>
      <c r="E18" s="66">
        <f t="shared" si="1"/>
        <v>0.28205128205128205</v>
      </c>
      <c r="F18" s="301">
        <f t="shared" si="2"/>
        <v>22</v>
      </c>
      <c r="G18" s="66">
        <f t="shared" si="0"/>
        <v>0.28205128205128205</v>
      </c>
      <c r="H18" s="63"/>
      <c r="I18" s="383"/>
      <c r="J18" s="383"/>
      <c r="K18" s="383"/>
      <c r="L18" s="383"/>
      <c r="M18" s="383"/>
      <c r="N18" s="383"/>
      <c r="O18" s="383"/>
      <c r="P18" s="383"/>
      <c r="Q18" s="383"/>
      <c r="R18" s="383"/>
      <c r="S18" s="383"/>
      <c r="T18" s="383"/>
      <c r="U18" s="383"/>
      <c r="V18" s="383"/>
      <c r="W18" s="383"/>
      <c r="X18" s="297"/>
      <c r="Y18" s="383"/>
      <c r="Z18" s="48">
        <f t="array" ref="Z18">COUNTIFS('Monitoria Anual - 4'!P:P,"x",'Monitoria Anual - 4'!S:S,"Excluída")</f>
        <v>0</v>
      </c>
      <c r="AA18" s="48">
        <f t="array" ref="AA18">COUNTIFS('Monitoria Anual - 4'!P:P,"x",'Monitoria Anual - 4'!S:S,"Agrupada")</f>
        <v>0</v>
      </c>
      <c r="AB18" s="48">
        <f t="shared" si="3"/>
        <v>0</v>
      </c>
    </row>
    <row r="19" spans="1:28" ht="15.75" x14ac:dyDescent="0.25">
      <c r="A19" s="297"/>
      <c r="B19" s="383"/>
      <c r="C19" s="69" t="s">
        <v>604</v>
      </c>
      <c r="D19" s="65">
        <f>COUNTA('Monitoria Anual - 4'!Q11:Q923)</f>
        <v>39</v>
      </c>
      <c r="E19" s="66">
        <f t="shared" si="1"/>
        <v>0.5</v>
      </c>
      <c r="F19" s="301">
        <f t="shared" si="2"/>
        <v>39</v>
      </c>
      <c r="G19" s="66">
        <f t="shared" si="0"/>
        <v>0.5</v>
      </c>
      <c r="H19" s="63"/>
      <c r="I19" s="383"/>
      <c r="J19" s="383"/>
      <c r="K19" s="383"/>
      <c r="L19" s="383"/>
      <c r="M19" s="383"/>
      <c r="N19" s="383"/>
      <c r="O19" s="383"/>
      <c r="P19" s="383"/>
      <c r="Q19" s="383"/>
      <c r="R19" s="383"/>
      <c r="S19" s="383"/>
      <c r="T19" s="383"/>
      <c r="U19" s="383"/>
      <c r="V19" s="383"/>
      <c r="W19" s="383"/>
      <c r="X19" s="297"/>
      <c r="Y19" s="383"/>
      <c r="Z19" s="48">
        <f t="array" ref="Z19">COUNTIFS('Monitoria Anual - 4'!Q:Q,"x",'Monitoria Anual - 4'!S:S,"Excluída")</f>
        <v>0</v>
      </c>
      <c r="AA19" s="48">
        <f t="array" ref="AA19">COUNTIFS('Monitoria Anual - 4'!Q:Q,"x",'Monitoria Anual - 4'!S:S,"Agrupada")</f>
        <v>0</v>
      </c>
      <c r="AB19" s="48">
        <f t="shared" si="3"/>
        <v>0</v>
      </c>
    </row>
    <row r="20" spans="1:28" ht="15.75" x14ac:dyDescent="0.25">
      <c r="A20" s="297"/>
      <c r="B20" s="383"/>
      <c r="C20" s="70" t="s">
        <v>605</v>
      </c>
      <c r="D20" s="65">
        <f>COUNTA('Monitoria Anual - 4'!R11:R923)</f>
        <v>12</v>
      </c>
      <c r="E20" s="66">
        <f t="shared" si="1"/>
        <v>0.15384615384615385</v>
      </c>
      <c r="F20" s="301">
        <f t="shared" si="2"/>
        <v>12</v>
      </c>
      <c r="G20" s="66">
        <f t="shared" si="0"/>
        <v>0.15384615384615385</v>
      </c>
      <c r="H20" s="63"/>
      <c r="I20" s="383"/>
      <c r="J20" s="383"/>
      <c r="K20" s="383"/>
      <c r="L20" s="383"/>
      <c r="M20" s="383"/>
      <c r="N20" s="383"/>
      <c r="O20" s="383"/>
      <c r="P20" s="383"/>
      <c r="Q20" s="383"/>
      <c r="R20" s="383"/>
      <c r="S20" s="383"/>
      <c r="T20" s="383"/>
      <c r="U20" s="383"/>
      <c r="V20" s="383"/>
      <c r="W20" s="383"/>
      <c r="X20" s="297"/>
      <c r="Y20" s="383"/>
      <c r="Z20" s="48">
        <f t="array" ref="Z20">COUNTIFS('Monitoria Anual - 4'!R:R,"x",'Monitoria Anual - 4'!S:S,"Excluída")</f>
        <v>0</v>
      </c>
      <c r="AA20" s="48">
        <f t="array" ref="AA20">COUNTIFS('Monitoria Anual - 4'!R:R,"x",'Monitoria Anual - 4'!S:S,"Agrupada")</f>
        <v>0</v>
      </c>
      <c r="AB20" s="48">
        <f t="shared" si="3"/>
        <v>0</v>
      </c>
    </row>
    <row r="21" spans="1:28" ht="15.75" customHeight="1" x14ac:dyDescent="0.25">
      <c r="A21" s="297"/>
      <c r="B21" s="383"/>
      <c r="C21" s="71" t="s">
        <v>606</v>
      </c>
      <c r="D21" s="72"/>
      <c r="E21" s="73"/>
      <c r="F21" s="74">
        <f>'Monitoria Anual - 4'!C101</f>
        <v>0</v>
      </c>
      <c r="G21" s="75"/>
      <c r="H21" s="63"/>
      <c r="I21" s="383"/>
      <c r="J21" s="383"/>
      <c r="K21" s="383"/>
      <c r="L21" s="383"/>
      <c r="M21" s="383"/>
      <c r="N21" s="383"/>
      <c r="O21" s="383"/>
      <c r="P21" s="383"/>
      <c r="Q21" s="383"/>
      <c r="R21" s="383"/>
      <c r="S21" s="383"/>
      <c r="T21" s="383"/>
      <c r="U21" s="383"/>
      <c r="V21" s="383"/>
      <c r="W21" s="383"/>
      <c r="X21" s="297"/>
      <c r="Y21" s="383"/>
      <c r="Z21" s="383"/>
      <c r="AA21" s="383"/>
      <c r="AB21" s="383"/>
    </row>
    <row r="22" spans="1:28" ht="15.75" customHeight="1" x14ac:dyDescent="0.25">
      <c r="A22" s="297"/>
      <c r="B22" s="383"/>
      <c r="C22" s="76" t="s">
        <v>607</v>
      </c>
      <c r="D22" s="77">
        <f>SUM(D16:D20)</f>
        <v>78</v>
      </c>
      <c r="E22" s="78">
        <f>SUM(E15:E21)</f>
        <v>1</v>
      </c>
      <c r="F22" s="79">
        <f t="shared" ref="F22:G22" si="4">SUM(F16:F21)</f>
        <v>78</v>
      </c>
      <c r="G22" s="78">
        <f t="shared" si="4"/>
        <v>1</v>
      </c>
      <c r="H22" s="63"/>
      <c r="I22" s="383"/>
      <c r="J22" s="383"/>
      <c r="K22" s="383"/>
      <c r="L22" s="383"/>
      <c r="M22" s="383"/>
      <c r="N22" s="383"/>
      <c r="O22" s="383"/>
      <c r="P22" s="383"/>
      <c r="Q22" s="383"/>
      <c r="R22" s="383"/>
      <c r="S22" s="383"/>
      <c r="T22" s="383"/>
      <c r="U22" s="383"/>
      <c r="V22" s="383"/>
      <c r="W22" s="383"/>
      <c r="X22" s="297"/>
      <c r="Y22" s="383"/>
      <c r="Z22" s="383"/>
      <c r="AA22" s="383"/>
      <c r="AB22" s="383"/>
    </row>
    <row r="23" spans="1:28" ht="15.75" customHeight="1" x14ac:dyDescent="0.25">
      <c r="A23" s="297"/>
      <c r="B23" s="383"/>
      <c r="C23" s="80" t="s">
        <v>608</v>
      </c>
      <c r="D23" s="442">
        <f>COUNTIF('Monitoria Anual - 4'!S11:S923,"Agrupada")</f>
        <v>0</v>
      </c>
      <c r="E23" s="403"/>
      <c r="F23" s="403"/>
      <c r="G23" s="404"/>
      <c r="H23" s="81"/>
      <c r="I23" s="383"/>
      <c r="J23" s="383"/>
      <c r="K23" s="383"/>
      <c r="L23" s="383"/>
      <c r="M23" s="383"/>
      <c r="N23" s="383"/>
      <c r="O23" s="383"/>
      <c r="P23" s="383"/>
      <c r="Q23" s="383"/>
      <c r="R23" s="383"/>
      <c r="S23" s="383"/>
      <c r="T23" s="383"/>
      <c r="U23" s="383"/>
      <c r="V23" s="383"/>
      <c r="W23" s="383"/>
      <c r="X23" s="297"/>
      <c r="Y23" s="383"/>
      <c r="Z23" s="383"/>
      <c r="AA23" s="383"/>
      <c r="AB23" s="383"/>
    </row>
    <row r="24" spans="1:28" ht="15.75" customHeight="1" x14ac:dyDescent="0.25">
      <c r="A24" s="297"/>
      <c r="B24" s="383"/>
      <c r="C24" s="82" t="s">
        <v>609</v>
      </c>
      <c r="D24" s="442">
        <f>COUNTIF('Monitoria Anual - 4'!S11:S96,"Excluída")</f>
        <v>1</v>
      </c>
      <c r="E24" s="403"/>
      <c r="F24" s="403"/>
      <c r="G24" s="404"/>
      <c r="H24" s="48"/>
      <c r="I24" s="383"/>
      <c r="J24" s="383"/>
      <c r="K24" s="383"/>
      <c r="L24" s="383"/>
      <c r="M24" s="383"/>
      <c r="N24" s="383"/>
      <c r="O24" s="383"/>
      <c r="P24" s="383"/>
      <c r="Q24" s="383"/>
      <c r="R24" s="383"/>
      <c r="S24" s="383"/>
      <c r="T24" s="383"/>
      <c r="U24" s="383"/>
      <c r="V24" s="383"/>
      <c r="W24" s="383"/>
      <c r="X24" s="297"/>
      <c r="Y24" s="383"/>
      <c r="Z24" s="383"/>
      <c r="AA24" s="383"/>
      <c r="AB24" s="383"/>
    </row>
    <row r="25" spans="1:28" ht="15.75" customHeight="1" x14ac:dyDescent="0.25">
      <c r="A25" s="297"/>
      <c r="B25" s="383"/>
      <c r="C25" s="383"/>
      <c r="D25" s="383"/>
      <c r="E25" s="383"/>
      <c r="F25" s="383"/>
      <c r="G25" s="383"/>
      <c r="H25" s="48"/>
      <c r="I25" s="383"/>
      <c r="J25" s="383"/>
      <c r="K25" s="383"/>
      <c r="L25" s="383"/>
      <c r="M25" s="383"/>
      <c r="N25" s="383"/>
      <c r="O25" s="383"/>
      <c r="P25" s="383"/>
      <c r="Q25" s="383"/>
      <c r="R25" s="383"/>
      <c r="S25" s="383"/>
      <c r="T25" s="383"/>
      <c r="U25" s="383"/>
      <c r="V25" s="383"/>
      <c r="W25" s="383"/>
      <c r="X25" s="297"/>
      <c r="Y25" s="383"/>
      <c r="Z25" s="383"/>
      <c r="AA25" s="383"/>
      <c r="AB25" s="383"/>
    </row>
    <row r="26" spans="1:28" ht="15.75" customHeight="1" x14ac:dyDescent="0.25">
      <c r="A26" s="297"/>
      <c r="B26" s="383"/>
      <c r="C26" s="383"/>
      <c r="D26" s="383"/>
      <c r="E26" s="383"/>
      <c r="F26" s="383"/>
      <c r="G26" s="383"/>
      <c r="H26" s="48"/>
      <c r="I26" s="383"/>
      <c r="J26" s="383"/>
      <c r="K26" s="383"/>
      <c r="L26" s="383"/>
      <c r="M26" s="383"/>
      <c r="N26" s="383"/>
      <c r="O26" s="383"/>
      <c r="P26" s="383"/>
      <c r="Q26" s="383"/>
      <c r="R26" s="383"/>
      <c r="S26" s="383"/>
      <c r="T26" s="383"/>
      <c r="U26" s="383"/>
      <c r="V26" s="383"/>
      <c r="W26" s="383"/>
      <c r="X26" s="297"/>
      <c r="Y26" s="383"/>
      <c r="Z26" s="383"/>
      <c r="AA26" s="383"/>
      <c r="AB26" s="383"/>
    </row>
    <row r="27" spans="1:28" ht="15.75" customHeight="1" x14ac:dyDescent="0.25">
      <c r="A27" s="297"/>
      <c r="B27" s="434" t="s">
        <v>610</v>
      </c>
      <c r="C27" s="401"/>
      <c r="D27" s="53"/>
      <c r="E27" s="53"/>
      <c r="F27" s="53"/>
      <c r="G27" s="53"/>
      <c r="H27" s="383"/>
      <c r="I27" s="383"/>
      <c r="J27" s="383"/>
      <c r="K27" s="383"/>
      <c r="L27" s="383"/>
      <c r="M27" s="383"/>
      <c r="N27" s="383"/>
      <c r="O27" s="383"/>
      <c r="P27" s="383"/>
      <c r="Q27" s="383"/>
      <c r="R27" s="383"/>
      <c r="S27" s="383"/>
      <c r="T27" s="383"/>
      <c r="U27" s="383"/>
      <c r="V27" s="383"/>
      <c r="W27" s="383"/>
      <c r="X27" s="297"/>
      <c r="Y27" s="383"/>
      <c r="Z27" s="383"/>
      <c r="AA27" s="383"/>
      <c r="AB27" s="383"/>
    </row>
    <row r="28" spans="1:28" ht="15.75" customHeight="1" x14ac:dyDescent="0.25">
      <c r="A28" s="297"/>
      <c r="B28" s="53"/>
      <c r="C28" s="83"/>
      <c r="D28" s="83"/>
      <c r="E28" s="83"/>
      <c r="F28" s="83"/>
      <c r="G28" s="83"/>
      <c r="H28" s="53"/>
      <c r="I28" s="53"/>
      <c r="J28" s="53"/>
      <c r="K28" s="53"/>
      <c r="L28" s="53"/>
      <c r="M28" s="53"/>
      <c r="N28" s="53"/>
      <c r="O28" s="53"/>
      <c r="P28" s="53"/>
      <c r="Q28" s="53"/>
      <c r="R28" s="53"/>
      <c r="S28" s="53"/>
      <c r="T28" s="53"/>
      <c r="U28" s="53"/>
      <c r="V28" s="53"/>
      <c r="W28" s="53"/>
      <c r="X28" s="297"/>
      <c r="Y28" s="383"/>
      <c r="Z28" s="383"/>
      <c r="AA28" s="383"/>
      <c r="AB28" s="383"/>
    </row>
    <row r="29" spans="1:28" ht="15.75" customHeight="1" x14ac:dyDescent="0.25">
      <c r="A29" s="297"/>
      <c r="B29" s="83"/>
      <c r="C29" s="84" t="s">
        <v>611</v>
      </c>
      <c r="D29" s="85">
        <f>COUNTA('Monitoria Anual - 4'!A11:A95)</f>
        <v>3</v>
      </c>
      <c r="E29" s="383"/>
      <c r="F29" s="383"/>
      <c r="G29" s="383"/>
      <c r="H29" s="83"/>
      <c r="I29" s="83"/>
      <c r="J29" s="83"/>
      <c r="K29" s="83"/>
      <c r="L29" s="83"/>
      <c r="M29" s="83"/>
      <c r="N29" s="83"/>
      <c r="O29" s="83"/>
      <c r="P29" s="83"/>
      <c r="Q29" s="83"/>
      <c r="R29" s="83"/>
      <c r="S29" s="83"/>
      <c r="T29" s="83"/>
      <c r="U29" s="83"/>
      <c r="V29" s="83"/>
      <c r="W29" s="83"/>
      <c r="X29" s="297"/>
      <c r="Y29" s="48"/>
      <c r="Z29" s="48"/>
      <c r="AA29" s="48"/>
      <c r="AB29" s="48"/>
    </row>
    <row r="30" spans="1:28" ht="15.75" customHeight="1" x14ac:dyDescent="0.25">
      <c r="A30" s="297"/>
      <c r="B30" s="383"/>
      <c r="C30" s="383"/>
      <c r="D30" s="383"/>
      <c r="E30" s="383"/>
      <c r="F30" s="383"/>
      <c r="G30" s="383"/>
      <c r="H30" s="383"/>
      <c r="I30" s="383"/>
      <c r="J30" s="383"/>
      <c r="K30" s="383"/>
      <c r="L30" s="383"/>
      <c r="M30" s="383"/>
      <c r="N30" s="383"/>
      <c r="O30" s="383"/>
      <c r="P30" s="383"/>
      <c r="Q30" s="383"/>
      <c r="R30" s="383"/>
      <c r="S30" s="383"/>
      <c r="T30" s="383"/>
      <c r="U30" s="383"/>
      <c r="V30" s="383"/>
      <c r="W30" s="383"/>
      <c r="X30" s="297"/>
      <c r="Y30" s="383"/>
      <c r="Z30" s="383"/>
      <c r="AA30" s="383"/>
      <c r="AB30" s="383"/>
    </row>
    <row r="31" spans="1:28" ht="15.75" customHeight="1" x14ac:dyDescent="0.25">
      <c r="A31" s="297"/>
      <c r="B31" s="383"/>
      <c r="C31" s="86" t="s">
        <v>612</v>
      </c>
      <c r="D31" s="86" t="s">
        <v>613</v>
      </c>
      <c r="E31" s="87"/>
      <c r="F31" s="88"/>
      <c r="G31" s="89"/>
      <c r="H31" s="90"/>
      <c r="I31" s="91"/>
      <c r="J31" s="92"/>
      <c r="K31" s="383"/>
      <c r="L31" s="383"/>
      <c r="M31" s="383"/>
      <c r="N31" s="383"/>
      <c r="O31" s="383"/>
      <c r="P31" s="383"/>
      <c r="Q31" s="383"/>
      <c r="R31" s="383"/>
      <c r="S31" s="383"/>
      <c r="T31" s="383"/>
      <c r="U31" s="383"/>
      <c r="V31" s="383"/>
      <c r="W31" s="302"/>
      <c r="X31" s="297"/>
      <c r="Y31" s="383"/>
      <c r="Z31" s="383"/>
      <c r="AA31" s="383"/>
      <c r="AB31" s="383"/>
    </row>
    <row r="32" spans="1:28" ht="15.75" customHeight="1" x14ac:dyDescent="0.25">
      <c r="A32" s="297"/>
      <c r="B32" s="383"/>
      <c r="C32" s="93" t="s">
        <v>614</v>
      </c>
      <c r="D32" s="94">
        <f t="shared" ref="D32:D34" si="5">SUM(F32:J32)</f>
        <v>37</v>
      </c>
      <c r="E32" s="95">
        <f>COUNTA('Monitoria Anual - 4'!S11:S48)</f>
        <v>0</v>
      </c>
      <c r="F32" s="96">
        <f>COUNTA('Monitoria Anual - 4'!N11:N48)</f>
        <v>0</v>
      </c>
      <c r="G32" s="96">
        <f>COUNTA('Monitoria Anual - 4'!O11:O48)</f>
        <v>2</v>
      </c>
      <c r="H32" s="96">
        <f>COUNTA('Monitoria Anual - 4'!P11:P48)</f>
        <v>10</v>
      </c>
      <c r="I32" s="96">
        <f>COUNTA('Monitoria Anual - 4'!Q11:Q48)</f>
        <v>17</v>
      </c>
      <c r="J32" s="97">
        <f>COUNTA('Monitoria Anual - 4'!R11:R48)</f>
        <v>8</v>
      </c>
      <c r="K32" s="383"/>
      <c r="L32" s="383"/>
      <c r="M32" s="383"/>
      <c r="N32" s="383"/>
      <c r="O32" s="383"/>
      <c r="P32" s="383"/>
      <c r="Q32" s="383"/>
      <c r="R32" s="383"/>
      <c r="S32" s="383"/>
      <c r="T32" s="383"/>
      <c r="U32" s="383"/>
      <c r="V32" s="383"/>
      <c r="W32" s="302"/>
      <c r="X32" s="297"/>
      <c r="Y32" s="383"/>
      <c r="Z32" s="383"/>
      <c r="AA32" s="383"/>
      <c r="AB32" s="383"/>
    </row>
    <row r="33" spans="1:24" ht="15.75" customHeight="1" x14ac:dyDescent="0.25">
      <c r="A33" s="297"/>
      <c r="B33" s="383"/>
      <c r="C33" s="98" t="s">
        <v>615</v>
      </c>
      <c r="D33" s="93">
        <f t="shared" si="5"/>
        <v>3</v>
      </c>
      <c r="E33" s="99">
        <f>COUNTA('Monitoria Anual - 4'!S49:S54)</f>
        <v>0</v>
      </c>
      <c r="F33" s="100">
        <f>COUNTA('Monitoria Anual - 4'!N49:N54)</f>
        <v>0</v>
      </c>
      <c r="G33" s="100">
        <f>COUNTA('Monitoria Anual - 4'!O49:O54)</f>
        <v>0</v>
      </c>
      <c r="H33" s="100">
        <f>COUNTA('Monitoria Anual - 4'!P49:P54)</f>
        <v>2</v>
      </c>
      <c r="I33" s="100">
        <f>COUNTA('Monitoria Anual - 4'!Q49:Q54)</f>
        <v>1</v>
      </c>
      <c r="J33" s="101">
        <f>COUNTA('Monitoria Anual - 4'!R49:R54)</f>
        <v>0</v>
      </c>
      <c r="K33" s="383"/>
      <c r="L33" s="383"/>
      <c r="M33" s="383"/>
      <c r="N33" s="383"/>
      <c r="O33" s="383"/>
      <c r="P33" s="383"/>
      <c r="Q33" s="383"/>
      <c r="R33" s="383"/>
      <c r="S33" s="383"/>
      <c r="T33" s="383"/>
      <c r="U33" s="383"/>
      <c r="V33" s="383"/>
      <c r="W33" s="302"/>
      <c r="X33" s="297"/>
    </row>
    <row r="34" spans="1:24" ht="15.75" customHeight="1" x14ac:dyDescent="0.25">
      <c r="A34" s="297"/>
      <c r="B34" s="383"/>
      <c r="C34" s="98" t="s">
        <v>616</v>
      </c>
      <c r="D34" s="93">
        <f t="shared" si="5"/>
        <v>38</v>
      </c>
      <c r="E34" s="99">
        <f>COUNTA('Monitoria Anual - 4'!S55:S95)</f>
        <v>1</v>
      </c>
      <c r="F34" s="100">
        <f>COUNTA('Monitoria Anual - 4'!N55:N95)</f>
        <v>0</v>
      </c>
      <c r="G34" s="100">
        <f>COUNTA('Monitoria Anual - 4'!O55:O95)</f>
        <v>3</v>
      </c>
      <c r="H34" s="100">
        <f>COUNTA('Monitoria Anual - 4'!P55:P95)</f>
        <v>10</v>
      </c>
      <c r="I34" s="100">
        <f>COUNTA('Monitoria Anual - 4'!Q55:Q95)</f>
        <v>21</v>
      </c>
      <c r="J34" s="101">
        <f>COUNTA('Monitoria Anual - 4'!R55:R95)</f>
        <v>4</v>
      </c>
      <c r="K34" s="383"/>
      <c r="L34" s="383"/>
      <c r="M34" s="383"/>
      <c r="N34" s="383"/>
      <c r="O34" s="383"/>
      <c r="P34" s="383"/>
      <c r="Q34" s="383"/>
      <c r="R34" s="383"/>
      <c r="S34" s="383"/>
      <c r="T34" s="383"/>
      <c r="U34" s="383"/>
      <c r="V34" s="383"/>
      <c r="W34" s="302"/>
      <c r="X34" s="297"/>
    </row>
    <row r="35" spans="1:24" ht="15.75" customHeight="1" x14ac:dyDescent="0.25">
      <c r="A35" s="297"/>
      <c r="B35" s="383"/>
      <c r="C35" s="383"/>
      <c r="D35" s="383"/>
      <c r="E35" s="383"/>
      <c r="F35" s="383"/>
      <c r="G35" s="383"/>
      <c r="H35" s="383"/>
      <c r="I35" s="383"/>
      <c r="J35" s="383"/>
      <c r="K35" s="383"/>
      <c r="L35" s="383"/>
      <c r="M35" s="383"/>
      <c r="N35" s="383"/>
      <c r="O35" s="383"/>
      <c r="P35" s="383"/>
      <c r="Q35" s="383"/>
      <c r="R35" s="383"/>
      <c r="S35" s="383"/>
      <c r="T35" s="383"/>
      <c r="U35" s="383"/>
      <c r="V35" s="383"/>
      <c r="W35" s="383"/>
      <c r="X35" s="297"/>
    </row>
    <row r="36" spans="1:24" ht="15.75" customHeight="1" x14ac:dyDescent="0.25">
      <c r="A36" s="297"/>
      <c r="B36" s="297"/>
      <c r="C36" s="297"/>
      <c r="D36" s="297"/>
      <c r="E36" s="297"/>
      <c r="F36" s="297"/>
      <c r="G36" s="297"/>
      <c r="H36" s="297"/>
      <c r="I36" s="297"/>
      <c r="J36" s="297"/>
      <c r="K36" s="297"/>
      <c r="L36" s="297"/>
      <c r="M36" s="297"/>
      <c r="N36" s="297"/>
      <c r="O36" s="297"/>
      <c r="P36" s="297"/>
      <c r="Q36" s="297"/>
      <c r="R36" s="297"/>
      <c r="S36" s="297"/>
      <c r="T36" s="297"/>
      <c r="U36" s="297"/>
      <c r="V36" s="297"/>
      <c r="W36" s="297"/>
      <c r="X36" s="297"/>
    </row>
    <row r="37" spans="1:24" ht="15.75" customHeight="1" x14ac:dyDescent="0.2">
      <c r="A37" s="383"/>
      <c r="B37" s="383"/>
      <c r="C37" s="383"/>
      <c r="D37" s="383"/>
      <c r="E37" s="383"/>
      <c r="F37" s="383"/>
      <c r="G37" s="383"/>
      <c r="H37" s="383"/>
      <c r="I37" s="383"/>
      <c r="J37" s="383"/>
      <c r="K37" s="383"/>
      <c r="L37" s="383"/>
      <c r="M37" s="383"/>
      <c r="N37" s="383"/>
      <c r="O37" s="383"/>
      <c r="P37" s="383"/>
      <c r="Q37" s="383"/>
      <c r="R37" s="383"/>
      <c r="S37" s="383"/>
      <c r="T37" s="383"/>
      <c r="U37" s="383"/>
      <c r="V37" s="383"/>
      <c r="W37" s="383"/>
      <c r="X37" s="383"/>
    </row>
    <row r="38" spans="1:24" ht="15.75" customHeight="1" x14ac:dyDescent="0.2">
      <c r="A38" s="383"/>
      <c r="B38" s="383"/>
      <c r="C38" s="383"/>
      <c r="D38" s="383"/>
      <c r="E38" s="383"/>
      <c r="F38" s="383"/>
      <c r="G38" s="383"/>
      <c r="H38" s="383"/>
      <c r="I38" s="383"/>
      <c r="J38" s="383"/>
      <c r="K38" s="383"/>
      <c r="L38" s="383"/>
      <c r="M38" s="383"/>
      <c r="N38" s="383"/>
      <c r="O38" s="383"/>
      <c r="P38" s="383"/>
      <c r="Q38" s="383"/>
      <c r="R38" s="383"/>
      <c r="S38" s="383"/>
      <c r="T38" s="383"/>
      <c r="U38" s="383"/>
      <c r="V38" s="383"/>
      <c r="W38" s="383"/>
      <c r="X38" s="383"/>
    </row>
    <row r="39" spans="1:24" ht="15.75" customHeight="1" x14ac:dyDescent="0.2">
      <c r="A39" s="383"/>
      <c r="B39" s="383"/>
      <c r="C39" s="383"/>
      <c r="D39" s="383"/>
      <c r="E39" s="383"/>
      <c r="F39" s="383"/>
      <c r="G39" s="383"/>
      <c r="H39" s="383"/>
      <c r="I39" s="383"/>
      <c r="J39" s="383"/>
      <c r="K39" s="383"/>
      <c r="L39" s="383"/>
      <c r="M39" s="383"/>
      <c r="N39" s="383"/>
      <c r="O39" s="383"/>
      <c r="P39" s="383"/>
      <c r="Q39" s="383"/>
      <c r="R39" s="383"/>
      <c r="S39" s="383"/>
      <c r="T39" s="383"/>
      <c r="U39" s="383"/>
      <c r="V39" s="383"/>
      <c r="W39" s="383"/>
      <c r="X39" s="383"/>
    </row>
    <row r="40" spans="1:24" ht="15.75" customHeight="1" x14ac:dyDescent="0.2">
      <c r="A40" s="383"/>
      <c r="B40" s="383"/>
      <c r="C40" s="383"/>
      <c r="D40" s="383"/>
      <c r="E40" s="383"/>
      <c r="F40" s="383"/>
      <c r="G40" s="383"/>
      <c r="H40" s="383"/>
      <c r="I40" s="383"/>
      <c r="J40" s="383"/>
      <c r="K40" s="383"/>
      <c r="L40" s="383"/>
      <c r="M40" s="383"/>
      <c r="N40" s="383"/>
      <c r="O40" s="383"/>
      <c r="P40" s="383"/>
      <c r="Q40" s="383"/>
      <c r="R40" s="383"/>
      <c r="S40" s="383"/>
      <c r="T40" s="383"/>
      <c r="U40" s="383"/>
      <c r="V40" s="383"/>
      <c r="W40" s="383"/>
      <c r="X40" s="383"/>
    </row>
    <row r="41" spans="1:24" ht="15.75" customHeight="1" x14ac:dyDescent="0.2">
      <c r="A41" s="383"/>
      <c r="B41" s="383"/>
      <c r="C41" s="383"/>
      <c r="D41" s="383"/>
      <c r="E41" s="383"/>
      <c r="F41" s="383"/>
      <c r="G41" s="383"/>
      <c r="H41" s="383"/>
      <c r="I41" s="383"/>
      <c r="J41" s="383"/>
      <c r="K41" s="383"/>
      <c r="L41" s="383"/>
      <c r="M41" s="383"/>
      <c r="N41" s="383"/>
      <c r="O41" s="383"/>
      <c r="P41" s="383"/>
      <c r="Q41" s="383"/>
      <c r="R41" s="383"/>
      <c r="S41" s="383"/>
      <c r="T41" s="383"/>
      <c r="U41" s="383"/>
      <c r="V41" s="383"/>
      <c r="W41" s="383"/>
      <c r="X41" s="383"/>
    </row>
    <row r="42" spans="1:24" ht="15.75" customHeight="1" x14ac:dyDescent="0.2">
      <c r="A42" s="383"/>
      <c r="B42" s="383"/>
      <c r="C42" s="383"/>
      <c r="D42" s="383"/>
      <c r="E42" s="383"/>
      <c r="F42" s="383"/>
      <c r="G42" s="383"/>
      <c r="H42" s="383"/>
      <c r="I42" s="383"/>
      <c r="J42" s="383"/>
      <c r="K42" s="383"/>
      <c r="L42" s="383"/>
      <c r="M42" s="383"/>
      <c r="N42" s="383"/>
      <c r="O42" s="383"/>
      <c r="P42" s="383"/>
      <c r="Q42" s="383"/>
      <c r="R42" s="383"/>
      <c r="S42" s="383"/>
      <c r="T42" s="383"/>
      <c r="U42" s="383"/>
      <c r="V42" s="383"/>
      <c r="W42" s="383"/>
      <c r="X42" s="383"/>
    </row>
    <row r="43" spans="1:24" ht="15.75" customHeight="1" x14ac:dyDescent="0.2">
      <c r="A43" s="383"/>
      <c r="B43" s="383"/>
      <c r="C43" s="383"/>
      <c r="D43" s="383"/>
      <c r="E43" s="383"/>
      <c r="F43" s="383"/>
      <c r="G43" s="383"/>
      <c r="H43" s="383"/>
      <c r="I43" s="383"/>
      <c r="J43" s="383"/>
      <c r="K43" s="383"/>
      <c r="L43" s="383"/>
      <c r="M43" s="383"/>
      <c r="N43" s="383"/>
      <c r="O43" s="383"/>
      <c r="P43" s="383"/>
      <c r="Q43" s="383"/>
      <c r="R43" s="383"/>
      <c r="S43" s="383"/>
      <c r="T43" s="383"/>
      <c r="U43" s="383"/>
      <c r="V43" s="383"/>
      <c r="W43" s="383"/>
      <c r="X43" s="383"/>
    </row>
    <row r="44" spans="1:24" ht="15.75" customHeight="1" x14ac:dyDescent="0.2">
      <c r="A44" s="383"/>
      <c r="B44" s="383"/>
      <c r="C44" s="383"/>
      <c r="D44" s="383"/>
      <c r="E44" s="383"/>
      <c r="F44" s="383"/>
      <c r="G44" s="383"/>
      <c r="H44" s="383"/>
      <c r="I44" s="383"/>
      <c r="J44" s="383"/>
      <c r="K44" s="383"/>
      <c r="L44" s="383"/>
      <c r="M44" s="383"/>
      <c r="N44" s="383"/>
      <c r="O44" s="383"/>
      <c r="P44" s="383"/>
      <c r="Q44" s="383"/>
      <c r="R44" s="383"/>
      <c r="S44" s="383"/>
      <c r="T44" s="383"/>
      <c r="U44" s="383"/>
      <c r="V44" s="383"/>
      <c r="W44" s="383"/>
      <c r="X44" s="383"/>
    </row>
    <row r="45" spans="1:24" ht="15.75" customHeight="1" x14ac:dyDescent="0.2">
      <c r="A45" s="383"/>
      <c r="B45" s="383"/>
      <c r="C45" s="383"/>
      <c r="D45" s="383"/>
      <c r="E45" s="383"/>
      <c r="F45" s="383"/>
      <c r="G45" s="383"/>
      <c r="H45" s="383"/>
      <c r="I45" s="383"/>
      <c r="J45" s="383"/>
      <c r="K45" s="383"/>
      <c r="L45" s="383"/>
      <c r="M45" s="383"/>
      <c r="N45" s="383"/>
      <c r="O45" s="383"/>
      <c r="P45" s="383"/>
      <c r="Q45" s="383"/>
      <c r="R45" s="383"/>
      <c r="S45" s="383"/>
      <c r="T45" s="383"/>
      <c r="U45" s="383"/>
      <c r="V45" s="383"/>
      <c r="W45" s="383"/>
      <c r="X45" s="383"/>
    </row>
    <row r="46" spans="1:24" ht="15.75" customHeight="1" x14ac:dyDescent="0.2">
      <c r="A46" s="383"/>
      <c r="B46" s="383"/>
      <c r="C46" s="383"/>
      <c r="D46" s="383"/>
      <c r="E46" s="383"/>
      <c r="F46" s="383"/>
      <c r="G46" s="383"/>
      <c r="H46" s="383"/>
      <c r="I46" s="383"/>
      <c r="J46" s="383"/>
      <c r="K46" s="383"/>
      <c r="L46" s="383"/>
      <c r="M46" s="383"/>
      <c r="N46" s="383"/>
      <c r="O46" s="383"/>
      <c r="P46" s="383"/>
      <c r="Q46" s="383"/>
      <c r="R46" s="383"/>
      <c r="S46" s="383"/>
      <c r="T46" s="383"/>
      <c r="U46" s="383"/>
      <c r="V46" s="383"/>
      <c r="W46" s="383"/>
      <c r="X46" s="383"/>
    </row>
    <row r="47" spans="1:24" ht="15.75" customHeight="1" x14ac:dyDescent="0.2">
      <c r="A47" s="383"/>
      <c r="B47" s="383"/>
      <c r="C47" s="383"/>
      <c r="D47" s="383"/>
      <c r="E47" s="383"/>
      <c r="F47" s="383"/>
      <c r="G47" s="383"/>
      <c r="H47" s="383"/>
      <c r="I47" s="383"/>
      <c r="J47" s="383"/>
      <c r="K47" s="383"/>
      <c r="L47" s="383"/>
      <c r="M47" s="383"/>
      <c r="N47" s="383"/>
      <c r="O47" s="383"/>
      <c r="P47" s="383"/>
      <c r="Q47" s="383"/>
      <c r="R47" s="383"/>
      <c r="S47" s="383"/>
      <c r="T47" s="383"/>
      <c r="U47" s="383"/>
      <c r="V47" s="383"/>
      <c r="W47" s="383"/>
      <c r="X47" s="383"/>
    </row>
    <row r="48" spans="1:24" ht="15.75" customHeight="1" x14ac:dyDescent="0.2">
      <c r="A48" s="383"/>
      <c r="B48" s="383"/>
      <c r="C48" s="383"/>
      <c r="D48" s="383"/>
      <c r="E48" s="383"/>
      <c r="F48" s="383"/>
      <c r="G48" s="383"/>
      <c r="H48" s="383"/>
      <c r="I48" s="383"/>
      <c r="J48" s="383"/>
      <c r="K48" s="383"/>
      <c r="L48" s="383"/>
      <c r="M48" s="383"/>
      <c r="N48" s="383"/>
      <c r="O48" s="383"/>
      <c r="P48" s="383"/>
      <c r="Q48" s="383"/>
      <c r="R48" s="383"/>
      <c r="S48" s="383"/>
      <c r="T48" s="383"/>
      <c r="U48" s="383"/>
      <c r="V48" s="383"/>
      <c r="W48" s="383"/>
      <c r="X48" s="383"/>
    </row>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WQSwN4EFxrVCpTb7RgRJsyNQeXgak4lshvQdiebArS1Z/oCcBVH7EO1Vypd93qn3VwzjoWEjQyiioARlQZEBOQ==" saltValue="BkFTRDIIgKAjtkH6YGT5TA=="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3:F34 G32:J34">
    <cfRule type="cellIs" dxfId="5"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13" workbookViewId="0">
      <selection sqref="A1:M1"/>
    </sheetView>
  </sheetViews>
  <sheetFormatPr defaultColWidth="12.625" defaultRowHeight="15" customHeight="1" x14ac:dyDescent="0.2"/>
  <cols>
    <col min="1" max="1" width="63.5" customWidth="1"/>
    <col min="2" max="2" width="6.375" customWidth="1"/>
    <col min="3" max="3" width="64.375" customWidth="1"/>
    <col min="4" max="4" width="16.375" customWidth="1"/>
    <col min="5" max="5" width="17" customWidth="1"/>
    <col min="6" max="6" width="22.5" customWidth="1"/>
    <col min="7" max="7" width="24.125" customWidth="1"/>
    <col min="8" max="12" width="22" customWidth="1"/>
    <col min="13" max="13" width="24.125" customWidth="1"/>
    <col min="14" max="16" width="23.375" customWidth="1"/>
    <col min="17" max="17" width="33.125" customWidth="1"/>
    <col min="18" max="18" width="25.125" customWidth="1"/>
    <col min="19" max="19" width="35" customWidth="1"/>
    <col min="20" max="21" width="23.375" customWidth="1"/>
    <col min="22" max="22" width="2.375" customWidth="1"/>
    <col min="23" max="25" width="7.625" customWidth="1"/>
    <col min="26" max="26" width="7.625" hidden="1" customWidth="1"/>
  </cols>
  <sheetData>
    <row r="1" spans="1:26" ht="33.75" customHeight="1" x14ac:dyDescent="0.2">
      <c r="A1" s="395" t="s">
        <v>0</v>
      </c>
      <c r="B1" s="396"/>
      <c r="C1" s="396"/>
      <c r="D1" s="396"/>
      <c r="E1" s="396"/>
      <c r="F1" s="396"/>
      <c r="G1" s="396"/>
      <c r="H1" s="396"/>
      <c r="I1" s="396"/>
      <c r="J1" s="396"/>
      <c r="K1" s="396"/>
      <c r="L1" s="396"/>
      <c r="M1" s="396"/>
      <c r="N1" s="296"/>
      <c r="O1" s="296"/>
      <c r="P1" s="296"/>
      <c r="Q1" s="284"/>
      <c r="R1" s="284"/>
      <c r="S1" s="284"/>
      <c r="T1" s="284"/>
      <c r="U1" s="284"/>
      <c r="V1" s="284"/>
      <c r="W1" s="284"/>
      <c r="X1" s="1"/>
      <c r="Y1" s="1"/>
      <c r="Z1" s="1"/>
    </row>
    <row r="2" spans="1:26" ht="33.75" customHeight="1" x14ac:dyDescent="0.2">
      <c r="A2" s="397" t="s">
        <v>1617</v>
      </c>
      <c r="B2" s="398"/>
      <c r="C2" s="398"/>
      <c r="D2" s="398"/>
      <c r="E2" s="398"/>
      <c r="F2" s="398"/>
      <c r="G2" s="398"/>
      <c r="H2" s="398"/>
      <c r="I2" s="398"/>
      <c r="J2" s="398"/>
      <c r="K2" s="398"/>
      <c r="L2" s="398"/>
      <c r="M2" s="398"/>
      <c r="N2" s="152"/>
      <c r="O2" s="152"/>
      <c r="P2" s="152"/>
      <c r="Q2" s="152"/>
      <c r="R2" s="152"/>
      <c r="S2" s="152"/>
      <c r="T2" s="153"/>
      <c r="U2" s="153"/>
      <c r="V2" s="1"/>
      <c r="W2" s="284"/>
      <c r="X2" s="1"/>
      <c r="Y2" s="1"/>
      <c r="Z2" s="1"/>
    </row>
    <row r="3" spans="1:26" x14ac:dyDescent="0.2">
      <c r="A3" s="1"/>
      <c r="B3" s="1"/>
      <c r="C3" s="1"/>
      <c r="D3" s="1"/>
      <c r="E3" s="1"/>
      <c r="F3" s="1"/>
      <c r="G3" s="1"/>
      <c r="H3" s="1"/>
      <c r="I3" s="1"/>
      <c r="J3" s="1"/>
      <c r="K3" s="1"/>
      <c r="L3" s="1"/>
      <c r="M3" s="1"/>
      <c r="N3" s="2"/>
      <c r="O3" s="2"/>
      <c r="P3" s="2"/>
      <c r="Q3" s="1"/>
      <c r="R3" s="1"/>
      <c r="S3" s="1"/>
      <c r="T3" s="1"/>
      <c r="U3" s="1"/>
      <c r="V3" s="1"/>
      <c r="W3" s="284"/>
      <c r="X3" s="1"/>
      <c r="Y3" s="1"/>
      <c r="Z3" s="1"/>
    </row>
    <row r="4" spans="1:26" ht="45" customHeight="1" x14ac:dyDescent="0.2">
      <c r="A4" s="283" t="s">
        <v>2</v>
      </c>
      <c r="B4" s="399" t="s">
        <v>1618</v>
      </c>
      <c r="C4" s="400"/>
      <c r="D4" s="400"/>
      <c r="E4" s="400"/>
      <c r="F4" s="400"/>
      <c r="G4" s="401"/>
      <c r="H4" s="3"/>
      <c r="I4" s="3"/>
      <c r="J4" s="3"/>
      <c r="K4" s="3"/>
      <c r="L4" s="3"/>
      <c r="M4" s="3"/>
      <c r="N4" s="3"/>
      <c r="O4" s="3"/>
      <c r="P4" s="3"/>
      <c r="Q4" s="1"/>
      <c r="R4" s="1"/>
      <c r="S4" s="1"/>
      <c r="T4" s="1"/>
      <c r="U4" s="1"/>
      <c r="V4" s="1"/>
      <c r="W4" s="284"/>
      <c r="X4" s="1"/>
      <c r="Y4" s="1"/>
      <c r="Z4" s="1"/>
    </row>
    <row r="5" spans="1:26" x14ac:dyDescent="0.2">
      <c r="A5" s="1"/>
      <c r="B5" s="1"/>
      <c r="C5" s="1"/>
      <c r="D5" s="1"/>
      <c r="E5" s="1"/>
      <c r="F5" s="1"/>
      <c r="G5" s="1"/>
      <c r="H5" s="1"/>
      <c r="I5" s="1"/>
      <c r="J5" s="1"/>
      <c r="K5" s="1"/>
      <c r="L5" s="1"/>
      <c r="M5" s="1"/>
      <c r="N5" s="2"/>
      <c r="O5" s="2"/>
      <c r="P5" s="2"/>
      <c r="Q5" s="1"/>
      <c r="R5" s="1"/>
      <c r="S5" s="1"/>
      <c r="T5" s="1"/>
      <c r="U5" s="1"/>
      <c r="V5" s="1"/>
      <c r="W5" s="284"/>
      <c r="X5" s="1"/>
      <c r="Y5" s="1"/>
      <c r="Z5" s="1"/>
    </row>
    <row r="6" spans="1:26" ht="27" customHeight="1" x14ac:dyDescent="0.2">
      <c r="A6" s="283" t="s">
        <v>4</v>
      </c>
      <c r="B6" s="399" t="s">
        <v>1619</v>
      </c>
      <c r="C6" s="401"/>
      <c r="D6" s="1"/>
      <c r="E6" s="1"/>
      <c r="F6" s="1"/>
      <c r="G6" s="1"/>
      <c r="H6" s="1"/>
      <c r="I6" s="1"/>
      <c r="J6" s="1"/>
      <c r="K6" s="1"/>
      <c r="L6" s="1"/>
      <c r="M6" s="2"/>
      <c r="N6" s="2"/>
      <c r="O6" s="2"/>
      <c r="P6" s="2"/>
      <c r="Q6" s="1"/>
      <c r="R6" s="1"/>
      <c r="S6" s="1"/>
      <c r="T6" s="1"/>
      <c r="U6" s="1"/>
      <c r="V6" s="1"/>
      <c r="W6" s="284"/>
      <c r="X6" s="1"/>
      <c r="Y6" s="1"/>
      <c r="Z6" s="1" t="s">
        <v>6</v>
      </c>
    </row>
    <row r="7" spans="1:26" x14ac:dyDescent="0.2">
      <c r="A7" s="1"/>
      <c r="B7" s="1"/>
      <c r="C7" s="1"/>
      <c r="D7" s="1"/>
      <c r="E7" s="1"/>
      <c r="F7" s="1"/>
      <c r="G7" s="1"/>
      <c r="H7" s="1"/>
      <c r="I7" s="1"/>
      <c r="J7" s="1"/>
      <c r="K7" s="1"/>
      <c r="L7" s="1"/>
      <c r="M7" s="1"/>
      <c r="N7" s="2"/>
      <c r="O7" s="2"/>
      <c r="P7" s="2"/>
      <c r="Q7" s="1"/>
      <c r="R7" s="1"/>
      <c r="S7" s="1"/>
      <c r="T7" s="1"/>
      <c r="U7" s="1"/>
      <c r="V7" s="1"/>
      <c r="W7" s="284"/>
      <c r="X7" s="1"/>
      <c r="Y7" s="1"/>
      <c r="Z7" s="4" t="s">
        <v>7</v>
      </c>
    </row>
    <row r="8" spans="1:26" ht="27" customHeight="1" x14ac:dyDescent="0.2">
      <c r="A8" s="402" t="s">
        <v>8</v>
      </c>
      <c r="B8" s="403"/>
      <c r="C8" s="403"/>
      <c r="D8" s="403"/>
      <c r="E8" s="403"/>
      <c r="F8" s="403"/>
      <c r="G8" s="403"/>
      <c r="H8" s="403"/>
      <c r="I8" s="403"/>
      <c r="J8" s="403"/>
      <c r="K8" s="403"/>
      <c r="L8" s="403"/>
      <c r="M8" s="404"/>
      <c r="N8" s="405" t="s">
        <v>9</v>
      </c>
      <c r="O8" s="403"/>
      <c r="P8" s="403"/>
      <c r="Q8" s="403"/>
      <c r="R8" s="403"/>
      <c r="S8" s="403"/>
      <c r="T8" s="403"/>
      <c r="U8" s="406"/>
      <c r="V8" s="1"/>
      <c r="W8" s="284"/>
      <c r="X8" s="1"/>
      <c r="Y8" s="1"/>
      <c r="Z8" s="1"/>
    </row>
    <row r="9" spans="1:26" ht="64.5" customHeight="1" x14ac:dyDescent="0.2">
      <c r="A9" s="429" t="s">
        <v>11</v>
      </c>
      <c r="B9" s="410" t="s">
        <v>12</v>
      </c>
      <c r="C9" s="410" t="s">
        <v>13</v>
      </c>
      <c r="D9" s="410" t="s">
        <v>14</v>
      </c>
      <c r="E9" s="430" t="s">
        <v>15</v>
      </c>
      <c r="F9" s="431" t="s">
        <v>16</v>
      </c>
      <c r="G9" s="401"/>
      <c r="H9" s="410" t="s">
        <v>17</v>
      </c>
      <c r="I9" s="410" t="s">
        <v>18</v>
      </c>
      <c r="J9" s="410" t="s">
        <v>19</v>
      </c>
      <c r="K9" s="412" t="s">
        <v>20</v>
      </c>
      <c r="L9" s="413"/>
      <c r="M9" s="410" t="s">
        <v>21</v>
      </c>
      <c r="N9" s="415" t="s">
        <v>23</v>
      </c>
      <c r="O9" s="494" t="s">
        <v>1620</v>
      </c>
      <c r="P9" s="418" t="s">
        <v>26</v>
      </c>
      <c r="Q9" s="420" t="s">
        <v>28</v>
      </c>
      <c r="R9" s="420" t="s">
        <v>29</v>
      </c>
      <c r="S9" s="420" t="s">
        <v>30</v>
      </c>
      <c r="T9" s="420" t="s">
        <v>31</v>
      </c>
      <c r="U9" s="420" t="s">
        <v>32</v>
      </c>
      <c r="V9" s="1"/>
      <c r="W9" s="284"/>
      <c r="X9" s="1"/>
      <c r="Y9" s="1"/>
      <c r="Z9" s="1"/>
    </row>
    <row r="10" spans="1:26" ht="45.75" customHeight="1" x14ac:dyDescent="0.2">
      <c r="A10" s="428"/>
      <c r="B10" s="411"/>
      <c r="C10" s="411"/>
      <c r="D10" s="411"/>
      <c r="E10" s="411"/>
      <c r="F10" s="5" t="s">
        <v>44</v>
      </c>
      <c r="G10" s="5" t="s">
        <v>45</v>
      </c>
      <c r="H10" s="411"/>
      <c r="I10" s="411"/>
      <c r="J10" s="411"/>
      <c r="K10" s="6" t="s">
        <v>46</v>
      </c>
      <c r="L10" s="6" t="s">
        <v>47</v>
      </c>
      <c r="M10" s="411"/>
      <c r="N10" s="411"/>
      <c r="O10" s="411"/>
      <c r="P10" s="411"/>
      <c r="Q10" s="411"/>
      <c r="R10" s="411"/>
      <c r="S10" s="411"/>
      <c r="T10" s="411"/>
      <c r="U10" s="411"/>
      <c r="V10" s="1"/>
      <c r="W10" s="284"/>
      <c r="X10" s="1"/>
      <c r="Y10" s="1"/>
      <c r="Z10" s="1"/>
    </row>
    <row r="11" spans="1:26" ht="30" customHeight="1" x14ac:dyDescent="0.2">
      <c r="A11" s="154" t="s">
        <v>1621</v>
      </c>
      <c r="B11" s="285" t="s">
        <v>49</v>
      </c>
      <c r="C11" s="377"/>
      <c r="D11" s="377"/>
      <c r="E11" s="377"/>
      <c r="F11" s="377"/>
      <c r="G11" s="377"/>
      <c r="H11" s="377"/>
      <c r="I11" s="377"/>
      <c r="J11" s="377"/>
      <c r="K11" s="377"/>
      <c r="L11" s="377"/>
      <c r="M11" s="377"/>
      <c r="N11" s="377"/>
      <c r="O11" s="377" t="s">
        <v>55</v>
      </c>
      <c r="P11" s="377"/>
      <c r="Q11" s="377"/>
      <c r="R11" s="377"/>
      <c r="S11" s="377"/>
      <c r="T11" s="377"/>
      <c r="U11" s="377"/>
      <c r="V11" s="1"/>
      <c r="W11" s="284"/>
      <c r="X11" s="1"/>
      <c r="Y11" s="1"/>
      <c r="Z11" s="1"/>
    </row>
    <row r="12" spans="1:26" ht="30" customHeight="1" x14ac:dyDescent="0.2">
      <c r="A12" s="154"/>
      <c r="B12" s="12" t="s">
        <v>60</v>
      </c>
      <c r="C12" s="151"/>
      <c r="D12" s="151"/>
      <c r="E12" s="151"/>
      <c r="F12" s="151"/>
      <c r="G12" s="151"/>
      <c r="H12" s="151"/>
      <c r="I12" s="151"/>
      <c r="J12" s="151"/>
      <c r="K12" s="151"/>
      <c r="L12" s="151"/>
      <c r="M12" s="151"/>
      <c r="N12" s="377"/>
      <c r="O12" s="377"/>
      <c r="P12" s="377" t="s">
        <v>55</v>
      </c>
      <c r="Q12" s="151"/>
      <c r="R12" s="151"/>
      <c r="S12" s="151"/>
      <c r="T12" s="151"/>
      <c r="U12" s="151"/>
      <c r="V12" s="1"/>
      <c r="W12" s="284"/>
      <c r="X12" s="1"/>
      <c r="Y12" s="1"/>
      <c r="Z12" s="1"/>
    </row>
    <row r="13" spans="1:26" ht="30" customHeight="1" x14ac:dyDescent="0.2">
      <c r="A13" s="154"/>
      <c r="B13" s="12" t="s">
        <v>65</v>
      </c>
      <c r="C13" s="151"/>
      <c r="D13" s="151"/>
      <c r="E13" s="151"/>
      <c r="F13" s="151"/>
      <c r="G13" s="151"/>
      <c r="H13" s="151"/>
      <c r="I13" s="151"/>
      <c r="J13" s="151"/>
      <c r="K13" s="151"/>
      <c r="L13" s="151"/>
      <c r="M13" s="151"/>
      <c r="N13" s="377"/>
      <c r="O13" s="377" t="s">
        <v>55</v>
      </c>
      <c r="P13" s="377"/>
      <c r="Q13" s="151"/>
      <c r="R13" s="151"/>
      <c r="S13" s="151"/>
      <c r="T13" s="151"/>
      <c r="U13" s="151"/>
      <c r="V13" s="1"/>
      <c r="W13" s="284"/>
      <c r="X13" s="1"/>
      <c r="Y13" s="1"/>
      <c r="Z13" s="1"/>
    </row>
    <row r="14" spans="1:26" ht="30" customHeight="1" x14ac:dyDescent="0.2">
      <c r="A14" s="154"/>
      <c r="B14" s="12" t="s">
        <v>74</v>
      </c>
      <c r="C14" s="151"/>
      <c r="D14" s="151"/>
      <c r="E14" s="151"/>
      <c r="F14" s="151"/>
      <c r="G14" s="151"/>
      <c r="H14" s="151"/>
      <c r="I14" s="151"/>
      <c r="J14" s="151"/>
      <c r="K14" s="151"/>
      <c r="L14" s="151"/>
      <c r="M14" s="151"/>
      <c r="N14" s="377" t="s">
        <v>55</v>
      </c>
      <c r="O14" s="377"/>
      <c r="P14" s="377"/>
      <c r="Q14" s="151"/>
      <c r="R14" s="151"/>
      <c r="S14" s="151"/>
      <c r="T14" s="151"/>
      <c r="U14" s="151"/>
      <c r="V14" s="1"/>
      <c r="W14" s="284"/>
      <c r="X14" s="1"/>
      <c r="Y14" s="1"/>
      <c r="Z14" s="1"/>
    </row>
    <row r="15" spans="1:26" ht="30" customHeight="1" x14ac:dyDescent="0.2">
      <c r="A15" s="154"/>
      <c r="B15" s="12" t="s">
        <v>82</v>
      </c>
      <c r="C15" s="151"/>
      <c r="D15" s="151"/>
      <c r="E15" s="151"/>
      <c r="F15" s="151"/>
      <c r="G15" s="151"/>
      <c r="H15" s="151"/>
      <c r="I15" s="151"/>
      <c r="J15" s="151"/>
      <c r="K15" s="151"/>
      <c r="L15" s="151"/>
      <c r="M15" s="151"/>
      <c r="N15" s="377"/>
      <c r="O15" s="377"/>
      <c r="P15" s="377" t="s">
        <v>1622</v>
      </c>
      <c r="Q15" s="151"/>
      <c r="R15" s="151"/>
      <c r="S15" s="151"/>
      <c r="T15" s="151"/>
      <c r="U15" s="151"/>
      <c r="V15" s="1"/>
      <c r="W15" s="284"/>
      <c r="X15" s="1"/>
      <c r="Y15" s="1"/>
      <c r="Z15" s="1"/>
    </row>
    <row r="16" spans="1:26" ht="30" customHeight="1" x14ac:dyDescent="0.2">
      <c r="A16" s="154"/>
      <c r="B16" s="12" t="s">
        <v>90</v>
      </c>
      <c r="C16" s="151"/>
      <c r="D16" s="151"/>
      <c r="E16" s="151"/>
      <c r="F16" s="151"/>
      <c r="G16" s="151"/>
      <c r="H16" s="151"/>
      <c r="I16" s="151"/>
      <c r="J16" s="151"/>
      <c r="K16" s="151"/>
      <c r="L16" s="151"/>
      <c r="M16" s="151"/>
      <c r="N16" s="377" t="s">
        <v>55</v>
      </c>
      <c r="O16" s="377"/>
      <c r="P16" s="377"/>
      <c r="Q16" s="151"/>
      <c r="R16" s="151"/>
      <c r="S16" s="151"/>
      <c r="T16" s="151"/>
      <c r="U16" s="151"/>
      <c r="V16" s="1"/>
      <c r="W16" s="284"/>
      <c r="X16" s="1"/>
      <c r="Y16" s="1"/>
      <c r="Z16" s="1"/>
    </row>
    <row r="17" spans="1:26" ht="30" customHeight="1" x14ac:dyDescent="0.2">
      <c r="A17" s="154"/>
      <c r="B17" s="12" t="s">
        <v>97</v>
      </c>
      <c r="C17" s="151"/>
      <c r="D17" s="151"/>
      <c r="E17" s="151"/>
      <c r="F17" s="151"/>
      <c r="G17" s="151"/>
      <c r="H17" s="151"/>
      <c r="I17" s="151"/>
      <c r="J17" s="151"/>
      <c r="K17" s="151"/>
      <c r="L17" s="151"/>
      <c r="M17" s="151"/>
      <c r="N17" s="377"/>
      <c r="O17" s="377"/>
      <c r="P17" s="377" t="s">
        <v>55</v>
      </c>
      <c r="Q17" s="151"/>
      <c r="R17" s="151"/>
      <c r="S17" s="151"/>
      <c r="T17" s="151"/>
      <c r="U17" s="151"/>
      <c r="V17" s="1"/>
      <c r="W17" s="284"/>
      <c r="X17" s="1"/>
      <c r="Y17" s="1"/>
      <c r="Z17" s="1"/>
    </row>
    <row r="18" spans="1:26" ht="30" customHeight="1" x14ac:dyDescent="0.2">
      <c r="A18" s="154"/>
      <c r="B18" s="12" t="s">
        <v>101</v>
      </c>
      <c r="C18" s="151"/>
      <c r="D18" s="151"/>
      <c r="E18" s="151"/>
      <c r="F18" s="151"/>
      <c r="G18" s="151"/>
      <c r="H18" s="151"/>
      <c r="I18" s="151"/>
      <c r="J18" s="151"/>
      <c r="K18" s="151"/>
      <c r="L18" s="151"/>
      <c r="M18" s="151"/>
      <c r="N18" s="377" t="s">
        <v>55</v>
      </c>
      <c r="O18" s="377"/>
      <c r="P18" s="377"/>
      <c r="Q18" s="151"/>
      <c r="R18" s="151"/>
      <c r="S18" s="151"/>
      <c r="T18" s="151"/>
      <c r="U18" s="151"/>
      <c r="V18" s="1"/>
      <c r="W18" s="284"/>
      <c r="X18" s="1"/>
      <c r="Y18" s="1"/>
      <c r="Z18" s="1"/>
    </row>
    <row r="19" spans="1:26" ht="30" customHeight="1" x14ac:dyDescent="0.2">
      <c r="A19" s="154"/>
      <c r="B19" s="12" t="s">
        <v>112</v>
      </c>
      <c r="C19" s="151"/>
      <c r="D19" s="151"/>
      <c r="E19" s="151"/>
      <c r="F19" s="151"/>
      <c r="G19" s="151"/>
      <c r="H19" s="151"/>
      <c r="I19" s="151"/>
      <c r="J19" s="151"/>
      <c r="K19" s="151"/>
      <c r="L19" s="151"/>
      <c r="M19" s="151"/>
      <c r="N19" s="377"/>
      <c r="O19" s="377" t="s">
        <v>55</v>
      </c>
      <c r="P19" s="377"/>
      <c r="Q19" s="151"/>
      <c r="R19" s="151"/>
      <c r="S19" s="151"/>
      <c r="T19" s="151"/>
      <c r="U19" s="151"/>
      <c r="V19" s="1"/>
      <c r="W19" s="284"/>
      <c r="X19" s="1"/>
      <c r="Y19" s="1"/>
      <c r="Z19" s="1"/>
    </row>
    <row r="20" spans="1:26" ht="30" customHeight="1" x14ac:dyDescent="0.2">
      <c r="A20" s="154"/>
      <c r="B20" s="12" t="s">
        <v>120</v>
      </c>
      <c r="C20" s="151"/>
      <c r="D20" s="151"/>
      <c r="E20" s="151"/>
      <c r="F20" s="151"/>
      <c r="G20" s="151"/>
      <c r="H20" s="151"/>
      <c r="I20" s="151"/>
      <c r="J20" s="151"/>
      <c r="K20" s="151"/>
      <c r="L20" s="151"/>
      <c r="M20" s="151"/>
      <c r="N20" s="377"/>
      <c r="O20" s="377" t="s">
        <v>55</v>
      </c>
      <c r="P20" s="377"/>
      <c r="Q20" s="151"/>
      <c r="R20" s="151"/>
      <c r="S20" s="151"/>
      <c r="T20" s="151"/>
      <c r="U20" s="151"/>
      <c r="V20" s="1"/>
      <c r="W20" s="284"/>
      <c r="X20" s="1"/>
      <c r="Y20" s="1"/>
      <c r="Z20" s="1"/>
    </row>
    <row r="21" spans="1:26" ht="30" customHeight="1" x14ac:dyDescent="0.2">
      <c r="A21" s="154"/>
      <c r="B21" s="12" t="s">
        <v>128</v>
      </c>
      <c r="C21" s="151"/>
      <c r="D21" s="151"/>
      <c r="E21" s="151"/>
      <c r="F21" s="151"/>
      <c r="G21" s="151"/>
      <c r="H21" s="151"/>
      <c r="I21" s="151"/>
      <c r="J21" s="151"/>
      <c r="K21" s="151"/>
      <c r="L21" s="151"/>
      <c r="M21" s="151"/>
      <c r="N21" s="377"/>
      <c r="O21" s="377" t="s">
        <v>55</v>
      </c>
      <c r="P21" s="377"/>
      <c r="Q21" s="151"/>
      <c r="R21" s="151"/>
      <c r="S21" s="151"/>
      <c r="T21" s="151"/>
      <c r="U21" s="151"/>
      <c r="V21" s="1"/>
      <c r="W21" s="284"/>
      <c r="X21" s="1"/>
      <c r="Y21" s="1"/>
      <c r="Z21" s="1"/>
    </row>
    <row r="22" spans="1:26" ht="30" customHeight="1" x14ac:dyDescent="0.2">
      <c r="A22" s="154"/>
      <c r="B22" s="12" t="s">
        <v>134</v>
      </c>
      <c r="C22" s="151"/>
      <c r="D22" s="151"/>
      <c r="E22" s="151"/>
      <c r="F22" s="151"/>
      <c r="G22" s="151"/>
      <c r="H22" s="151"/>
      <c r="I22" s="151"/>
      <c r="J22" s="151"/>
      <c r="K22" s="151"/>
      <c r="L22" s="151"/>
      <c r="M22" s="151"/>
      <c r="N22" s="377" t="s">
        <v>55</v>
      </c>
      <c r="O22" s="377"/>
      <c r="P22" s="377"/>
      <c r="Q22" s="151"/>
      <c r="R22" s="151"/>
      <c r="S22" s="151"/>
      <c r="T22" s="151"/>
      <c r="U22" s="151"/>
      <c r="V22" s="1"/>
      <c r="W22" s="284"/>
      <c r="X22" s="1"/>
      <c r="Y22" s="1"/>
      <c r="Z22" s="1"/>
    </row>
    <row r="23" spans="1:26" ht="30" customHeight="1" x14ac:dyDescent="0.2">
      <c r="A23" s="154"/>
      <c r="B23" s="12" t="s">
        <v>143</v>
      </c>
      <c r="C23" s="151"/>
      <c r="D23" s="151"/>
      <c r="E23" s="151"/>
      <c r="F23" s="151"/>
      <c r="G23" s="151"/>
      <c r="H23" s="151"/>
      <c r="I23" s="151"/>
      <c r="J23" s="151"/>
      <c r="K23" s="151"/>
      <c r="L23" s="151"/>
      <c r="M23" s="151"/>
      <c r="N23" s="377"/>
      <c r="O23" s="377"/>
      <c r="P23" s="377" t="s">
        <v>55</v>
      </c>
      <c r="Q23" s="151"/>
      <c r="R23" s="151"/>
      <c r="S23" s="151"/>
      <c r="T23" s="151"/>
      <c r="U23" s="151"/>
      <c r="V23" s="1"/>
      <c r="W23" s="284"/>
      <c r="X23" s="1"/>
      <c r="Y23" s="1"/>
      <c r="Z23" s="1"/>
    </row>
    <row r="24" spans="1:26" ht="30" customHeight="1" x14ac:dyDescent="0.2">
      <c r="A24" s="154"/>
      <c r="B24" s="12" t="s">
        <v>153</v>
      </c>
      <c r="C24" s="151"/>
      <c r="D24" s="151"/>
      <c r="E24" s="151"/>
      <c r="F24" s="151"/>
      <c r="G24" s="151"/>
      <c r="H24" s="151"/>
      <c r="I24" s="151"/>
      <c r="J24" s="151"/>
      <c r="K24" s="151"/>
      <c r="L24" s="151"/>
      <c r="M24" s="151"/>
      <c r="N24" s="377" t="s">
        <v>55</v>
      </c>
      <c r="O24" s="377"/>
      <c r="P24" s="377"/>
      <c r="Q24" s="151"/>
      <c r="R24" s="151"/>
      <c r="S24" s="151"/>
      <c r="T24" s="151"/>
      <c r="U24" s="151"/>
      <c r="V24" s="1"/>
      <c r="W24" s="284"/>
      <c r="X24" s="1"/>
      <c r="Y24" s="1"/>
      <c r="Z24" s="1"/>
    </row>
    <row r="25" spans="1:26" ht="30" customHeight="1" x14ac:dyDescent="0.2">
      <c r="A25" s="154"/>
      <c r="B25" s="12" t="s">
        <v>160</v>
      </c>
      <c r="C25" s="151"/>
      <c r="D25" s="151"/>
      <c r="E25" s="151"/>
      <c r="F25" s="151"/>
      <c r="G25" s="151"/>
      <c r="H25" s="151"/>
      <c r="I25" s="151"/>
      <c r="J25" s="151"/>
      <c r="K25" s="151"/>
      <c r="L25" s="151"/>
      <c r="M25" s="151"/>
      <c r="N25" s="377"/>
      <c r="O25" s="377"/>
      <c r="P25" s="377" t="s">
        <v>55</v>
      </c>
      <c r="Q25" s="151"/>
      <c r="R25" s="151"/>
      <c r="S25" s="151"/>
      <c r="T25" s="151"/>
      <c r="U25" s="151"/>
      <c r="V25" s="1"/>
      <c r="W25" s="284"/>
      <c r="X25" s="1"/>
      <c r="Y25" s="1"/>
      <c r="Z25" s="1"/>
    </row>
    <row r="26" spans="1:26" ht="30" customHeight="1" x14ac:dyDescent="0.2">
      <c r="A26" s="155" t="s">
        <v>1623</v>
      </c>
      <c r="B26" s="12" t="s">
        <v>327</v>
      </c>
      <c r="C26" s="151"/>
      <c r="D26" s="151"/>
      <c r="E26" s="151"/>
      <c r="F26" s="151"/>
      <c r="G26" s="151"/>
      <c r="H26" s="151"/>
      <c r="I26" s="151"/>
      <c r="J26" s="151"/>
      <c r="K26" s="151"/>
      <c r="L26" s="151"/>
      <c r="M26" s="151"/>
      <c r="N26" s="377" t="s">
        <v>55</v>
      </c>
      <c r="O26" s="377"/>
      <c r="P26" s="377" t="s">
        <v>1622</v>
      </c>
      <c r="Q26" s="151"/>
      <c r="R26" s="151"/>
      <c r="S26" s="151"/>
      <c r="T26" s="151"/>
      <c r="U26" s="151"/>
      <c r="V26" s="1"/>
      <c r="W26" s="284"/>
      <c r="X26" s="1"/>
      <c r="Y26" s="1"/>
      <c r="Z26" s="1"/>
    </row>
    <row r="27" spans="1:26" ht="30" customHeight="1" x14ac:dyDescent="0.2">
      <c r="A27" s="154"/>
      <c r="B27" s="12" t="s">
        <v>334</v>
      </c>
      <c r="C27" s="151"/>
      <c r="D27" s="151"/>
      <c r="E27" s="151"/>
      <c r="F27" s="151"/>
      <c r="G27" s="151"/>
      <c r="H27" s="151"/>
      <c r="I27" s="151"/>
      <c r="J27" s="151"/>
      <c r="K27" s="151"/>
      <c r="L27" s="151"/>
      <c r="M27" s="151"/>
      <c r="N27" s="377"/>
      <c r="O27" s="377"/>
      <c r="P27" s="377" t="s">
        <v>1622</v>
      </c>
      <c r="Q27" s="151"/>
      <c r="R27" s="151"/>
      <c r="S27" s="151"/>
      <c r="T27" s="151"/>
      <c r="U27" s="151"/>
      <c r="V27" s="1"/>
      <c r="W27" s="284"/>
      <c r="X27" s="1"/>
      <c r="Y27" s="1"/>
      <c r="Z27" s="1"/>
    </row>
    <row r="28" spans="1:26" ht="30" customHeight="1" x14ac:dyDescent="0.2">
      <c r="A28" s="154"/>
      <c r="B28" s="12" t="s">
        <v>342</v>
      </c>
      <c r="C28" s="377"/>
      <c r="D28" s="377"/>
      <c r="E28" s="377"/>
      <c r="F28" s="377"/>
      <c r="G28" s="377"/>
      <c r="H28" s="377"/>
      <c r="I28" s="377"/>
      <c r="J28" s="377"/>
      <c r="K28" s="377"/>
      <c r="L28" s="377"/>
      <c r="M28" s="377"/>
      <c r="N28" s="377" t="s">
        <v>55</v>
      </c>
      <c r="O28" s="377"/>
      <c r="P28" s="377" t="s">
        <v>1622</v>
      </c>
      <c r="Q28" s="377"/>
      <c r="R28" s="377"/>
      <c r="S28" s="377"/>
      <c r="T28" s="377"/>
      <c r="U28" s="377"/>
      <c r="V28" s="1"/>
      <c r="W28" s="284"/>
      <c r="X28" s="1"/>
      <c r="Y28" s="1"/>
      <c r="Z28" s="1"/>
    </row>
    <row r="29" spans="1:26" ht="30" customHeight="1" x14ac:dyDescent="0.2">
      <c r="A29" s="154"/>
      <c r="B29" s="12" t="s">
        <v>348</v>
      </c>
      <c r="C29" s="377"/>
      <c r="D29" s="377"/>
      <c r="E29" s="377"/>
      <c r="F29" s="377"/>
      <c r="G29" s="377"/>
      <c r="H29" s="377"/>
      <c r="I29" s="377"/>
      <c r="J29" s="377"/>
      <c r="K29" s="377"/>
      <c r="L29" s="377"/>
      <c r="M29" s="377"/>
      <c r="N29" s="377"/>
      <c r="O29" s="377" t="s">
        <v>55</v>
      </c>
      <c r="P29" s="377"/>
      <c r="Q29" s="377"/>
      <c r="R29" s="377"/>
      <c r="S29" s="377"/>
      <c r="T29" s="377"/>
      <c r="U29" s="377"/>
      <c r="V29" s="1"/>
      <c r="W29" s="284"/>
      <c r="X29" s="1"/>
      <c r="Y29" s="1"/>
      <c r="Z29" s="1"/>
    </row>
    <row r="30" spans="1:26" ht="30" customHeight="1" x14ac:dyDescent="0.2">
      <c r="A30" s="154"/>
      <c r="B30" s="12" t="s">
        <v>356</v>
      </c>
      <c r="C30" s="377"/>
      <c r="D30" s="377"/>
      <c r="E30" s="377"/>
      <c r="F30" s="377"/>
      <c r="G30" s="377"/>
      <c r="H30" s="377"/>
      <c r="I30" s="377"/>
      <c r="J30" s="377"/>
      <c r="K30" s="377"/>
      <c r="L30" s="377"/>
      <c r="M30" s="377"/>
      <c r="N30" s="377"/>
      <c r="O30" s="377" t="s">
        <v>55</v>
      </c>
      <c r="P30" s="377"/>
      <c r="Q30" s="377"/>
      <c r="R30" s="377"/>
      <c r="S30" s="377"/>
      <c r="T30" s="377"/>
      <c r="U30" s="377"/>
      <c r="V30" s="1"/>
      <c r="W30" s="284"/>
      <c r="X30" s="1"/>
      <c r="Y30" s="1"/>
      <c r="Z30" s="1"/>
    </row>
    <row r="31" spans="1:26" ht="30" customHeight="1" x14ac:dyDescent="0.2">
      <c r="A31" s="154"/>
      <c r="B31" s="12" t="s">
        <v>359</v>
      </c>
      <c r="C31" s="377"/>
      <c r="D31" s="377"/>
      <c r="E31" s="377"/>
      <c r="F31" s="377"/>
      <c r="G31" s="377"/>
      <c r="H31" s="377"/>
      <c r="I31" s="377"/>
      <c r="J31" s="377"/>
      <c r="K31" s="377"/>
      <c r="L31" s="377"/>
      <c r="M31" s="377"/>
      <c r="N31" s="377" t="s">
        <v>55</v>
      </c>
      <c r="O31" s="377"/>
      <c r="P31" s="377"/>
      <c r="Q31" s="377"/>
      <c r="R31" s="377"/>
      <c r="S31" s="377"/>
      <c r="T31" s="377"/>
      <c r="U31" s="377"/>
      <c r="V31" s="1"/>
      <c r="W31" s="284"/>
      <c r="X31" s="1"/>
      <c r="Y31" s="1"/>
      <c r="Z31" s="1"/>
    </row>
    <row r="32" spans="1:26" ht="30" customHeight="1" x14ac:dyDescent="0.2">
      <c r="A32" s="154"/>
      <c r="B32" s="12" t="s">
        <v>1624</v>
      </c>
      <c r="C32" s="377"/>
      <c r="D32" s="377"/>
      <c r="E32" s="377"/>
      <c r="F32" s="377"/>
      <c r="G32" s="377"/>
      <c r="H32" s="377"/>
      <c r="I32" s="377"/>
      <c r="J32" s="377"/>
      <c r="K32" s="377"/>
      <c r="L32" s="377"/>
      <c r="M32" s="377"/>
      <c r="N32" s="377" t="s">
        <v>55</v>
      </c>
      <c r="O32" s="377"/>
      <c r="P32" s="377"/>
      <c r="Q32" s="377"/>
      <c r="R32" s="377"/>
      <c r="S32" s="377"/>
      <c r="T32" s="377"/>
      <c r="U32" s="377"/>
      <c r="V32" s="1"/>
      <c r="W32" s="284"/>
      <c r="X32" s="1"/>
      <c r="Y32" s="1"/>
      <c r="Z32" s="1"/>
    </row>
    <row r="33" spans="1:26" ht="30" customHeight="1" x14ac:dyDescent="0.2">
      <c r="A33" s="154"/>
      <c r="B33" s="12" t="s">
        <v>1625</v>
      </c>
      <c r="C33" s="377"/>
      <c r="D33" s="377"/>
      <c r="E33" s="377"/>
      <c r="F33" s="377"/>
      <c r="G33" s="377"/>
      <c r="H33" s="377"/>
      <c r="I33" s="377"/>
      <c r="J33" s="377"/>
      <c r="K33" s="377"/>
      <c r="L33" s="377"/>
      <c r="M33" s="377"/>
      <c r="N33" s="377" t="s">
        <v>55</v>
      </c>
      <c r="O33" s="377"/>
      <c r="P33" s="377"/>
      <c r="Q33" s="377"/>
      <c r="R33" s="377"/>
      <c r="S33" s="377"/>
      <c r="T33" s="377"/>
      <c r="U33" s="377"/>
      <c r="V33" s="1"/>
      <c r="W33" s="284"/>
      <c r="X33" s="1"/>
      <c r="Y33" s="1"/>
      <c r="Z33" s="1"/>
    </row>
    <row r="34" spans="1:26" ht="30" customHeight="1" x14ac:dyDescent="0.2">
      <c r="A34" s="154"/>
      <c r="B34" s="12" t="s">
        <v>1626</v>
      </c>
      <c r="C34" s="377"/>
      <c r="D34" s="377"/>
      <c r="E34" s="377"/>
      <c r="F34" s="377"/>
      <c r="G34" s="377"/>
      <c r="H34" s="377"/>
      <c r="I34" s="377"/>
      <c r="J34" s="377"/>
      <c r="K34" s="377"/>
      <c r="L34" s="377"/>
      <c r="M34" s="377"/>
      <c r="N34" s="377"/>
      <c r="O34" s="377"/>
      <c r="P34" s="377" t="s">
        <v>55</v>
      </c>
      <c r="Q34" s="377"/>
      <c r="R34" s="377"/>
      <c r="S34" s="377"/>
      <c r="T34" s="377"/>
      <c r="U34" s="377"/>
      <c r="V34" s="1"/>
      <c r="W34" s="284"/>
      <c r="X34" s="1"/>
      <c r="Y34" s="1"/>
      <c r="Z34" s="1"/>
    </row>
    <row r="35" spans="1:26" ht="30" customHeight="1" x14ac:dyDescent="0.2">
      <c r="A35" s="154"/>
      <c r="B35" s="12" t="s">
        <v>1627</v>
      </c>
      <c r="C35" s="377"/>
      <c r="D35" s="377"/>
      <c r="E35" s="377"/>
      <c r="F35" s="377"/>
      <c r="G35" s="377"/>
      <c r="H35" s="377"/>
      <c r="I35" s="377"/>
      <c r="J35" s="377"/>
      <c r="K35" s="377"/>
      <c r="L35" s="377"/>
      <c r="M35" s="377"/>
      <c r="N35" s="377" t="s">
        <v>55</v>
      </c>
      <c r="O35" s="377"/>
      <c r="P35" s="377"/>
      <c r="Q35" s="377"/>
      <c r="R35" s="377"/>
      <c r="S35" s="377"/>
      <c r="T35" s="377"/>
      <c r="U35" s="377"/>
      <c r="V35" s="1"/>
      <c r="W35" s="284"/>
      <c r="X35" s="1"/>
      <c r="Y35" s="1"/>
      <c r="Z35" s="1"/>
    </row>
    <row r="36" spans="1:26" ht="30" customHeight="1" x14ac:dyDescent="0.2">
      <c r="A36" s="154"/>
      <c r="B36" s="12" t="s">
        <v>1628</v>
      </c>
      <c r="C36" s="377"/>
      <c r="D36" s="377"/>
      <c r="E36" s="377"/>
      <c r="F36" s="377"/>
      <c r="G36" s="377"/>
      <c r="H36" s="377"/>
      <c r="I36" s="377"/>
      <c r="J36" s="377"/>
      <c r="K36" s="377"/>
      <c r="L36" s="377"/>
      <c r="M36" s="377"/>
      <c r="N36" s="377"/>
      <c r="O36" s="377"/>
      <c r="P36" s="377" t="s">
        <v>55</v>
      </c>
      <c r="Q36" s="377"/>
      <c r="R36" s="377"/>
      <c r="S36" s="377"/>
      <c r="T36" s="377"/>
      <c r="U36" s="377"/>
      <c r="V36" s="1"/>
      <c r="W36" s="284"/>
      <c r="X36" s="1"/>
      <c r="Y36" s="1"/>
      <c r="Z36" s="1"/>
    </row>
    <row r="37" spans="1:26" ht="30" customHeight="1" x14ac:dyDescent="0.2">
      <c r="A37" s="154"/>
      <c r="B37" s="12" t="s">
        <v>1629</v>
      </c>
      <c r="C37" s="377"/>
      <c r="D37" s="377"/>
      <c r="E37" s="377"/>
      <c r="F37" s="377"/>
      <c r="G37" s="377"/>
      <c r="H37" s="377"/>
      <c r="I37" s="377"/>
      <c r="J37" s="377"/>
      <c r="K37" s="377"/>
      <c r="L37" s="377"/>
      <c r="M37" s="377"/>
      <c r="N37" s="377" t="s">
        <v>55</v>
      </c>
      <c r="O37" s="377"/>
      <c r="P37" s="377"/>
      <c r="Q37" s="377"/>
      <c r="R37" s="377"/>
      <c r="S37" s="377"/>
      <c r="T37" s="377"/>
      <c r="U37" s="377"/>
      <c r="V37" s="1"/>
      <c r="W37" s="284"/>
      <c r="X37" s="1"/>
      <c r="Y37" s="1"/>
      <c r="Z37" s="1"/>
    </row>
    <row r="38" spans="1:26" ht="30" customHeight="1" x14ac:dyDescent="0.2">
      <c r="A38" s="154"/>
      <c r="B38" s="12" t="s">
        <v>1630</v>
      </c>
      <c r="C38" s="377"/>
      <c r="D38" s="377"/>
      <c r="E38" s="377"/>
      <c r="F38" s="377"/>
      <c r="G38" s="377"/>
      <c r="H38" s="377"/>
      <c r="I38" s="377"/>
      <c r="J38" s="377"/>
      <c r="K38" s="377"/>
      <c r="L38" s="377"/>
      <c r="M38" s="377"/>
      <c r="N38" s="377"/>
      <c r="O38" s="377" t="s">
        <v>55</v>
      </c>
      <c r="P38" s="377"/>
      <c r="Q38" s="377"/>
      <c r="R38" s="377"/>
      <c r="S38" s="377"/>
      <c r="T38" s="377"/>
      <c r="U38" s="377"/>
      <c r="V38" s="1"/>
      <c r="W38" s="284"/>
      <c r="X38" s="1"/>
      <c r="Y38" s="1"/>
      <c r="Z38" s="1"/>
    </row>
    <row r="39" spans="1:26" ht="30" customHeight="1" x14ac:dyDescent="0.2">
      <c r="A39" s="154"/>
      <c r="B39" s="12" t="s">
        <v>1631</v>
      </c>
      <c r="C39" s="377"/>
      <c r="D39" s="377"/>
      <c r="E39" s="377"/>
      <c r="F39" s="377"/>
      <c r="G39" s="377"/>
      <c r="H39" s="377"/>
      <c r="I39" s="377"/>
      <c r="J39" s="377"/>
      <c r="K39" s="377"/>
      <c r="L39" s="377"/>
      <c r="M39" s="377"/>
      <c r="N39" s="377" t="s">
        <v>55</v>
      </c>
      <c r="O39" s="377"/>
      <c r="P39" s="377"/>
      <c r="Q39" s="377"/>
      <c r="R39" s="377"/>
      <c r="S39" s="377"/>
      <c r="T39" s="377"/>
      <c r="U39" s="377"/>
      <c r="V39" s="1"/>
      <c r="W39" s="284"/>
      <c r="X39" s="1"/>
      <c r="Y39" s="1"/>
      <c r="Z39" s="1"/>
    </row>
    <row r="40" spans="1:26" ht="30" customHeight="1" x14ac:dyDescent="0.2">
      <c r="A40" s="285"/>
      <c r="B40" s="12" t="s">
        <v>1632</v>
      </c>
      <c r="C40" s="377"/>
      <c r="D40" s="377"/>
      <c r="E40" s="377"/>
      <c r="F40" s="377"/>
      <c r="G40" s="377"/>
      <c r="H40" s="377"/>
      <c r="I40" s="377"/>
      <c r="J40" s="377"/>
      <c r="K40" s="377"/>
      <c r="L40" s="377"/>
      <c r="M40" s="377"/>
      <c r="N40" s="377"/>
      <c r="O40" s="377" t="s">
        <v>55</v>
      </c>
      <c r="P40" s="377"/>
      <c r="Q40" s="377"/>
      <c r="R40" s="377"/>
      <c r="S40" s="377"/>
      <c r="T40" s="377"/>
      <c r="U40" s="377"/>
      <c r="V40" s="1"/>
      <c r="W40" s="284"/>
      <c r="X40" s="1"/>
      <c r="Y40" s="1"/>
      <c r="Z40" s="1"/>
    </row>
    <row r="41" spans="1:26" ht="30" customHeight="1" x14ac:dyDescent="0.2">
      <c r="A41" s="155" t="s">
        <v>1633</v>
      </c>
      <c r="B41" s="12" t="s">
        <v>366</v>
      </c>
      <c r="C41" s="151" t="s">
        <v>1634</v>
      </c>
      <c r="D41" s="151"/>
      <c r="E41" s="151"/>
      <c r="F41" s="151"/>
      <c r="G41" s="151"/>
      <c r="H41" s="151"/>
      <c r="I41" s="151"/>
      <c r="J41" s="151"/>
      <c r="K41" s="151"/>
      <c r="L41" s="151"/>
      <c r="M41" s="151"/>
      <c r="N41" s="377"/>
      <c r="O41" s="377" t="s">
        <v>55</v>
      </c>
      <c r="P41" s="377"/>
      <c r="Q41" s="151"/>
      <c r="R41" s="151"/>
      <c r="S41" s="151"/>
      <c r="T41" s="151"/>
      <c r="U41" s="151"/>
      <c r="V41" s="1"/>
      <c r="W41" s="284"/>
      <c r="X41" s="1"/>
      <c r="Y41" s="1"/>
      <c r="Z41" s="1"/>
    </row>
    <row r="42" spans="1:26" ht="30" customHeight="1" x14ac:dyDescent="0.2">
      <c r="A42" s="154"/>
      <c r="B42" s="12" t="s">
        <v>374</v>
      </c>
      <c r="C42" s="151" t="s">
        <v>1634</v>
      </c>
      <c r="D42" s="151"/>
      <c r="E42" s="151"/>
      <c r="F42" s="151"/>
      <c r="G42" s="151"/>
      <c r="H42" s="151"/>
      <c r="I42" s="151"/>
      <c r="J42" s="151"/>
      <c r="K42" s="151"/>
      <c r="L42" s="151"/>
      <c r="M42" s="151"/>
      <c r="N42" s="377" t="s">
        <v>55</v>
      </c>
      <c r="O42" s="377"/>
      <c r="P42" s="377"/>
      <c r="Q42" s="151"/>
      <c r="R42" s="151"/>
      <c r="S42" s="151"/>
      <c r="T42" s="151"/>
      <c r="U42" s="151"/>
      <c r="V42" s="1"/>
      <c r="W42" s="284"/>
      <c r="X42" s="1"/>
      <c r="Y42" s="1"/>
      <c r="Z42" s="1"/>
    </row>
    <row r="43" spans="1:26" ht="30" customHeight="1" x14ac:dyDescent="0.2">
      <c r="A43" s="154"/>
      <c r="B43" s="12" t="s">
        <v>379</v>
      </c>
      <c r="C43" s="151" t="s">
        <v>1634</v>
      </c>
      <c r="D43" s="151"/>
      <c r="E43" s="151"/>
      <c r="F43" s="151"/>
      <c r="G43" s="151"/>
      <c r="H43" s="151"/>
      <c r="I43" s="151"/>
      <c r="J43" s="151"/>
      <c r="K43" s="151"/>
      <c r="L43" s="151"/>
      <c r="M43" s="151"/>
      <c r="N43" s="377" t="s">
        <v>55</v>
      </c>
      <c r="O43" s="377"/>
      <c r="P43" s="377"/>
      <c r="Q43" s="151"/>
      <c r="R43" s="151"/>
      <c r="S43" s="151"/>
      <c r="T43" s="151"/>
      <c r="U43" s="151"/>
      <c r="V43" s="1"/>
      <c r="W43" s="284"/>
      <c r="X43" s="1"/>
      <c r="Y43" s="1"/>
      <c r="Z43" s="1"/>
    </row>
    <row r="44" spans="1:26" ht="30" customHeight="1" x14ac:dyDescent="0.2">
      <c r="A44" s="154"/>
      <c r="B44" s="12" t="s">
        <v>386</v>
      </c>
      <c r="C44" s="151"/>
      <c r="D44" s="377"/>
      <c r="E44" s="377"/>
      <c r="F44" s="377"/>
      <c r="G44" s="377"/>
      <c r="H44" s="377"/>
      <c r="I44" s="377"/>
      <c r="J44" s="377"/>
      <c r="K44" s="377"/>
      <c r="L44" s="377"/>
      <c r="M44" s="377"/>
      <c r="N44" s="377"/>
      <c r="O44" s="377"/>
      <c r="P44" s="377" t="s">
        <v>55</v>
      </c>
      <c r="Q44" s="377"/>
      <c r="R44" s="377"/>
      <c r="S44" s="377"/>
      <c r="T44" s="377"/>
      <c r="U44" s="377"/>
      <c r="V44" s="1"/>
      <c r="W44" s="284"/>
      <c r="X44" s="1"/>
      <c r="Y44" s="1"/>
      <c r="Z44" s="1"/>
    </row>
    <row r="45" spans="1:26" ht="30" customHeight="1" x14ac:dyDescent="0.2">
      <c r="A45" s="154"/>
      <c r="B45" s="12" t="s">
        <v>394</v>
      </c>
      <c r="C45" s="151"/>
      <c r="D45" s="377"/>
      <c r="E45" s="377"/>
      <c r="F45" s="377"/>
      <c r="G45" s="377"/>
      <c r="H45" s="377"/>
      <c r="I45" s="377"/>
      <c r="J45" s="377"/>
      <c r="K45" s="377"/>
      <c r="L45" s="377"/>
      <c r="M45" s="377"/>
      <c r="N45" s="377" t="s">
        <v>55</v>
      </c>
      <c r="O45" s="377"/>
      <c r="P45" s="377"/>
      <c r="Q45" s="377"/>
      <c r="R45" s="377"/>
      <c r="S45" s="377"/>
      <c r="T45" s="377"/>
      <c r="U45" s="377"/>
      <c r="V45" s="1"/>
      <c r="W45" s="284"/>
      <c r="X45" s="1"/>
      <c r="Y45" s="1"/>
      <c r="Z45" s="1"/>
    </row>
    <row r="46" spans="1:26" ht="30" customHeight="1" x14ac:dyDescent="0.2">
      <c r="A46" s="154"/>
      <c r="B46" s="12" t="s">
        <v>403</v>
      </c>
      <c r="C46" s="151"/>
      <c r="D46" s="377"/>
      <c r="E46" s="377"/>
      <c r="F46" s="377"/>
      <c r="G46" s="377"/>
      <c r="H46" s="377"/>
      <c r="I46" s="377"/>
      <c r="J46" s="377"/>
      <c r="K46" s="377"/>
      <c r="L46" s="377"/>
      <c r="M46" s="377"/>
      <c r="N46" s="377" t="s">
        <v>55</v>
      </c>
      <c r="O46" s="377"/>
      <c r="P46" s="377"/>
      <c r="Q46" s="377"/>
      <c r="R46" s="377"/>
      <c r="S46" s="377"/>
      <c r="T46" s="377"/>
      <c r="U46" s="377"/>
      <c r="V46" s="1"/>
      <c r="W46" s="284"/>
      <c r="X46" s="1"/>
      <c r="Y46" s="1"/>
      <c r="Z46" s="1"/>
    </row>
    <row r="47" spans="1:26" ht="30" customHeight="1" x14ac:dyDescent="0.2">
      <c r="A47" s="154"/>
      <c r="B47" s="12" t="s">
        <v>411</v>
      </c>
      <c r="C47" s="151"/>
      <c r="D47" s="377"/>
      <c r="E47" s="377"/>
      <c r="F47" s="377"/>
      <c r="G47" s="377"/>
      <c r="H47" s="377"/>
      <c r="I47" s="377"/>
      <c r="J47" s="377"/>
      <c r="K47" s="377"/>
      <c r="L47" s="377"/>
      <c r="M47" s="377"/>
      <c r="N47" s="377" t="s">
        <v>55</v>
      </c>
      <c r="O47" s="377"/>
      <c r="P47" s="377"/>
      <c r="Q47" s="377"/>
      <c r="R47" s="377"/>
      <c r="S47" s="377"/>
      <c r="T47" s="377"/>
      <c r="U47" s="377"/>
      <c r="V47" s="1"/>
      <c r="W47" s="284"/>
      <c r="X47" s="1"/>
      <c r="Y47" s="1"/>
      <c r="Z47" s="1"/>
    </row>
    <row r="48" spans="1:26" ht="30" customHeight="1" x14ac:dyDescent="0.2">
      <c r="A48" s="154"/>
      <c r="B48" s="12" t="s">
        <v>417</v>
      </c>
      <c r="C48" s="151"/>
      <c r="D48" s="377"/>
      <c r="E48" s="377"/>
      <c r="F48" s="377"/>
      <c r="G48" s="377"/>
      <c r="H48" s="377"/>
      <c r="I48" s="377"/>
      <c r="J48" s="377"/>
      <c r="K48" s="377"/>
      <c r="L48" s="377"/>
      <c r="M48" s="377"/>
      <c r="N48" s="377"/>
      <c r="O48" s="377"/>
      <c r="P48" s="377" t="s">
        <v>55</v>
      </c>
      <c r="Q48" s="377"/>
      <c r="R48" s="377"/>
      <c r="S48" s="377"/>
      <c r="T48" s="377"/>
      <c r="U48" s="377"/>
      <c r="V48" s="1"/>
      <c r="W48" s="284"/>
      <c r="X48" s="1"/>
      <c r="Y48" s="1"/>
      <c r="Z48" s="1"/>
    </row>
    <row r="49" spans="1:26" ht="30" customHeight="1" x14ac:dyDescent="0.2">
      <c r="A49" s="154"/>
      <c r="B49" s="12" t="s">
        <v>424</v>
      </c>
      <c r="C49" s="151" t="s">
        <v>1634</v>
      </c>
      <c r="D49" s="377"/>
      <c r="E49" s="377"/>
      <c r="F49" s="377"/>
      <c r="G49" s="377"/>
      <c r="H49" s="377"/>
      <c r="I49" s="377"/>
      <c r="J49" s="377"/>
      <c r="K49" s="377"/>
      <c r="L49" s="377"/>
      <c r="M49" s="377"/>
      <c r="N49" s="377" t="s">
        <v>1622</v>
      </c>
      <c r="O49" s="377"/>
      <c r="P49" s="377"/>
      <c r="Q49" s="377"/>
      <c r="R49" s="377"/>
      <c r="S49" s="377"/>
      <c r="T49" s="377"/>
      <c r="U49" s="377"/>
      <c r="V49" s="1"/>
      <c r="W49" s="284"/>
      <c r="X49" s="1"/>
      <c r="Y49" s="1"/>
      <c r="Z49" s="1"/>
    </row>
    <row r="50" spans="1:26" ht="30" customHeight="1" x14ac:dyDescent="0.2">
      <c r="A50" s="154"/>
      <c r="B50" s="12" t="s">
        <v>432</v>
      </c>
      <c r="C50" s="151"/>
      <c r="D50" s="377"/>
      <c r="E50" s="377"/>
      <c r="F50" s="377"/>
      <c r="G50" s="377"/>
      <c r="H50" s="377"/>
      <c r="I50" s="377"/>
      <c r="J50" s="377"/>
      <c r="K50" s="377"/>
      <c r="L50" s="377"/>
      <c r="M50" s="377"/>
      <c r="N50" s="377"/>
      <c r="O50" s="377"/>
      <c r="P50" s="377" t="s">
        <v>55</v>
      </c>
      <c r="Q50" s="377"/>
      <c r="R50" s="377"/>
      <c r="S50" s="377"/>
      <c r="T50" s="377"/>
      <c r="U50" s="377"/>
      <c r="V50" s="1"/>
      <c r="W50" s="284"/>
      <c r="X50" s="1"/>
      <c r="Y50" s="1"/>
      <c r="Z50" s="1"/>
    </row>
    <row r="51" spans="1:26" ht="30" customHeight="1" x14ac:dyDescent="0.2">
      <c r="A51" s="154"/>
      <c r="B51" s="12" t="s">
        <v>438</v>
      </c>
      <c r="C51" s="151"/>
      <c r="D51" s="377"/>
      <c r="E51" s="377"/>
      <c r="F51" s="377"/>
      <c r="G51" s="377"/>
      <c r="H51" s="377"/>
      <c r="I51" s="377"/>
      <c r="J51" s="377"/>
      <c r="K51" s="377"/>
      <c r="L51" s="377"/>
      <c r="M51" s="377"/>
      <c r="N51" s="377"/>
      <c r="O51" s="377" t="s">
        <v>55</v>
      </c>
      <c r="P51" s="377"/>
      <c r="Q51" s="377"/>
      <c r="R51" s="377"/>
      <c r="S51" s="377"/>
      <c r="T51" s="377"/>
      <c r="U51" s="377"/>
      <c r="V51" s="1"/>
      <c r="W51" s="284"/>
      <c r="X51" s="1"/>
      <c r="Y51" s="1"/>
      <c r="Z51" s="1"/>
    </row>
    <row r="52" spans="1:26" ht="30" customHeight="1" x14ac:dyDescent="0.2">
      <c r="A52" s="154"/>
      <c r="B52" s="12" t="s">
        <v>444</v>
      </c>
      <c r="C52" s="151"/>
      <c r="D52" s="377"/>
      <c r="E52" s="377"/>
      <c r="F52" s="377"/>
      <c r="G52" s="377"/>
      <c r="H52" s="377"/>
      <c r="I52" s="377"/>
      <c r="J52" s="377"/>
      <c r="K52" s="377"/>
      <c r="L52" s="377"/>
      <c r="M52" s="377"/>
      <c r="N52" s="377" t="s">
        <v>55</v>
      </c>
      <c r="O52" s="377"/>
      <c r="P52" s="377"/>
      <c r="Q52" s="377"/>
      <c r="R52" s="377"/>
      <c r="S52" s="377"/>
      <c r="T52" s="377"/>
      <c r="U52" s="377"/>
      <c r="V52" s="1"/>
      <c r="W52" s="284"/>
      <c r="X52" s="1"/>
      <c r="Y52" s="1"/>
      <c r="Z52" s="1"/>
    </row>
    <row r="53" spans="1:26" ht="30" customHeight="1" x14ac:dyDescent="0.2">
      <c r="A53" s="154"/>
      <c r="B53" s="12" t="s">
        <v>450</v>
      </c>
      <c r="C53" s="151"/>
      <c r="D53" s="377"/>
      <c r="E53" s="377"/>
      <c r="F53" s="377"/>
      <c r="G53" s="377"/>
      <c r="H53" s="377"/>
      <c r="I53" s="377"/>
      <c r="J53" s="377"/>
      <c r="K53" s="377"/>
      <c r="L53" s="377"/>
      <c r="M53" s="377"/>
      <c r="N53" s="377" t="s">
        <v>55</v>
      </c>
      <c r="O53" s="377"/>
      <c r="P53" s="377"/>
      <c r="Q53" s="377"/>
      <c r="R53" s="377"/>
      <c r="S53" s="377"/>
      <c r="T53" s="377"/>
      <c r="U53" s="377"/>
      <c r="V53" s="1"/>
      <c r="W53" s="284"/>
      <c r="X53" s="1"/>
      <c r="Y53" s="1"/>
      <c r="Z53" s="1"/>
    </row>
    <row r="54" spans="1:26" ht="30" customHeight="1" x14ac:dyDescent="0.2">
      <c r="A54" s="154"/>
      <c r="B54" s="12" t="s">
        <v>458</v>
      </c>
      <c r="C54" s="151"/>
      <c r="D54" s="377"/>
      <c r="E54" s="377"/>
      <c r="F54" s="377"/>
      <c r="G54" s="377"/>
      <c r="H54" s="377"/>
      <c r="I54" s="377"/>
      <c r="J54" s="377"/>
      <c r="K54" s="377"/>
      <c r="L54" s="377"/>
      <c r="M54" s="377"/>
      <c r="N54" s="377"/>
      <c r="O54" s="377" t="s">
        <v>55</v>
      </c>
      <c r="P54" s="377"/>
      <c r="Q54" s="377"/>
      <c r="R54" s="377"/>
      <c r="S54" s="377"/>
      <c r="T54" s="377"/>
      <c r="U54" s="377"/>
      <c r="V54" s="1"/>
      <c r="W54" s="284"/>
      <c r="X54" s="1"/>
      <c r="Y54" s="1"/>
      <c r="Z54" s="1"/>
    </row>
    <row r="55" spans="1:26" ht="30" customHeight="1" x14ac:dyDescent="0.2">
      <c r="A55" s="285"/>
      <c r="B55" s="12" t="s">
        <v>467</v>
      </c>
      <c r="C55" s="151"/>
      <c r="D55" s="377"/>
      <c r="E55" s="377"/>
      <c r="F55" s="377"/>
      <c r="G55" s="377"/>
      <c r="H55" s="377"/>
      <c r="I55" s="377"/>
      <c r="J55" s="377"/>
      <c r="K55" s="377"/>
      <c r="L55" s="377"/>
      <c r="M55" s="377"/>
      <c r="N55" s="377"/>
      <c r="O55" s="377" t="s">
        <v>55</v>
      </c>
      <c r="P55" s="377"/>
      <c r="Q55" s="377"/>
      <c r="R55" s="377"/>
      <c r="S55" s="377"/>
      <c r="T55" s="377"/>
      <c r="U55" s="377"/>
      <c r="V55" s="1"/>
      <c r="W55" s="284"/>
      <c r="X55" s="1"/>
      <c r="Y55" s="1"/>
      <c r="Z55" s="1"/>
    </row>
    <row r="56" spans="1:26" ht="30" customHeight="1" x14ac:dyDescent="0.2">
      <c r="A56" s="155" t="s">
        <v>1635</v>
      </c>
      <c r="B56" s="12" t="s">
        <v>1636</v>
      </c>
      <c r="C56" s="151" t="s">
        <v>1637</v>
      </c>
      <c r="D56" s="151"/>
      <c r="E56" s="151"/>
      <c r="F56" s="151"/>
      <c r="G56" s="151"/>
      <c r="H56" s="151"/>
      <c r="I56" s="151"/>
      <c r="J56" s="151"/>
      <c r="K56" s="151"/>
      <c r="L56" s="151"/>
      <c r="M56" s="151"/>
      <c r="N56" s="377" t="s">
        <v>1622</v>
      </c>
      <c r="O56" s="377"/>
      <c r="P56" s="377"/>
      <c r="Q56" s="151"/>
      <c r="R56" s="151"/>
      <c r="S56" s="151"/>
      <c r="T56" s="151"/>
      <c r="U56" s="151"/>
      <c r="V56" s="1"/>
      <c r="W56" s="284"/>
      <c r="X56" s="1"/>
      <c r="Y56" s="1"/>
      <c r="Z56" s="1"/>
    </row>
    <row r="57" spans="1:26" ht="30" customHeight="1" x14ac:dyDescent="0.2">
      <c r="A57" s="154"/>
      <c r="B57" s="12" t="s">
        <v>1638</v>
      </c>
      <c r="C57" s="151" t="s">
        <v>1637</v>
      </c>
      <c r="D57" s="151"/>
      <c r="E57" s="151"/>
      <c r="F57" s="151"/>
      <c r="G57" s="151"/>
      <c r="H57" s="151"/>
      <c r="I57" s="151"/>
      <c r="J57" s="151"/>
      <c r="K57" s="151"/>
      <c r="L57" s="151"/>
      <c r="M57" s="151"/>
      <c r="N57" s="377" t="s">
        <v>1622</v>
      </c>
      <c r="O57" s="377"/>
      <c r="P57" s="377"/>
      <c r="Q57" s="151"/>
      <c r="R57" s="151"/>
      <c r="S57" s="151"/>
      <c r="T57" s="151"/>
      <c r="U57" s="151"/>
      <c r="V57" s="1"/>
      <c r="W57" s="284"/>
      <c r="X57" s="1"/>
      <c r="Y57" s="1"/>
      <c r="Z57" s="1"/>
    </row>
    <row r="58" spans="1:26" ht="30" customHeight="1" x14ac:dyDescent="0.2">
      <c r="A58" s="154"/>
      <c r="B58" s="12" t="s">
        <v>1639</v>
      </c>
      <c r="C58" s="151"/>
      <c r="D58" s="151"/>
      <c r="E58" s="151"/>
      <c r="F58" s="151"/>
      <c r="G58" s="151"/>
      <c r="H58" s="151"/>
      <c r="I58" s="151"/>
      <c r="J58" s="151"/>
      <c r="K58" s="151"/>
      <c r="L58" s="151"/>
      <c r="M58" s="151"/>
      <c r="N58" s="377"/>
      <c r="O58" s="377" t="s">
        <v>55</v>
      </c>
      <c r="P58" s="377"/>
      <c r="Q58" s="151"/>
      <c r="R58" s="151"/>
      <c r="S58" s="151"/>
      <c r="T58" s="151"/>
      <c r="U58" s="151"/>
      <c r="V58" s="1"/>
      <c r="W58" s="284"/>
      <c r="X58" s="1"/>
      <c r="Y58" s="1"/>
      <c r="Z58" s="1"/>
    </row>
    <row r="59" spans="1:26" ht="30" customHeight="1" x14ac:dyDescent="0.2">
      <c r="A59" s="154"/>
      <c r="B59" s="12" t="s">
        <v>1640</v>
      </c>
      <c r="C59" s="151"/>
      <c r="D59" s="151"/>
      <c r="E59" s="151"/>
      <c r="F59" s="151"/>
      <c r="G59" s="151"/>
      <c r="H59" s="151"/>
      <c r="I59" s="151"/>
      <c r="J59" s="151"/>
      <c r="K59" s="151"/>
      <c r="L59" s="151"/>
      <c r="M59" s="151"/>
      <c r="N59" s="377" t="s">
        <v>55</v>
      </c>
      <c r="O59" s="377"/>
      <c r="P59" s="377"/>
      <c r="Q59" s="151"/>
      <c r="R59" s="151"/>
      <c r="S59" s="151"/>
      <c r="T59" s="151"/>
      <c r="U59" s="151"/>
      <c r="V59" s="1"/>
      <c r="W59" s="284"/>
      <c r="X59" s="1"/>
      <c r="Y59" s="1"/>
      <c r="Z59" s="1"/>
    </row>
    <row r="60" spans="1:26" ht="30" customHeight="1" x14ac:dyDescent="0.2">
      <c r="A60" s="154"/>
      <c r="B60" s="12" t="s">
        <v>1641</v>
      </c>
      <c r="C60" s="151"/>
      <c r="D60" s="151"/>
      <c r="E60" s="151"/>
      <c r="F60" s="151"/>
      <c r="G60" s="151"/>
      <c r="H60" s="151"/>
      <c r="I60" s="151"/>
      <c r="J60" s="151"/>
      <c r="K60" s="151"/>
      <c r="L60" s="151"/>
      <c r="M60" s="151"/>
      <c r="N60" s="377"/>
      <c r="O60" s="377" t="s">
        <v>55</v>
      </c>
      <c r="P60" s="377"/>
      <c r="Q60" s="151"/>
      <c r="R60" s="151"/>
      <c r="S60" s="151"/>
      <c r="T60" s="151"/>
      <c r="U60" s="151"/>
      <c r="V60" s="1"/>
      <c r="W60" s="284"/>
      <c r="X60" s="1"/>
      <c r="Y60" s="1"/>
      <c r="Z60" s="1"/>
    </row>
    <row r="61" spans="1:26" ht="30" customHeight="1" x14ac:dyDescent="0.2">
      <c r="A61" s="154"/>
      <c r="B61" s="12" t="s">
        <v>1642</v>
      </c>
      <c r="C61" s="151"/>
      <c r="D61" s="151"/>
      <c r="E61" s="151"/>
      <c r="F61" s="151"/>
      <c r="G61" s="151"/>
      <c r="H61" s="151"/>
      <c r="I61" s="151"/>
      <c r="J61" s="151"/>
      <c r="K61" s="151"/>
      <c r="L61" s="151"/>
      <c r="M61" s="151"/>
      <c r="N61" s="377" t="s">
        <v>55</v>
      </c>
      <c r="O61" s="377"/>
      <c r="P61" s="377"/>
      <c r="Q61" s="151"/>
      <c r="R61" s="151"/>
      <c r="S61" s="151"/>
      <c r="T61" s="151"/>
      <c r="U61" s="151"/>
      <c r="V61" s="1"/>
      <c r="W61" s="284"/>
      <c r="X61" s="1"/>
      <c r="Y61" s="1"/>
      <c r="Z61" s="1"/>
    </row>
    <row r="62" spans="1:26" ht="30" customHeight="1" x14ac:dyDescent="0.2">
      <c r="A62" s="154"/>
      <c r="B62" s="12" t="s">
        <v>1643</v>
      </c>
      <c r="C62" s="151"/>
      <c r="D62" s="151"/>
      <c r="E62" s="151"/>
      <c r="F62" s="151"/>
      <c r="G62" s="151"/>
      <c r="H62" s="151"/>
      <c r="I62" s="151"/>
      <c r="J62" s="151"/>
      <c r="K62" s="151"/>
      <c r="L62" s="151"/>
      <c r="M62" s="151"/>
      <c r="N62" s="377"/>
      <c r="O62" s="377" t="s">
        <v>55</v>
      </c>
      <c r="P62" s="377"/>
      <c r="Q62" s="151"/>
      <c r="R62" s="151"/>
      <c r="S62" s="151"/>
      <c r="T62" s="151"/>
      <c r="U62" s="151"/>
      <c r="V62" s="1"/>
      <c r="W62" s="284"/>
      <c r="X62" s="1"/>
      <c r="Y62" s="1"/>
      <c r="Z62" s="1"/>
    </row>
    <row r="63" spans="1:26" ht="30" customHeight="1" x14ac:dyDescent="0.2">
      <c r="A63" s="154"/>
      <c r="B63" s="12" t="s">
        <v>1644</v>
      </c>
      <c r="C63" s="151" t="s">
        <v>1637</v>
      </c>
      <c r="D63" s="151"/>
      <c r="E63" s="151"/>
      <c r="F63" s="151"/>
      <c r="G63" s="151"/>
      <c r="H63" s="151"/>
      <c r="I63" s="151"/>
      <c r="J63" s="151"/>
      <c r="K63" s="151"/>
      <c r="L63" s="151"/>
      <c r="M63" s="151"/>
      <c r="N63" s="377"/>
      <c r="O63" s="377"/>
      <c r="P63" s="377" t="s">
        <v>55</v>
      </c>
      <c r="Q63" s="151"/>
      <c r="R63" s="151"/>
      <c r="S63" s="151"/>
      <c r="T63" s="151"/>
      <c r="U63" s="151"/>
      <c r="V63" s="1"/>
      <c r="W63" s="284"/>
      <c r="X63" s="1"/>
      <c r="Y63" s="1"/>
      <c r="Z63" s="1"/>
    </row>
    <row r="64" spans="1:26" ht="30" customHeight="1" x14ac:dyDescent="0.2">
      <c r="A64" s="154"/>
      <c r="B64" s="12" t="s">
        <v>1645</v>
      </c>
      <c r="C64" s="377" t="s">
        <v>1637</v>
      </c>
      <c r="D64" s="377"/>
      <c r="E64" s="377"/>
      <c r="F64" s="377"/>
      <c r="G64" s="377"/>
      <c r="H64" s="377"/>
      <c r="I64" s="377"/>
      <c r="J64" s="377"/>
      <c r="K64" s="377"/>
      <c r="L64" s="377"/>
      <c r="M64" s="377"/>
      <c r="N64" s="377" t="s">
        <v>55</v>
      </c>
      <c r="O64" s="377"/>
      <c r="P64" s="377"/>
      <c r="Q64" s="377"/>
      <c r="R64" s="377"/>
      <c r="S64" s="377"/>
      <c r="T64" s="377"/>
      <c r="U64" s="377"/>
      <c r="V64" s="1"/>
      <c r="W64" s="284"/>
      <c r="X64" s="1"/>
      <c r="Y64" s="1"/>
      <c r="Z64" s="1"/>
    </row>
    <row r="65" spans="1:26" ht="30" customHeight="1" x14ac:dyDescent="0.2">
      <c r="A65" s="154"/>
      <c r="B65" s="12" t="s">
        <v>1646</v>
      </c>
      <c r="C65" s="377"/>
      <c r="D65" s="377"/>
      <c r="E65" s="377"/>
      <c r="F65" s="377"/>
      <c r="G65" s="377"/>
      <c r="H65" s="377"/>
      <c r="I65" s="377"/>
      <c r="J65" s="377"/>
      <c r="K65" s="377"/>
      <c r="L65" s="377"/>
      <c r="M65" s="377"/>
      <c r="N65" s="377"/>
      <c r="O65" s="377"/>
      <c r="P65" s="377" t="s">
        <v>55</v>
      </c>
      <c r="Q65" s="377"/>
      <c r="R65" s="377"/>
      <c r="S65" s="377"/>
      <c r="T65" s="377"/>
      <c r="U65" s="377"/>
      <c r="V65" s="1"/>
      <c r="W65" s="284"/>
      <c r="X65" s="1"/>
      <c r="Y65" s="1"/>
      <c r="Z65" s="1"/>
    </row>
    <row r="66" spans="1:26" ht="30" customHeight="1" x14ac:dyDescent="0.2">
      <c r="A66" s="154"/>
      <c r="B66" s="12" t="s">
        <v>1647</v>
      </c>
      <c r="C66" s="377"/>
      <c r="D66" s="377"/>
      <c r="E66" s="377"/>
      <c r="F66" s="377"/>
      <c r="G66" s="377"/>
      <c r="H66" s="377"/>
      <c r="I66" s="377"/>
      <c r="J66" s="377"/>
      <c r="K66" s="377"/>
      <c r="L66" s="377"/>
      <c r="M66" s="377"/>
      <c r="N66" s="377" t="s">
        <v>55</v>
      </c>
      <c r="O66" s="377"/>
      <c r="P66" s="377"/>
      <c r="Q66" s="377"/>
      <c r="R66" s="377"/>
      <c r="S66" s="377"/>
      <c r="T66" s="377"/>
      <c r="U66" s="377"/>
      <c r="V66" s="1"/>
      <c r="W66" s="284"/>
      <c r="X66" s="1"/>
      <c r="Y66" s="1"/>
      <c r="Z66" s="1"/>
    </row>
    <row r="67" spans="1:26" ht="30" customHeight="1" x14ac:dyDescent="0.2">
      <c r="A67" s="154"/>
      <c r="B67" s="12" t="s">
        <v>1648</v>
      </c>
      <c r="C67" s="377"/>
      <c r="D67" s="377"/>
      <c r="E67" s="377"/>
      <c r="F67" s="377"/>
      <c r="G67" s="377"/>
      <c r="H67" s="377"/>
      <c r="I67" s="377"/>
      <c r="J67" s="377"/>
      <c r="K67" s="377"/>
      <c r="L67" s="377"/>
      <c r="M67" s="377"/>
      <c r="N67" s="377"/>
      <c r="O67" s="377" t="s">
        <v>55</v>
      </c>
      <c r="P67" s="377"/>
      <c r="Q67" s="377"/>
      <c r="R67" s="377"/>
      <c r="S67" s="377"/>
      <c r="T67" s="377"/>
      <c r="U67" s="377"/>
      <c r="V67" s="1"/>
      <c r="W67" s="284"/>
      <c r="X67" s="1"/>
      <c r="Y67" s="1"/>
      <c r="Z67" s="1"/>
    </row>
    <row r="68" spans="1:26" ht="30" customHeight="1" x14ac:dyDescent="0.2">
      <c r="A68" s="154"/>
      <c r="B68" s="12" t="s">
        <v>1649</v>
      </c>
      <c r="C68" s="377"/>
      <c r="D68" s="377"/>
      <c r="E68" s="377"/>
      <c r="F68" s="377"/>
      <c r="G68" s="377"/>
      <c r="H68" s="377"/>
      <c r="I68" s="377"/>
      <c r="J68" s="377"/>
      <c r="K68" s="377"/>
      <c r="L68" s="377"/>
      <c r="M68" s="377"/>
      <c r="N68" s="377"/>
      <c r="O68" s="377"/>
      <c r="P68" s="377" t="s">
        <v>55</v>
      </c>
      <c r="Q68" s="377"/>
      <c r="R68" s="377"/>
      <c r="S68" s="377"/>
      <c r="T68" s="377"/>
      <c r="U68" s="377"/>
      <c r="V68" s="1"/>
      <c r="W68" s="284"/>
      <c r="X68" s="1"/>
      <c r="Y68" s="1"/>
      <c r="Z68" s="1"/>
    </row>
    <row r="69" spans="1:26" ht="30" customHeight="1" x14ac:dyDescent="0.2">
      <c r="A69" s="154"/>
      <c r="B69" s="12" t="s">
        <v>1650</v>
      </c>
      <c r="C69" s="377"/>
      <c r="D69" s="377"/>
      <c r="E69" s="377"/>
      <c r="F69" s="377"/>
      <c r="G69" s="377"/>
      <c r="H69" s="377"/>
      <c r="I69" s="377"/>
      <c r="J69" s="377"/>
      <c r="K69" s="377"/>
      <c r="L69" s="377"/>
      <c r="M69" s="377"/>
      <c r="N69" s="377"/>
      <c r="O69" s="377" t="s">
        <v>55</v>
      </c>
      <c r="P69" s="377"/>
      <c r="Q69" s="377"/>
      <c r="R69" s="377"/>
      <c r="S69" s="377"/>
      <c r="T69" s="377"/>
      <c r="U69" s="377"/>
      <c r="V69" s="1"/>
      <c r="W69" s="284"/>
      <c r="X69" s="1"/>
      <c r="Y69" s="1"/>
      <c r="Z69" s="1"/>
    </row>
    <row r="70" spans="1:26" ht="30" customHeight="1" x14ac:dyDescent="0.2">
      <c r="A70" s="285"/>
      <c r="B70" s="12" t="s">
        <v>1651</v>
      </c>
      <c r="C70" s="377"/>
      <c r="D70" s="377"/>
      <c r="E70" s="377"/>
      <c r="F70" s="377"/>
      <c r="G70" s="377"/>
      <c r="H70" s="377"/>
      <c r="I70" s="377"/>
      <c r="J70" s="377"/>
      <c r="K70" s="377"/>
      <c r="L70" s="377"/>
      <c r="M70" s="377"/>
      <c r="N70" s="377" t="s">
        <v>55</v>
      </c>
      <c r="O70" s="377"/>
      <c r="P70" s="377"/>
      <c r="Q70" s="377"/>
      <c r="R70" s="377"/>
      <c r="S70" s="377"/>
      <c r="T70" s="377"/>
      <c r="U70" s="377"/>
      <c r="V70" s="1"/>
      <c r="W70" s="284"/>
      <c r="X70" s="1"/>
      <c r="Y70" s="1"/>
      <c r="Z70" s="1"/>
    </row>
    <row r="71" spans="1:26" ht="30" customHeight="1" x14ac:dyDescent="0.2">
      <c r="A71" s="155" t="s">
        <v>1652</v>
      </c>
      <c r="B71" s="12" t="s">
        <v>1653</v>
      </c>
      <c r="C71" s="151" t="s">
        <v>1654</v>
      </c>
      <c r="D71" s="151"/>
      <c r="E71" s="151"/>
      <c r="F71" s="151"/>
      <c r="G71" s="151"/>
      <c r="H71" s="151"/>
      <c r="I71" s="151"/>
      <c r="J71" s="151"/>
      <c r="K71" s="151"/>
      <c r="L71" s="151"/>
      <c r="M71" s="151"/>
      <c r="N71" s="377"/>
      <c r="O71" s="377"/>
      <c r="P71" s="377" t="s">
        <v>1622</v>
      </c>
      <c r="Q71" s="151"/>
      <c r="R71" s="151"/>
      <c r="S71" s="151"/>
      <c r="T71" s="151"/>
      <c r="U71" s="151"/>
      <c r="V71" s="1"/>
      <c r="W71" s="284"/>
      <c r="X71" s="1"/>
      <c r="Y71" s="1"/>
      <c r="Z71" s="1"/>
    </row>
    <row r="72" spans="1:26" ht="30" customHeight="1" x14ac:dyDescent="0.2">
      <c r="A72" s="154"/>
      <c r="B72" s="12" t="s">
        <v>1655</v>
      </c>
      <c r="C72" s="151" t="s">
        <v>1654</v>
      </c>
      <c r="D72" s="151"/>
      <c r="E72" s="151"/>
      <c r="F72" s="151"/>
      <c r="G72" s="151"/>
      <c r="H72" s="151"/>
      <c r="I72" s="151"/>
      <c r="J72" s="151"/>
      <c r="K72" s="151"/>
      <c r="L72" s="151"/>
      <c r="M72" s="151"/>
      <c r="N72" s="377"/>
      <c r="O72" s="377"/>
      <c r="P72" s="377" t="s">
        <v>1622</v>
      </c>
      <c r="Q72" s="151"/>
      <c r="R72" s="151"/>
      <c r="S72" s="151"/>
      <c r="T72" s="151"/>
      <c r="U72" s="151"/>
      <c r="V72" s="1"/>
      <c r="W72" s="284"/>
      <c r="X72" s="1"/>
      <c r="Y72" s="1"/>
      <c r="Z72" s="1"/>
    </row>
    <row r="73" spans="1:26" ht="30" customHeight="1" x14ac:dyDescent="0.2">
      <c r="A73" s="154"/>
      <c r="B73" s="12" t="s">
        <v>1656</v>
      </c>
      <c r="C73" s="151" t="s">
        <v>1654</v>
      </c>
      <c r="D73" s="151"/>
      <c r="E73" s="151"/>
      <c r="F73" s="151"/>
      <c r="G73" s="151"/>
      <c r="H73" s="151"/>
      <c r="I73" s="151"/>
      <c r="J73" s="151"/>
      <c r="K73" s="151"/>
      <c r="L73" s="151"/>
      <c r="M73" s="151"/>
      <c r="N73" s="377"/>
      <c r="O73" s="377"/>
      <c r="P73" s="377" t="s">
        <v>1622</v>
      </c>
      <c r="Q73" s="151"/>
      <c r="R73" s="151"/>
      <c r="S73" s="151"/>
      <c r="T73" s="151"/>
      <c r="U73" s="151"/>
      <c r="V73" s="1"/>
      <c r="W73" s="284"/>
      <c r="X73" s="1"/>
      <c r="Y73" s="1"/>
      <c r="Z73" s="1"/>
    </row>
    <row r="74" spans="1:26" ht="30" customHeight="1" x14ac:dyDescent="0.2">
      <c r="A74" s="154"/>
      <c r="B74" s="12" t="s">
        <v>1657</v>
      </c>
      <c r="C74" s="151"/>
      <c r="D74" s="151"/>
      <c r="E74" s="151"/>
      <c r="F74" s="151"/>
      <c r="G74" s="151"/>
      <c r="H74" s="151"/>
      <c r="I74" s="151"/>
      <c r="J74" s="151"/>
      <c r="K74" s="151"/>
      <c r="L74" s="151"/>
      <c r="M74" s="151"/>
      <c r="N74" s="377"/>
      <c r="O74" s="377" t="s">
        <v>55</v>
      </c>
      <c r="P74" s="377"/>
      <c r="Q74" s="151"/>
      <c r="R74" s="151"/>
      <c r="S74" s="151"/>
      <c r="T74" s="151"/>
      <c r="U74" s="151"/>
      <c r="V74" s="1"/>
      <c r="W74" s="284"/>
      <c r="X74" s="1"/>
      <c r="Y74" s="1"/>
      <c r="Z74" s="1"/>
    </row>
    <row r="75" spans="1:26" ht="30" customHeight="1" x14ac:dyDescent="0.2">
      <c r="A75" s="154"/>
      <c r="B75" s="12" t="s">
        <v>1658</v>
      </c>
      <c r="C75" s="151"/>
      <c r="D75" s="151"/>
      <c r="E75" s="151"/>
      <c r="F75" s="151"/>
      <c r="G75" s="151"/>
      <c r="H75" s="151"/>
      <c r="I75" s="151"/>
      <c r="J75" s="151"/>
      <c r="K75" s="151"/>
      <c r="L75" s="151"/>
      <c r="M75" s="151"/>
      <c r="N75" s="377" t="s">
        <v>55</v>
      </c>
      <c r="O75" s="377"/>
      <c r="P75" s="377"/>
      <c r="Q75" s="151"/>
      <c r="R75" s="151"/>
      <c r="S75" s="151"/>
      <c r="T75" s="151"/>
      <c r="U75" s="151"/>
      <c r="V75" s="1"/>
      <c r="W75" s="284"/>
      <c r="X75" s="1"/>
      <c r="Y75" s="1"/>
      <c r="Z75" s="1"/>
    </row>
    <row r="76" spans="1:26" ht="30" customHeight="1" x14ac:dyDescent="0.2">
      <c r="A76" s="154"/>
      <c r="B76" s="12" t="s">
        <v>1659</v>
      </c>
      <c r="C76" s="151"/>
      <c r="D76" s="151"/>
      <c r="E76" s="151"/>
      <c r="F76" s="151"/>
      <c r="G76" s="151"/>
      <c r="H76" s="151"/>
      <c r="I76" s="151"/>
      <c r="J76" s="151"/>
      <c r="K76" s="151"/>
      <c r="L76" s="151"/>
      <c r="M76" s="151"/>
      <c r="N76" s="377"/>
      <c r="O76" s="377" t="s">
        <v>55</v>
      </c>
      <c r="P76" s="377"/>
      <c r="Q76" s="151"/>
      <c r="R76" s="151"/>
      <c r="S76" s="151"/>
      <c r="T76" s="151"/>
      <c r="U76" s="151"/>
      <c r="V76" s="1"/>
      <c r="W76" s="284"/>
      <c r="X76" s="1"/>
      <c r="Y76" s="1"/>
      <c r="Z76" s="1"/>
    </row>
    <row r="77" spans="1:26" ht="30" customHeight="1" x14ac:dyDescent="0.2">
      <c r="A77" s="154"/>
      <c r="B77" s="12" t="s">
        <v>1660</v>
      </c>
      <c r="C77" s="151"/>
      <c r="D77" s="151"/>
      <c r="E77" s="151"/>
      <c r="F77" s="151"/>
      <c r="G77" s="151"/>
      <c r="H77" s="151"/>
      <c r="I77" s="151"/>
      <c r="J77" s="151"/>
      <c r="K77" s="151"/>
      <c r="L77" s="151"/>
      <c r="M77" s="151"/>
      <c r="N77" s="377" t="s">
        <v>55</v>
      </c>
      <c r="O77" s="377"/>
      <c r="P77" s="377"/>
      <c r="Q77" s="151"/>
      <c r="R77" s="151"/>
      <c r="S77" s="151"/>
      <c r="T77" s="151"/>
      <c r="U77" s="151"/>
      <c r="V77" s="1"/>
      <c r="W77" s="284"/>
      <c r="X77" s="1"/>
      <c r="Y77" s="1"/>
      <c r="Z77" s="1"/>
    </row>
    <row r="78" spans="1:26" ht="30" customHeight="1" x14ac:dyDescent="0.2">
      <c r="A78" s="154"/>
      <c r="B78" s="12" t="s">
        <v>1661</v>
      </c>
      <c r="C78" s="151"/>
      <c r="D78" s="151"/>
      <c r="E78" s="151"/>
      <c r="F78" s="151"/>
      <c r="G78" s="151"/>
      <c r="H78" s="151"/>
      <c r="I78" s="151"/>
      <c r="J78" s="151"/>
      <c r="K78" s="151"/>
      <c r="L78" s="151"/>
      <c r="M78" s="151"/>
      <c r="N78" s="377"/>
      <c r="O78" s="377"/>
      <c r="P78" s="377" t="s">
        <v>55</v>
      </c>
      <c r="Q78" s="151"/>
      <c r="R78" s="151"/>
      <c r="S78" s="151"/>
      <c r="T78" s="151"/>
      <c r="U78" s="151"/>
      <c r="V78" s="1"/>
      <c r="W78" s="284"/>
      <c r="X78" s="1"/>
      <c r="Y78" s="1"/>
      <c r="Z78" s="1"/>
    </row>
    <row r="79" spans="1:26" ht="30" customHeight="1" x14ac:dyDescent="0.2">
      <c r="A79" s="154"/>
      <c r="B79" s="12" t="s">
        <v>1662</v>
      </c>
      <c r="C79" s="151"/>
      <c r="D79" s="151"/>
      <c r="E79" s="151"/>
      <c r="F79" s="151"/>
      <c r="G79" s="151"/>
      <c r="H79" s="151"/>
      <c r="I79" s="151"/>
      <c r="J79" s="151"/>
      <c r="K79" s="151"/>
      <c r="L79" s="151"/>
      <c r="M79" s="151"/>
      <c r="N79" s="377" t="s">
        <v>55</v>
      </c>
      <c r="O79" s="377"/>
      <c r="P79" s="377"/>
      <c r="Q79" s="151"/>
      <c r="R79" s="151"/>
      <c r="S79" s="151"/>
      <c r="T79" s="151"/>
      <c r="U79" s="151"/>
      <c r="V79" s="1"/>
      <c r="W79" s="284"/>
      <c r="X79" s="1"/>
      <c r="Y79" s="1"/>
      <c r="Z79" s="1"/>
    </row>
    <row r="80" spans="1:26" ht="30" customHeight="1" x14ac:dyDescent="0.2">
      <c r="A80" s="154"/>
      <c r="B80" s="12" t="s">
        <v>1663</v>
      </c>
      <c r="C80" s="151"/>
      <c r="D80" s="151"/>
      <c r="E80" s="151"/>
      <c r="F80" s="151"/>
      <c r="G80" s="151"/>
      <c r="H80" s="151"/>
      <c r="I80" s="151"/>
      <c r="J80" s="151"/>
      <c r="K80" s="151"/>
      <c r="L80" s="151"/>
      <c r="M80" s="151"/>
      <c r="N80" s="377"/>
      <c r="O80" s="377" t="s">
        <v>55</v>
      </c>
      <c r="P80" s="377"/>
      <c r="Q80" s="151"/>
      <c r="R80" s="151"/>
      <c r="S80" s="151"/>
      <c r="T80" s="151"/>
      <c r="U80" s="151"/>
      <c r="V80" s="1"/>
      <c r="W80" s="284"/>
      <c r="X80" s="1"/>
      <c r="Y80" s="1"/>
      <c r="Z80" s="1"/>
    </row>
    <row r="81" spans="1:26" ht="30" customHeight="1" x14ac:dyDescent="0.2">
      <c r="A81" s="154"/>
      <c r="B81" s="12" t="s">
        <v>1664</v>
      </c>
      <c r="C81" s="151"/>
      <c r="D81" s="151"/>
      <c r="E81" s="151"/>
      <c r="F81" s="151"/>
      <c r="G81" s="151"/>
      <c r="H81" s="151"/>
      <c r="I81" s="151"/>
      <c r="J81" s="151"/>
      <c r="K81" s="151"/>
      <c r="L81" s="151"/>
      <c r="M81" s="151"/>
      <c r="N81" s="377"/>
      <c r="O81" s="377"/>
      <c r="P81" s="377" t="s">
        <v>55</v>
      </c>
      <c r="Q81" s="151"/>
      <c r="R81" s="151"/>
      <c r="S81" s="151"/>
      <c r="T81" s="151"/>
      <c r="U81" s="151"/>
      <c r="V81" s="1"/>
      <c r="W81" s="284"/>
      <c r="X81" s="1"/>
      <c r="Y81" s="1"/>
      <c r="Z81" s="1"/>
    </row>
    <row r="82" spans="1:26" ht="30" customHeight="1" x14ac:dyDescent="0.2">
      <c r="A82" s="154"/>
      <c r="B82" s="12" t="s">
        <v>1665</v>
      </c>
      <c r="C82" s="151"/>
      <c r="D82" s="151"/>
      <c r="E82" s="151"/>
      <c r="F82" s="151"/>
      <c r="G82" s="151"/>
      <c r="H82" s="151"/>
      <c r="I82" s="151"/>
      <c r="J82" s="151"/>
      <c r="K82" s="151"/>
      <c r="L82" s="151"/>
      <c r="M82" s="151"/>
      <c r="N82" s="377"/>
      <c r="O82" s="377" t="s">
        <v>55</v>
      </c>
      <c r="P82" s="377"/>
      <c r="Q82" s="151"/>
      <c r="R82" s="151"/>
      <c r="S82" s="151"/>
      <c r="T82" s="151"/>
      <c r="U82" s="151"/>
      <c r="V82" s="1"/>
      <c r="W82" s="284"/>
      <c r="X82" s="1"/>
      <c r="Y82" s="1"/>
      <c r="Z82" s="1"/>
    </row>
    <row r="83" spans="1:26" ht="30" customHeight="1" x14ac:dyDescent="0.2">
      <c r="A83" s="154"/>
      <c r="B83" s="12" t="s">
        <v>1666</v>
      </c>
      <c r="C83" s="151"/>
      <c r="D83" s="151"/>
      <c r="E83" s="151"/>
      <c r="F83" s="151"/>
      <c r="G83" s="151"/>
      <c r="H83" s="151"/>
      <c r="I83" s="151"/>
      <c r="J83" s="151"/>
      <c r="K83" s="151"/>
      <c r="L83" s="151"/>
      <c r="M83" s="151"/>
      <c r="N83" s="377" t="s">
        <v>55</v>
      </c>
      <c r="O83" s="377"/>
      <c r="P83" s="377"/>
      <c r="Q83" s="151"/>
      <c r="R83" s="151"/>
      <c r="S83" s="151"/>
      <c r="T83" s="151"/>
      <c r="U83" s="151"/>
      <c r="V83" s="1"/>
      <c r="W83" s="284"/>
      <c r="X83" s="1"/>
      <c r="Y83" s="1"/>
      <c r="Z83" s="1"/>
    </row>
    <row r="84" spans="1:26" ht="30" customHeight="1" x14ac:dyDescent="0.2">
      <c r="A84" s="154"/>
      <c r="B84" s="12" t="s">
        <v>1667</v>
      </c>
      <c r="C84" s="151"/>
      <c r="D84" s="151"/>
      <c r="E84" s="151"/>
      <c r="F84" s="151"/>
      <c r="G84" s="151"/>
      <c r="H84" s="151"/>
      <c r="I84" s="151"/>
      <c r="J84" s="151"/>
      <c r="K84" s="151"/>
      <c r="L84" s="151"/>
      <c r="M84" s="151"/>
      <c r="N84" s="377"/>
      <c r="O84" s="377"/>
      <c r="P84" s="377" t="s">
        <v>55</v>
      </c>
      <c r="Q84" s="151"/>
      <c r="R84" s="151"/>
      <c r="S84" s="151"/>
      <c r="T84" s="151"/>
      <c r="U84" s="151"/>
      <c r="V84" s="1"/>
      <c r="W84" s="284"/>
      <c r="X84" s="1"/>
      <c r="Y84" s="1"/>
      <c r="Z84" s="1"/>
    </row>
    <row r="85" spans="1:26" ht="30" customHeight="1" x14ac:dyDescent="0.2">
      <c r="A85" s="285"/>
      <c r="B85" s="12" t="s">
        <v>1668</v>
      </c>
      <c r="C85" s="151"/>
      <c r="D85" s="151"/>
      <c r="E85" s="151"/>
      <c r="F85" s="151"/>
      <c r="G85" s="151"/>
      <c r="H85" s="151"/>
      <c r="I85" s="151"/>
      <c r="J85" s="151"/>
      <c r="K85" s="151"/>
      <c r="L85" s="151"/>
      <c r="M85" s="151"/>
      <c r="N85" s="377"/>
      <c r="O85" s="377" t="s">
        <v>55</v>
      </c>
      <c r="P85" s="377"/>
      <c r="Q85" s="151"/>
      <c r="R85" s="151"/>
      <c r="S85" s="151"/>
      <c r="T85" s="151"/>
      <c r="U85" s="151"/>
      <c r="V85" s="1"/>
      <c r="W85" s="284"/>
      <c r="X85" s="1"/>
      <c r="Y85" s="1"/>
      <c r="Z85" s="1"/>
    </row>
    <row r="86" spans="1:26" ht="30" customHeight="1" x14ac:dyDescent="0.2">
      <c r="A86" s="155" t="s">
        <v>1669</v>
      </c>
      <c r="B86" s="12" t="s">
        <v>1670</v>
      </c>
      <c r="C86" s="151" t="s">
        <v>1671</v>
      </c>
      <c r="D86" s="151"/>
      <c r="E86" s="151"/>
      <c r="F86" s="151"/>
      <c r="G86" s="151"/>
      <c r="H86" s="151"/>
      <c r="I86" s="151"/>
      <c r="J86" s="151"/>
      <c r="K86" s="151"/>
      <c r="L86" s="151"/>
      <c r="M86" s="151"/>
      <c r="N86" s="377"/>
      <c r="O86" s="377"/>
      <c r="P86" s="377" t="s">
        <v>1622</v>
      </c>
      <c r="Q86" s="151"/>
      <c r="R86" s="151"/>
      <c r="S86" s="151"/>
      <c r="T86" s="151"/>
      <c r="U86" s="151"/>
      <c r="V86" s="1"/>
      <c r="W86" s="284"/>
      <c r="X86" s="1"/>
      <c r="Y86" s="1"/>
      <c r="Z86" s="1"/>
    </row>
    <row r="87" spans="1:26" ht="30" customHeight="1" x14ac:dyDescent="0.2">
      <c r="A87" s="154"/>
      <c r="B87" s="12" t="s">
        <v>1672</v>
      </c>
      <c r="C87" s="151" t="s">
        <v>1671</v>
      </c>
      <c r="D87" s="151"/>
      <c r="E87" s="151"/>
      <c r="F87" s="151"/>
      <c r="G87" s="151"/>
      <c r="H87" s="151"/>
      <c r="I87" s="151"/>
      <c r="J87" s="151"/>
      <c r="K87" s="151"/>
      <c r="L87" s="151"/>
      <c r="M87" s="151"/>
      <c r="N87" s="377"/>
      <c r="O87" s="377"/>
      <c r="P87" s="377" t="s">
        <v>1622</v>
      </c>
      <c r="Q87" s="151"/>
      <c r="R87" s="151"/>
      <c r="S87" s="151"/>
      <c r="T87" s="151"/>
      <c r="U87" s="151"/>
      <c r="V87" s="1"/>
      <c r="W87" s="284"/>
      <c r="X87" s="1"/>
      <c r="Y87" s="1"/>
      <c r="Z87" s="1"/>
    </row>
    <row r="88" spans="1:26" ht="30" customHeight="1" x14ac:dyDescent="0.2">
      <c r="A88" s="154"/>
      <c r="B88" s="12" t="s">
        <v>1673</v>
      </c>
      <c r="C88" s="151" t="s">
        <v>1671</v>
      </c>
      <c r="D88" s="151"/>
      <c r="E88" s="151"/>
      <c r="F88" s="151"/>
      <c r="G88" s="151"/>
      <c r="H88" s="151"/>
      <c r="I88" s="151"/>
      <c r="J88" s="151"/>
      <c r="K88" s="151"/>
      <c r="L88" s="151"/>
      <c r="M88" s="151"/>
      <c r="N88" s="377"/>
      <c r="O88" s="377"/>
      <c r="P88" s="377" t="s">
        <v>1622</v>
      </c>
      <c r="Q88" s="151"/>
      <c r="R88" s="151"/>
      <c r="S88" s="151"/>
      <c r="T88" s="151"/>
      <c r="U88" s="151"/>
      <c r="V88" s="1"/>
      <c r="W88" s="284"/>
      <c r="X88" s="1"/>
      <c r="Y88" s="1"/>
      <c r="Z88" s="1"/>
    </row>
    <row r="89" spans="1:26" ht="30" customHeight="1" x14ac:dyDescent="0.2">
      <c r="A89" s="154"/>
      <c r="B89" s="12" t="s">
        <v>1674</v>
      </c>
      <c r="C89" s="151"/>
      <c r="D89" s="151"/>
      <c r="E89" s="151"/>
      <c r="F89" s="151"/>
      <c r="G89" s="151"/>
      <c r="H89" s="151"/>
      <c r="I89" s="151"/>
      <c r="J89" s="151"/>
      <c r="K89" s="151"/>
      <c r="L89" s="151"/>
      <c r="M89" s="151"/>
      <c r="N89" s="377" t="s">
        <v>55</v>
      </c>
      <c r="O89" s="377"/>
      <c r="P89" s="377"/>
      <c r="Q89" s="151"/>
      <c r="R89" s="151"/>
      <c r="S89" s="151"/>
      <c r="T89" s="151"/>
      <c r="U89" s="151"/>
      <c r="V89" s="1"/>
      <c r="W89" s="284"/>
      <c r="X89" s="1"/>
      <c r="Y89" s="1"/>
      <c r="Z89" s="1"/>
    </row>
    <row r="90" spans="1:26" ht="30" customHeight="1" x14ac:dyDescent="0.2">
      <c r="A90" s="154"/>
      <c r="B90" s="12" t="s">
        <v>1675</v>
      </c>
      <c r="C90" s="151"/>
      <c r="D90" s="151"/>
      <c r="E90" s="151"/>
      <c r="F90" s="151"/>
      <c r="G90" s="151"/>
      <c r="H90" s="151"/>
      <c r="I90" s="151"/>
      <c r="J90" s="151"/>
      <c r="K90" s="151"/>
      <c r="L90" s="151"/>
      <c r="M90" s="151"/>
      <c r="N90" s="377"/>
      <c r="O90" s="377"/>
      <c r="P90" s="377" t="s">
        <v>55</v>
      </c>
      <c r="Q90" s="151"/>
      <c r="R90" s="151"/>
      <c r="S90" s="151"/>
      <c r="T90" s="151"/>
      <c r="U90" s="151"/>
      <c r="V90" s="1"/>
      <c r="W90" s="284"/>
      <c r="X90" s="1"/>
      <c r="Y90" s="1"/>
      <c r="Z90" s="1"/>
    </row>
    <row r="91" spans="1:26" ht="30" customHeight="1" x14ac:dyDescent="0.2">
      <c r="A91" s="154"/>
      <c r="B91" s="12" t="s">
        <v>1676</v>
      </c>
      <c r="C91" s="151"/>
      <c r="D91" s="151"/>
      <c r="E91" s="151"/>
      <c r="F91" s="151"/>
      <c r="G91" s="151"/>
      <c r="H91" s="151"/>
      <c r="I91" s="151"/>
      <c r="J91" s="151"/>
      <c r="K91" s="151"/>
      <c r="L91" s="151"/>
      <c r="M91" s="151"/>
      <c r="N91" s="377"/>
      <c r="O91" s="377" t="s">
        <v>55</v>
      </c>
      <c r="P91" s="377"/>
      <c r="Q91" s="151"/>
      <c r="R91" s="151"/>
      <c r="S91" s="151"/>
      <c r="T91" s="151"/>
      <c r="U91" s="151"/>
      <c r="V91" s="1"/>
      <c r="W91" s="284"/>
      <c r="X91" s="1"/>
      <c r="Y91" s="1"/>
      <c r="Z91" s="1"/>
    </row>
    <row r="92" spans="1:26" ht="30" customHeight="1" x14ac:dyDescent="0.2">
      <c r="A92" s="154"/>
      <c r="B92" s="12" t="s">
        <v>1677</v>
      </c>
      <c r="C92" s="151"/>
      <c r="D92" s="151"/>
      <c r="E92" s="151"/>
      <c r="F92" s="151"/>
      <c r="G92" s="151"/>
      <c r="H92" s="151"/>
      <c r="I92" s="151"/>
      <c r="J92" s="151"/>
      <c r="K92" s="151"/>
      <c r="L92" s="151"/>
      <c r="M92" s="151"/>
      <c r="N92" s="377" t="s">
        <v>55</v>
      </c>
      <c r="O92" s="377"/>
      <c r="P92" s="377"/>
      <c r="Q92" s="151"/>
      <c r="R92" s="151"/>
      <c r="S92" s="151"/>
      <c r="T92" s="151"/>
      <c r="U92" s="151"/>
      <c r="V92" s="1"/>
      <c r="W92" s="284"/>
      <c r="X92" s="1"/>
      <c r="Y92" s="1"/>
      <c r="Z92" s="1"/>
    </row>
    <row r="93" spans="1:26" ht="30" customHeight="1" x14ac:dyDescent="0.2">
      <c r="A93" s="154"/>
      <c r="B93" s="12" t="s">
        <v>1678</v>
      </c>
      <c r="C93" s="151"/>
      <c r="D93" s="151"/>
      <c r="E93" s="151"/>
      <c r="F93" s="151"/>
      <c r="G93" s="151"/>
      <c r="H93" s="151"/>
      <c r="I93" s="151"/>
      <c r="J93" s="151"/>
      <c r="K93" s="151"/>
      <c r="L93" s="151"/>
      <c r="M93" s="151"/>
      <c r="N93" s="377"/>
      <c r="O93" s="377"/>
      <c r="P93" s="377" t="s">
        <v>55</v>
      </c>
      <c r="Q93" s="151"/>
      <c r="R93" s="151"/>
      <c r="S93" s="151"/>
      <c r="T93" s="151"/>
      <c r="U93" s="151"/>
      <c r="V93" s="1"/>
      <c r="W93" s="284"/>
      <c r="X93" s="1"/>
      <c r="Y93" s="1"/>
      <c r="Z93" s="1"/>
    </row>
    <row r="94" spans="1:26" ht="30" customHeight="1" x14ac:dyDescent="0.2">
      <c r="A94" s="154"/>
      <c r="B94" s="12" t="s">
        <v>1679</v>
      </c>
      <c r="C94" s="151"/>
      <c r="D94" s="151"/>
      <c r="E94" s="151"/>
      <c r="F94" s="151"/>
      <c r="G94" s="151"/>
      <c r="H94" s="151"/>
      <c r="I94" s="151"/>
      <c r="J94" s="151"/>
      <c r="K94" s="151"/>
      <c r="L94" s="151"/>
      <c r="M94" s="151"/>
      <c r="N94" s="377"/>
      <c r="O94" s="377" t="s">
        <v>55</v>
      </c>
      <c r="P94" s="377"/>
      <c r="Q94" s="151"/>
      <c r="R94" s="151"/>
      <c r="S94" s="151"/>
      <c r="T94" s="151"/>
      <c r="U94" s="151"/>
      <c r="V94" s="1"/>
      <c r="W94" s="284"/>
      <c r="X94" s="1"/>
      <c r="Y94" s="1"/>
      <c r="Z94" s="1"/>
    </row>
    <row r="95" spans="1:26" ht="30" customHeight="1" x14ac:dyDescent="0.2">
      <c r="A95" s="154"/>
      <c r="B95" s="12" t="s">
        <v>1680</v>
      </c>
      <c r="C95" s="151"/>
      <c r="D95" s="151"/>
      <c r="E95" s="151"/>
      <c r="F95" s="151"/>
      <c r="G95" s="151"/>
      <c r="H95" s="151"/>
      <c r="I95" s="151"/>
      <c r="J95" s="151"/>
      <c r="K95" s="151"/>
      <c r="L95" s="151"/>
      <c r="M95" s="151"/>
      <c r="N95" s="377"/>
      <c r="O95" s="377" t="s">
        <v>55</v>
      </c>
      <c r="P95" s="377"/>
      <c r="Q95" s="151"/>
      <c r="R95" s="151"/>
      <c r="S95" s="151"/>
      <c r="T95" s="151"/>
      <c r="U95" s="151"/>
      <c r="V95" s="1"/>
      <c r="W95" s="284"/>
      <c r="X95" s="1"/>
      <c r="Y95" s="1"/>
      <c r="Z95" s="1"/>
    </row>
    <row r="96" spans="1:26" ht="30" customHeight="1" x14ac:dyDescent="0.2">
      <c r="A96" s="154"/>
      <c r="B96" s="12" t="s">
        <v>1681</v>
      </c>
      <c r="C96" s="151"/>
      <c r="D96" s="151"/>
      <c r="E96" s="151"/>
      <c r="F96" s="151"/>
      <c r="G96" s="151"/>
      <c r="H96" s="151"/>
      <c r="I96" s="151"/>
      <c r="J96" s="151"/>
      <c r="K96" s="151"/>
      <c r="L96" s="151"/>
      <c r="M96" s="151"/>
      <c r="N96" s="377" t="s">
        <v>55</v>
      </c>
      <c r="O96" s="377"/>
      <c r="P96" s="377"/>
      <c r="Q96" s="151"/>
      <c r="R96" s="151"/>
      <c r="S96" s="151"/>
      <c r="T96" s="151"/>
      <c r="U96" s="151"/>
      <c r="V96" s="1"/>
      <c r="W96" s="284"/>
      <c r="X96" s="1"/>
      <c r="Y96" s="1"/>
      <c r="Z96" s="1"/>
    </row>
    <row r="97" spans="1:26" ht="30" customHeight="1" x14ac:dyDescent="0.2">
      <c r="A97" s="154"/>
      <c r="B97" s="12" t="s">
        <v>1682</v>
      </c>
      <c r="C97" s="151"/>
      <c r="D97" s="151"/>
      <c r="E97" s="151"/>
      <c r="F97" s="151"/>
      <c r="G97" s="151"/>
      <c r="H97" s="151"/>
      <c r="I97" s="151"/>
      <c r="J97" s="151"/>
      <c r="K97" s="151"/>
      <c r="L97" s="151"/>
      <c r="M97" s="151"/>
      <c r="N97" s="377"/>
      <c r="O97" s="377"/>
      <c r="P97" s="377" t="s">
        <v>55</v>
      </c>
      <c r="Q97" s="151"/>
      <c r="R97" s="151"/>
      <c r="S97" s="151"/>
      <c r="T97" s="151"/>
      <c r="U97" s="151"/>
      <c r="V97" s="1"/>
      <c r="W97" s="284"/>
      <c r="X97" s="1"/>
      <c r="Y97" s="1"/>
      <c r="Z97" s="1"/>
    </row>
    <row r="98" spans="1:26" ht="30" customHeight="1" x14ac:dyDescent="0.2">
      <c r="A98" s="154"/>
      <c r="B98" s="12" t="s">
        <v>1683</v>
      </c>
      <c r="C98" s="151"/>
      <c r="D98" s="151"/>
      <c r="E98" s="151"/>
      <c r="F98" s="151"/>
      <c r="G98" s="151"/>
      <c r="H98" s="151"/>
      <c r="I98" s="151"/>
      <c r="J98" s="151"/>
      <c r="K98" s="151"/>
      <c r="L98" s="151"/>
      <c r="M98" s="151"/>
      <c r="N98" s="377"/>
      <c r="O98" s="377" t="s">
        <v>55</v>
      </c>
      <c r="P98" s="377"/>
      <c r="Q98" s="151"/>
      <c r="R98" s="151"/>
      <c r="S98" s="151"/>
      <c r="T98" s="151"/>
      <c r="U98" s="151"/>
      <c r="V98" s="1"/>
      <c r="W98" s="284"/>
      <c r="X98" s="1"/>
      <c r="Y98" s="1"/>
      <c r="Z98" s="1"/>
    </row>
    <row r="99" spans="1:26" ht="30" customHeight="1" x14ac:dyDescent="0.2">
      <c r="A99" s="154"/>
      <c r="B99" s="12" t="s">
        <v>1684</v>
      </c>
      <c r="C99" s="151"/>
      <c r="D99" s="151"/>
      <c r="E99" s="151"/>
      <c r="F99" s="151"/>
      <c r="G99" s="151"/>
      <c r="H99" s="151"/>
      <c r="I99" s="151"/>
      <c r="J99" s="151"/>
      <c r="K99" s="151"/>
      <c r="L99" s="151"/>
      <c r="M99" s="151"/>
      <c r="N99" s="377" t="s">
        <v>55</v>
      </c>
      <c r="O99" s="377"/>
      <c r="P99" s="377"/>
      <c r="Q99" s="151"/>
      <c r="R99" s="151"/>
      <c r="S99" s="151"/>
      <c r="T99" s="151"/>
      <c r="U99" s="151"/>
      <c r="V99" s="1"/>
      <c r="W99" s="284"/>
      <c r="X99" s="1"/>
      <c r="Y99" s="1"/>
      <c r="Z99" s="1"/>
    </row>
    <row r="100" spans="1:26" ht="30" customHeight="1" x14ac:dyDescent="0.2">
      <c r="A100" s="285"/>
      <c r="B100" s="12" t="s">
        <v>1685</v>
      </c>
      <c r="C100" s="151"/>
      <c r="D100" s="151"/>
      <c r="E100" s="151"/>
      <c r="F100" s="151"/>
      <c r="G100" s="151"/>
      <c r="H100" s="151"/>
      <c r="I100" s="151"/>
      <c r="J100" s="151"/>
      <c r="K100" s="151"/>
      <c r="L100" s="151"/>
      <c r="M100" s="151"/>
      <c r="N100" s="377"/>
      <c r="O100" s="377" t="s">
        <v>55</v>
      </c>
      <c r="P100" s="377"/>
      <c r="Q100" s="151"/>
      <c r="R100" s="151"/>
      <c r="S100" s="151"/>
      <c r="T100" s="151"/>
      <c r="U100" s="151"/>
      <c r="V100" s="1"/>
      <c r="W100" s="284"/>
      <c r="X100" s="1"/>
      <c r="Y100" s="1"/>
      <c r="Z100" s="1"/>
    </row>
    <row r="101" spans="1:26" ht="30" customHeight="1" x14ac:dyDescent="0.2">
      <c r="A101" s="155" t="s">
        <v>1686</v>
      </c>
      <c r="B101" s="12" t="s">
        <v>1687</v>
      </c>
      <c r="C101" s="151" t="s">
        <v>1688</v>
      </c>
      <c r="D101" s="151"/>
      <c r="E101" s="151"/>
      <c r="F101" s="151"/>
      <c r="G101" s="151"/>
      <c r="H101" s="151"/>
      <c r="I101" s="151"/>
      <c r="J101" s="151"/>
      <c r="K101" s="151"/>
      <c r="L101" s="151"/>
      <c r="M101" s="151"/>
      <c r="N101" s="377"/>
      <c r="O101" s="377"/>
      <c r="P101" s="377" t="s">
        <v>1622</v>
      </c>
      <c r="Q101" s="151"/>
      <c r="R101" s="151"/>
      <c r="S101" s="151"/>
      <c r="T101" s="151"/>
      <c r="U101" s="151"/>
      <c r="V101" s="1"/>
      <c r="W101" s="284"/>
      <c r="X101" s="1"/>
      <c r="Y101" s="1"/>
      <c r="Z101" s="1"/>
    </row>
    <row r="102" spans="1:26" ht="30" customHeight="1" x14ac:dyDescent="0.2">
      <c r="A102" s="154"/>
      <c r="B102" s="12" t="s">
        <v>1689</v>
      </c>
      <c r="C102" s="151" t="s">
        <v>1688</v>
      </c>
      <c r="D102" s="151"/>
      <c r="E102" s="151"/>
      <c r="F102" s="151"/>
      <c r="G102" s="151"/>
      <c r="H102" s="151"/>
      <c r="I102" s="151"/>
      <c r="J102" s="151"/>
      <c r="K102" s="151"/>
      <c r="L102" s="151"/>
      <c r="M102" s="151"/>
      <c r="N102" s="377"/>
      <c r="O102" s="377"/>
      <c r="P102" s="377" t="s">
        <v>1622</v>
      </c>
      <c r="Q102" s="151"/>
      <c r="R102" s="151"/>
      <c r="S102" s="151"/>
      <c r="T102" s="151"/>
      <c r="U102" s="151"/>
      <c r="V102" s="1"/>
      <c r="W102" s="284"/>
      <c r="X102" s="1"/>
      <c r="Y102" s="1"/>
      <c r="Z102" s="1"/>
    </row>
    <row r="103" spans="1:26" ht="30" customHeight="1" x14ac:dyDescent="0.2">
      <c r="A103" s="154"/>
      <c r="B103" s="12" t="s">
        <v>1690</v>
      </c>
      <c r="C103" s="151" t="s">
        <v>1688</v>
      </c>
      <c r="D103" s="151"/>
      <c r="E103" s="151"/>
      <c r="F103" s="151"/>
      <c r="G103" s="151"/>
      <c r="H103" s="151"/>
      <c r="I103" s="151"/>
      <c r="J103" s="151"/>
      <c r="K103" s="151"/>
      <c r="L103" s="151"/>
      <c r="M103" s="151"/>
      <c r="N103" s="377"/>
      <c r="O103" s="377"/>
      <c r="P103" s="377" t="s">
        <v>1622</v>
      </c>
      <c r="Q103" s="151"/>
      <c r="R103" s="151"/>
      <c r="S103" s="151"/>
      <c r="T103" s="151"/>
      <c r="U103" s="151"/>
      <c r="V103" s="1"/>
      <c r="W103" s="284"/>
      <c r="X103" s="1"/>
      <c r="Y103" s="1"/>
      <c r="Z103" s="1"/>
    </row>
    <row r="104" spans="1:26" ht="30" customHeight="1" x14ac:dyDescent="0.2">
      <c r="A104" s="154"/>
      <c r="B104" s="12" t="s">
        <v>1691</v>
      </c>
      <c r="C104" s="151"/>
      <c r="D104" s="151"/>
      <c r="E104" s="151"/>
      <c r="F104" s="151"/>
      <c r="G104" s="151"/>
      <c r="H104" s="151"/>
      <c r="I104" s="151"/>
      <c r="J104" s="151"/>
      <c r="K104" s="151"/>
      <c r="L104" s="151"/>
      <c r="M104" s="151"/>
      <c r="N104" s="377"/>
      <c r="O104" s="377" t="s">
        <v>55</v>
      </c>
      <c r="P104" s="377"/>
      <c r="Q104" s="151"/>
      <c r="R104" s="151"/>
      <c r="S104" s="151"/>
      <c r="T104" s="151"/>
      <c r="U104" s="151"/>
      <c r="V104" s="1"/>
      <c r="W104" s="284"/>
      <c r="X104" s="1"/>
      <c r="Y104" s="1"/>
      <c r="Z104" s="1"/>
    </row>
    <row r="105" spans="1:26" ht="30" customHeight="1" x14ac:dyDescent="0.2">
      <c r="A105" s="154"/>
      <c r="B105" s="12" t="s">
        <v>1692</v>
      </c>
      <c r="C105" s="151"/>
      <c r="D105" s="151"/>
      <c r="E105" s="151"/>
      <c r="F105" s="151"/>
      <c r="G105" s="151"/>
      <c r="H105" s="151"/>
      <c r="I105" s="151"/>
      <c r="J105" s="151"/>
      <c r="K105" s="151"/>
      <c r="L105" s="151"/>
      <c r="M105" s="151"/>
      <c r="N105" s="377"/>
      <c r="O105" s="377" t="s">
        <v>55</v>
      </c>
      <c r="P105" s="377"/>
      <c r="Q105" s="151"/>
      <c r="R105" s="151"/>
      <c r="S105" s="151"/>
      <c r="T105" s="151"/>
      <c r="U105" s="151"/>
      <c r="V105" s="1"/>
      <c r="W105" s="284"/>
      <c r="X105" s="1"/>
      <c r="Y105" s="1"/>
      <c r="Z105" s="1"/>
    </row>
    <row r="106" spans="1:26" ht="30" customHeight="1" x14ac:dyDescent="0.2">
      <c r="A106" s="154"/>
      <c r="B106" s="12" t="s">
        <v>1693</v>
      </c>
      <c r="C106" s="151"/>
      <c r="D106" s="151"/>
      <c r="E106" s="151"/>
      <c r="F106" s="151"/>
      <c r="G106" s="151"/>
      <c r="H106" s="151"/>
      <c r="I106" s="151"/>
      <c r="J106" s="151"/>
      <c r="K106" s="151"/>
      <c r="L106" s="151"/>
      <c r="M106" s="151"/>
      <c r="N106" s="377"/>
      <c r="O106" s="377" t="s">
        <v>55</v>
      </c>
      <c r="P106" s="377"/>
      <c r="Q106" s="151"/>
      <c r="R106" s="151"/>
      <c r="S106" s="151"/>
      <c r="T106" s="151"/>
      <c r="U106" s="151"/>
      <c r="V106" s="1"/>
      <c r="W106" s="284"/>
      <c r="X106" s="1"/>
      <c r="Y106" s="1"/>
      <c r="Z106" s="1"/>
    </row>
    <row r="107" spans="1:26" ht="30" customHeight="1" x14ac:dyDescent="0.2">
      <c r="A107" s="154"/>
      <c r="B107" s="12" t="s">
        <v>1694</v>
      </c>
      <c r="C107" s="151"/>
      <c r="D107" s="151"/>
      <c r="E107" s="151"/>
      <c r="F107" s="151"/>
      <c r="G107" s="151"/>
      <c r="H107" s="151"/>
      <c r="I107" s="151"/>
      <c r="J107" s="151"/>
      <c r="K107" s="151"/>
      <c r="L107" s="151"/>
      <c r="M107" s="151"/>
      <c r="N107" s="377"/>
      <c r="O107" s="377" t="s">
        <v>55</v>
      </c>
      <c r="P107" s="377"/>
      <c r="Q107" s="151"/>
      <c r="R107" s="151"/>
      <c r="S107" s="151"/>
      <c r="T107" s="151"/>
      <c r="U107" s="151"/>
      <c r="V107" s="1"/>
      <c r="W107" s="284"/>
      <c r="X107" s="1"/>
      <c r="Y107" s="1"/>
      <c r="Z107" s="1"/>
    </row>
    <row r="108" spans="1:26" ht="30" customHeight="1" x14ac:dyDescent="0.2">
      <c r="A108" s="154"/>
      <c r="B108" s="12" t="s">
        <v>1695</v>
      </c>
      <c r="C108" s="151"/>
      <c r="D108" s="151"/>
      <c r="E108" s="151"/>
      <c r="F108" s="151"/>
      <c r="G108" s="151"/>
      <c r="H108" s="151"/>
      <c r="I108" s="151"/>
      <c r="J108" s="151"/>
      <c r="K108" s="151"/>
      <c r="L108" s="151"/>
      <c r="M108" s="151"/>
      <c r="N108" s="377"/>
      <c r="O108" s="377" t="s">
        <v>55</v>
      </c>
      <c r="P108" s="377"/>
      <c r="Q108" s="151"/>
      <c r="R108" s="151"/>
      <c r="S108" s="151"/>
      <c r="T108" s="151"/>
      <c r="U108" s="151"/>
      <c r="V108" s="1"/>
      <c r="W108" s="284"/>
      <c r="X108" s="1"/>
      <c r="Y108" s="1"/>
      <c r="Z108" s="1"/>
    </row>
    <row r="109" spans="1:26" ht="30" customHeight="1" x14ac:dyDescent="0.2">
      <c r="A109" s="154"/>
      <c r="B109" s="12" t="s">
        <v>1696</v>
      </c>
      <c r="C109" s="151"/>
      <c r="D109" s="151"/>
      <c r="E109" s="151"/>
      <c r="F109" s="151"/>
      <c r="G109" s="151"/>
      <c r="H109" s="151"/>
      <c r="I109" s="151"/>
      <c r="J109" s="151"/>
      <c r="K109" s="151"/>
      <c r="L109" s="151"/>
      <c r="M109" s="151"/>
      <c r="N109" s="377"/>
      <c r="O109" s="377" t="s">
        <v>55</v>
      </c>
      <c r="P109" s="377"/>
      <c r="Q109" s="151"/>
      <c r="R109" s="151"/>
      <c r="S109" s="151"/>
      <c r="T109" s="151"/>
      <c r="U109" s="151"/>
      <c r="V109" s="1"/>
      <c r="W109" s="284"/>
      <c r="X109" s="1"/>
      <c r="Y109" s="1"/>
      <c r="Z109" s="1"/>
    </row>
    <row r="110" spans="1:26" ht="30" customHeight="1" x14ac:dyDescent="0.2">
      <c r="A110" s="154"/>
      <c r="B110" s="12" t="s">
        <v>1697</v>
      </c>
      <c r="C110" s="151"/>
      <c r="D110" s="151"/>
      <c r="E110" s="151"/>
      <c r="F110" s="151"/>
      <c r="G110" s="151"/>
      <c r="H110" s="151"/>
      <c r="I110" s="151"/>
      <c r="J110" s="151"/>
      <c r="K110" s="151"/>
      <c r="L110" s="151"/>
      <c r="M110" s="151"/>
      <c r="N110" s="377"/>
      <c r="O110" s="377" t="s">
        <v>55</v>
      </c>
      <c r="P110" s="377"/>
      <c r="Q110" s="151"/>
      <c r="R110" s="151"/>
      <c r="S110" s="151"/>
      <c r="T110" s="151"/>
      <c r="U110" s="151"/>
      <c r="V110" s="1"/>
      <c r="W110" s="284"/>
      <c r="X110" s="1"/>
      <c r="Y110" s="1"/>
      <c r="Z110" s="1"/>
    </row>
    <row r="111" spans="1:26" ht="30" customHeight="1" x14ac:dyDescent="0.2">
      <c r="A111" s="154"/>
      <c r="B111" s="12" t="s">
        <v>1698</v>
      </c>
      <c r="C111" s="151"/>
      <c r="D111" s="151"/>
      <c r="E111" s="151"/>
      <c r="F111" s="151"/>
      <c r="G111" s="151"/>
      <c r="H111" s="151"/>
      <c r="I111" s="151"/>
      <c r="J111" s="151"/>
      <c r="K111" s="151"/>
      <c r="L111" s="151"/>
      <c r="M111" s="151"/>
      <c r="N111" s="377"/>
      <c r="O111" s="377" t="s">
        <v>55</v>
      </c>
      <c r="P111" s="377"/>
      <c r="Q111" s="151"/>
      <c r="R111" s="151"/>
      <c r="S111" s="151"/>
      <c r="T111" s="151"/>
      <c r="U111" s="151"/>
      <c r="V111" s="1"/>
      <c r="W111" s="284"/>
      <c r="X111" s="1"/>
      <c r="Y111" s="1"/>
      <c r="Z111" s="1"/>
    </row>
    <row r="112" spans="1:26" ht="30" customHeight="1" x14ac:dyDescent="0.2">
      <c r="A112" s="154"/>
      <c r="B112" s="12" t="s">
        <v>1699</v>
      </c>
      <c r="C112" s="151"/>
      <c r="D112" s="151"/>
      <c r="E112" s="151"/>
      <c r="F112" s="151"/>
      <c r="G112" s="151"/>
      <c r="H112" s="151"/>
      <c r="I112" s="151"/>
      <c r="J112" s="151"/>
      <c r="K112" s="151"/>
      <c r="L112" s="151"/>
      <c r="M112" s="151"/>
      <c r="N112" s="377"/>
      <c r="O112" s="377" t="s">
        <v>55</v>
      </c>
      <c r="P112" s="377"/>
      <c r="Q112" s="151"/>
      <c r="R112" s="151"/>
      <c r="S112" s="151"/>
      <c r="T112" s="151"/>
      <c r="U112" s="151"/>
      <c r="V112" s="1"/>
      <c r="W112" s="284"/>
      <c r="X112" s="1"/>
      <c r="Y112" s="1"/>
      <c r="Z112" s="1"/>
    </row>
    <row r="113" spans="1:26" ht="30" customHeight="1" x14ac:dyDescent="0.2">
      <c r="A113" s="154"/>
      <c r="B113" s="12" t="s">
        <v>1700</v>
      </c>
      <c r="C113" s="151"/>
      <c r="D113" s="151"/>
      <c r="E113" s="151"/>
      <c r="F113" s="151"/>
      <c r="G113" s="151"/>
      <c r="H113" s="151"/>
      <c r="I113" s="151"/>
      <c r="J113" s="151"/>
      <c r="K113" s="151"/>
      <c r="L113" s="151"/>
      <c r="M113" s="151"/>
      <c r="N113" s="377"/>
      <c r="O113" s="377" t="s">
        <v>55</v>
      </c>
      <c r="P113" s="377"/>
      <c r="Q113" s="151"/>
      <c r="R113" s="151"/>
      <c r="S113" s="151"/>
      <c r="T113" s="151"/>
      <c r="U113" s="151"/>
      <c r="V113" s="1"/>
      <c r="W113" s="284"/>
      <c r="X113" s="1"/>
      <c r="Y113" s="1"/>
      <c r="Z113" s="1"/>
    </row>
    <row r="114" spans="1:26" ht="30" customHeight="1" x14ac:dyDescent="0.2">
      <c r="A114" s="154"/>
      <c r="B114" s="12" t="s">
        <v>1701</v>
      </c>
      <c r="C114" s="151"/>
      <c r="D114" s="151"/>
      <c r="E114" s="151"/>
      <c r="F114" s="151"/>
      <c r="G114" s="151"/>
      <c r="H114" s="151"/>
      <c r="I114" s="151"/>
      <c r="J114" s="151"/>
      <c r="K114" s="151"/>
      <c r="L114" s="151"/>
      <c r="M114" s="151"/>
      <c r="N114" s="377"/>
      <c r="O114" s="377" t="s">
        <v>55</v>
      </c>
      <c r="P114" s="377"/>
      <c r="Q114" s="151"/>
      <c r="R114" s="151"/>
      <c r="S114" s="151"/>
      <c r="T114" s="151"/>
      <c r="U114" s="151"/>
      <c r="V114" s="1"/>
      <c r="W114" s="284"/>
      <c r="X114" s="1"/>
      <c r="Y114" s="1"/>
      <c r="Z114" s="1"/>
    </row>
    <row r="115" spans="1:26" ht="30" customHeight="1" x14ac:dyDescent="0.2">
      <c r="A115" s="285"/>
      <c r="B115" s="12" t="s">
        <v>1702</v>
      </c>
      <c r="C115" s="151"/>
      <c r="D115" s="151"/>
      <c r="E115" s="151"/>
      <c r="F115" s="151"/>
      <c r="G115" s="151"/>
      <c r="H115" s="151"/>
      <c r="I115" s="151"/>
      <c r="J115" s="151"/>
      <c r="K115" s="151"/>
      <c r="L115" s="151"/>
      <c r="M115" s="151"/>
      <c r="N115" s="377"/>
      <c r="O115" s="377" t="s">
        <v>55</v>
      </c>
      <c r="P115" s="377"/>
      <c r="Q115" s="151"/>
      <c r="R115" s="151"/>
      <c r="S115" s="151"/>
      <c r="T115" s="151"/>
      <c r="U115" s="151"/>
      <c r="V115" s="1"/>
      <c r="W115" s="284"/>
      <c r="X115" s="1"/>
      <c r="Y115" s="1"/>
      <c r="Z115" s="1"/>
    </row>
    <row r="116" spans="1:26" ht="30" customHeight="1" x14ac:dyDescent="0.2">
      <c r="A116" s="155" t="s">
        <v>1703</v>
      </c>
      <c r="B116" s="12" t="s">
        <v>1704</v>
      </c>
      <c r="C116" s="151" t="s">
        <v>1705</v>
      </c>
      <c r="D116" s="151"/>
      <c r="E116" s="151"/>
      <c r="F116" s="151"/>
      <c r="G116" s="151"/>
      <c r="H116" s="151"/>
      <c r="I116" s="151"/>
      <c r="J116" s="151"/>
      <c r="K116" s="151"/>
      <c r="L116" s="151"/>
      <c r="M116" s="151"/>
      <c r="N116" s="377"/>
      <c r="O116" s="377"/>
      <c r="P116" s="377" t="s">
        <v>1622</v>
      </c>
      <c r="Q116" s="151"/>
      <c r="R116" s="151"/>
      <c r="S116" s="151"/>
      <c r="T116" s="151"/>
      <c r="U116" s="151"/>
      <c r="V116" s="1"/>
      <c r="W116" s="284"/>
      <c r="X116" s="1"/>
      <c r="Y116" s="1"/>
      <c r="Z116" s="1"/>
    </row>
    <row r="117" spans="1:26" ht="30" customHeight="1" x14ac:dyDescent="0.2">
      <c r="A117" s="154"/>
      <c r="B117" s="12" t="s">
        <v>1706</v>
      </c>
      <c r="C117" s="151" t="s">
        <v>1705</v>
      </c>
      <c r="D117" s="151"/>
      <c r="E117" s="151"/>
      <c r="F117" s="151"/>
      <c r="G117" s="151"/>
      <c r="H117" s="151"/>
      <c r="I117" s="151"/>
      <c r="J117" s="151"/>
      <c r="K117" s="151"/>
      <c r="L117" s="151"/>
      <c r="M117" s="151"/>
      <c r="N117" s="377"/>
      <c r="O117" s="377"/>
      <c r="P117" s="377" t="s">
        <v>1622</v>
      </c>
      <c r="Q117" s="151"/>
      <c r="R117" s="151"/>
      <c r="S117" s="151"/>
      <c r="T117" s="151"/>
      <c r="U117" s="151"/>
      <c r="V117" s="1"/>
      <c r="W117" s="284"/>
      <c r="X117" s="1"/>
      <c r="Y117" s="1"/>
      <c r="Z117" s="1"/>
    </row>
    <row r="118" spans="1:26" ht="30" customHeight="1" x14ac:dyDescent="0.2">
      <c r="A118" s="154"/>
      <c r="B118" s="12" t="s">
        <v>1707</v>
      </c>
      <c r="C118" s="151" t="s">
        <v>1705</v>
      </c>
      <c r="D118" s="151"/>
      <c r="E118" s="151"/>
      <c r="F118" s="151"/>
      <c r="G118" s="151"/>
      <c r="H118" s="151"/>
      <c r="I118" s="151"/>
      <c r="J118" s="151"/>
      <c r="K118" s="151"/>
      <c r="L118" s="151"/>
      <c r="M118" s="151"/>
      <c r="N118" s="377"/>
      <c r="O118" s="377"/>
      <c r="P118" s="377" t="s">
        <v>1622</v>
      </c>
      <c r="Q118" s="151"/>
      <c r="R118" s="151"/>
      <c r="S118" s="151"/>
      <c r="T118" s="151"/>
      <c r="U118" s="151"/>
      <c r="V118" s="1"/>
      <c r="W118" s="284"/>
      <c r="X118" s="1"/>
      <c r="Y118" s="1"/>
      <c r="Z118" s="1"/>
    </row>
    <row r="119" spans="1:26" ht="30" customHeight="1" x14ac:dyDescent="0.2">
      <c r="A119" s="154"/>
      <c r="B119" s="12" t="s">
        <v>1708</v>
      </c>
      <c r="C119" s="151"/>
      <c r="D119" s="151"/>
      <c r="E119" s="151"/>
      <c r="F119" s="151"/>
      <c r="G119" s="151"/>
      <c r="H119" s="151"/>
      <c r="I119" s="151"/>
      <c r="J119" s="151"/>
      <c r="K119" s="151"/>
      <c r="L119" s="151"/>
      <c r="M119" s="151"/>
      <c r="N119" s="377" t="s">
        <v>55</v>
      </c>
      <c r="O119" s="377"/>
      <c r="P119" s="377"/>
      <c r="Q119" s="151"/>
      <c r="R119" s="151"/>
      <c r="S119" s="151"/>
      <c r="T119" s="151"/>
      <c r="U119" s="151"/>
      <c r="V119" s="1"/>
      <c r="W119" s="284"/>
      <c r="X119" s="1"/>
      <c r="Y119" s="1"/>
      <c r="Z119" s="1"/>
    </row>
    <row r="120" spans="1:26" ht="30" customHeight="1" x14ac:dyDescent="0.2">
      <c r="A120" s="154"/>
      <c r="B120" s="12" t="s">
        <v>1709</v>
      </c>
      <c r="C120" s="151"/>
      <c r="D120" s="151"/>
      <c r="E120" s="151"/>
      <c r="F120" s="151"/>
      <c r="G120" s="151"/>
      <c r="H120" s="151"/>
      <c r="I120" s="151"/>
      <c r="J120" s="151"/>
      <c r="K120" s="151"/>
      <c r="L120" s="151"/>
      <c r="M120" s="151"/>
      <c r="N120" s="377"/>
      <c r="O120" s="377"/>
      <c r="P120" s="377" t="s">
        <v>55</v>
      </c>
      <c r="Q120" s="151"/>
      <c r="R120" s="151"/>
      <c r="S120" s="151"/>
      <c r="T120" s="151"/>
      <c r="U120" s="151"/>
      <c r="V120" s="1"/>
      <c r="W120" s="284"/>
      <c r="X120" s="1"/>
      <c r="Y120" s="1"/>
      <c r="Z120" s="1"/>
    </row>
    <row r="121" spans="1:26" ht="30" customHeight="1" x14ac:dyDescent="0.2">
      <c r="A121" s="154"/>
      <c r="B121" s="12" t="s">
        <v>1710</v>
      </c>
      <c r="C121" s="151"/>
      <c r="D121" s="151"/>
      <c r="E121" s="151"/>
      <c r="F121" s="151"/>
      <c r="G121" s="151"/>
      <c r="H121" s="151"/>
      <c r="I121" s="151"/>
      <c r="J121" s="151"/>
      <c r="K121" s="151"/>
      <c r="L121" s="151"/>
      <c r="M121" s="151"/>
      <c r="N121" s="377" t="s">
        <v>55</v>
      </c>
      <c r="O121" s="377"/>
      <c r="P121" s="377"/>
      <c r="Q121" s="151"/>
      <c r="R121" s="151"/>
      <c r="S121" s="151"/>
      <c r="T121" s="151"/>
      <c r="U121" s="151"/>
      <c r="V121" s="1"/>
      <c r="W121" s="284"/>
      <c r="X121" s="1"/>
      <c r="Y121" s="1"/>
      <c r="Z121" s="1"/>
    </row>
    <row r="122" spans="1:26" ht="30" customHeight="1" x14ac:dyDescent="0.2">
      <c r="A122" s="154"/>
      <c r="B122" s="12" t="s">
        <v>1711</v>
      </c>
      <c r="C122" s="151"/>
      <c r="D122" s="151"/>
      <c r="E122" s="151"/>
      <c r="F122" s="151"/>
      <c r="G122" s="151"/>
      <c r="H122" s="151"/>
      <c r="I122" s="151"/>
      <c r="J122" s="151"/>
      <c r="K122" s="151"/>
      <c r="L122" s="151"/>
      <c r="M122" s="151"/>
      <c r="N122" s="377"/>
      <c r="O122" s="377" t="s">
        <v>55</v>
      </c>
      <c r="P122" s="377"/>
      <c r="Q122" s="151"/>
      <c r="R122" s="151"/>
      <c r="S122" s="151"/>
      <c r="T122" s="151"/>
      <c r="U122" s="151"/>
      <c r="V122" s="1"/>
      <c r="W122" s="284"/>
      <c r="X122" s="1"/>
      <c r="Y122" s="1"/>
      <c r="Z122" s="1"/>
    </row>
    <row r="123" spans="1:26" ht="30" customHeight="1" x14ac:dyDescent="0.2">
      <c r="A123" s="154"/>
      <c r="B123" s="12" t="s">
        <v>1712</v>
      </c>
      <c r="C123" s="151"/>
      <c r="D123" s="151"/>
      <c r="E123" s="151"/>
      <c r="F123" s="151"/>
      <c r="G123" s="151"/>
      <c r="H123" s="151"/>
      <c r="I123" s="151"/>
      <c r="J123" s="151"/>
      <c r="K123" s="151"/>
      <c r="L123" s="151"/>
      <c r="M123" s="151"/>
      <c r="N123" s="377"/>
      <c r="O123" s="377"/>
      <c r="P123" s="377" t="s">
        <v>55</v>
      </c>
      <c r="Q123" s="151"/>
      <c r="R123" s="151"/>
      <c r="S123" s="151"/>
      <c r="T123" s="151"/>
      <c r="U123" s="151"/>
      <c r="V123" s="1"/>
      <c r="W123" s="284"/>
      <c r="X123" s="1"/>
      <c r="Y123" s="1"/>
      <c r="Z123" s="1"/>
    </row>
    <row r="124" spans="1:26" ht="30" customHeight="1" x14ac:dyDescent="0.2">
      <c r="A124" s="154"/>
      <c r="B124" s="12" t="s">
        <v>1713</v>
      </c>
      <c r="C124" s="151"/>
      <c r="D124" s="151"/>
      <c r="E124" s="151"/>
      <c r="F124" s="151"/>
      <c r="G124" s="151"/>
      <c r="H124" s="151"/>
      <c r="I124" s="151"/>
      <c r="J124" s="151"/>
      <c r="K124" s="151"/>
      <c r="L124" s="151"/>
      <c r="M124" s="151"/>
      <c r="N124" s="377"/>
      <c r="O124" s="377" t="s">
        <v>55</v>
      </c>
      <c r="P124" s="377"/>
      <c r="Q124" s="151"/>
      <c r="R124" s="151"/>
      <c r="S124" s="151"/>
      <c r="T124" s="151"/>
      <c r="U124" s="151"/>
      <c r="V124" s="1"/>
      <c r="W124" s="284"/>
      <c r="X124" s="1"/>
      <c r="Y124" s="1"/>
      <c r="Z124" s="1"/>
    </row>
    <row r="125" spans="1:26" ht="30" customHeight="1" x14ac:dyDescent="0.2">
      <c r="A125" s="154"/>
      <c r="B125" s="12" t="s">
        <v>1714</v>
      </c>
      <c r="C125" s="151"/>
      <c r="D125" s="151"/>
      <c r="E125" s="151"/>
      <c r="F125" s="151"/>
      <c r="G125" s="151"/>
      <c r="H125" s="151"/>
      <c r="I125" s="151"/>
      <c r="J125" s="151"/>
      <c r="K125" s="151"/>
      <c r="L125" s="151"/>
      <c r="M125" s="151"/>
      <c r="N125" s="377"/>
      <c r="O125" s="377" t="s">
        <v>55</v>
      </c>
      <c r="P125" s="377"/>
      <c r="Q125" s="151"/>
      <c r="R125" s="151"/>
      <c r="S125" s="151"/>
      <c r="T125" s="151"/>
      <c r="U125" s="151"/>
      <c r="V125" s="1"/>
      <c r="W125" s="284"/>
      <c r="X125" s="1"/>
      <c r="Y125" s="1"/>
      <c r="Z125" s="1"/>
    </row>
    <row r="126" spans="1:26" ht="30" customHeight="1" x14ac:dyDescent="0.2">
      <c r="A126" s="154"/>
      <c r="B126" s="12" t="s">
        <v>1715</v>
      </c>
      <c r="C126" s="151"/>
      <c r="D126" s="151"/>
      <c r="E126" s="151"/>
      <c r="F126" s="151"/>
      <c r="G126" s="151"/>
      <c r="H126" s="151"/>
      <c r="I126" s="151"/>
      <c r="J126" s="151"/>
      <c r="K126" s="151"/>
      <c r="L126" s="151"/>
      <c r="M126" s="151"/>
      <c r="N126" s="377"/>
      <c r="O126" s="377"/>
      <c r="P126" s="377" t="s">
        <v>55</v>
      </c>
      <c r="Q126" s="151"/>
      <c r="R126" s="151"/>
      <c r="S126" s="151"/>
      <c r="T126" s="151"/>
      <c r="U126" s="151"/>
      <c r="V126" s="1"/>
      <c r="W126" s="284"/>
      <c r="X126" s="1"/>
      <c r="Y126" s="1"/>
      <c r="Z126" s="1"/>
    </row>
    <row r="127" spans="1:26" ht="30" customHeight="1" x14ac:dyDescent="0.2">
      <c r="A127" s="154"/>
      <c r="B127" s="12" t="s">
        <v>1716</v>
      </c>
      <c r="C127" s="151"/>
      <c r="D127" s="151"/>
      <c r="E127" s="151"/>
      <c r="F127" s="151"/>
      <c r="G127" s="151"/>
      <c r="H127" s="151"/>
      <c r="I127" s="151"/>
      <c r="J127" s="151"/>
      <c r="K127" s="151"/>
      <c r="L127" s="151"/>
      <c r="M127" s="151"/>
      <c r="N127" s="377" t="s">
        <v>55</v>
      </c>
      <c r="O127" s="377"/>
      <c r="P127" s="377"/>
      <c r="Q127" s="151"/>
      <c r="R127" s="151"/>
      <c r="S127" s="151"/>
      <c r="T127" s="151"/>
      <c r="U127" s="151"/>
      <c r="V127" s="1"/>
      <c r="W127" s="284"/>
      <c r="X127" s="1"/>
      <c r="Y127" s="1"/>
      <c r="Z127" s="1"/>
    </row>
    <row r="128" spans="1:26" ht="30" customHeight="1" x14ac:dyDescent="0.2">
      <c r="A128" s="154"/>
      <c r="B128" s="12" t="s">
        <v>1717</v>
      </c>
      <c r="C128" s="151"/>
      <c r="D128" s="151"/>
      <c r="E128" s="151"/>
      <c r="F128" s="151"/>
      <c r="G128" s="151"/>
      <c r="H128" s="151"/>
      <c r="I128" s="151"/>
      <c r="J128" s="151"/>
      <c r="K128" s="151"/>
      <c r="L128" s="151"/>
      <c r="M128" s="151"/>
      <c r="N128" s="377"/>
      <c r="O128" s="377" t="s">
        <v>55</v>
      </c>
      <c r="P128" s="377"/>
      <c r="Q128" s="151"/>
      <c r="R128" s="151"/>
      <c r="S128" s="151"/>
      <c r="T128" s="151"/>
      <c r="U128" s="151"/>
      <c r="V128" s="1"/>
      <c r="W128" s="284"/>
      <c r="X128" s="1"/>
      <c r="Y128" s="1"/>
      <c r="Z128" s="1"/>
    </row>
    <row r="129" spans="1:26" ht="30" customHeight="1" x14ac:dyDescent="0.2">
      <c r="A129" s="154"/>
      <c r="B129" s="12" t="s">
        <v>1718</v>
      </c>
      <c r="C129" s="151"/>
      <c r="D129" s="151"/>
      <c r="E129" s="151"/>
      <c r="F129" s="151"/>
      <c r="G129" s="151"/>
      <c r="H129" s="151"/>
      <c r="I129" s="151"/>
      <c r="J129" s="151"/>
      <c r="K129" s="151"/>
      <c r="L129" s="151"/>
      <c r="M129" s="151"/>
      <c r="N129" s="377"/>
      <c r="O129" s="377"/>
      <c r="P129" s="377" t="s">
        <v>55</v>
      </c>
      <c r="Q129" s="151"/>
      <c r="R129" s="151"/>
      <c r="S129" s="151"/>
      <c r="T129" s="151"/>
      <c r="U129" s="151"/>
      <c r="V129" s="1"/>
      <c r="W129" s="284"/>
      <c r="X129" s="1"/>
      <c r="Y129" s="1"/>
      <c r="Z129" s="1"/>
    </row>
    <row r="130" spans="1:26" ht="30" customHeight="1" x14ac:dyDescent="0.2">
      <c r="A130" s="285"/>
      <c r="B130" s="12" t="s">
        <v>1719</v>
      </c>
      <c r="C130" s="151"/>
      <c r="D130" s="151"/>
      <c r="E130" s="151"/>
      <c r="F130" s="151"/>
      <c r="G130" s="151"/>
      <c r="H130" s="151"/>
      <c r="I130" s="151"/>
      <c r="J130" s="151"/>
      <c r="K130" s="151"/>
      <c r="L130" s="151"/>
      <c r="M130" s="151"/>
      <c r="N130" s="377"/>
      <c r="O130" s="377"/>
      <c r="P130" s="377" t="s">
        <v>55</v>
      </c>
      <c r="Q130" s="151"/>
      <c r="R130" s="151"/>
      <c r="S130" s="151"/>
      <c r="T130" s="151"/>
      <c r="U130" s="151"/>
      <c r="V130" s="1"/>
      <c r="W130" s="284"/>
      <c r="X130" s="1"/>
      <c r="Y130" s="1"/>
      <c r="Z130" s="1"/>
    </row>
    <row r="131" spans="1:26" ht="30" customHeight="1" x14ac:dyDescent="0.2">
      <c r="A131" s="155" t="s">
        <v>1720</v>
      </c>
      <c r="B131" s="12" t="s">
        <v>1721</v>
      </c>
      <c r="C131" s="151" t="s">
        <v>1722</v>
      </c>
      <c r="D131" s="151"/>
      <c r="E131" s="151"/>
      <c r="F131" s="151"/>
      <c r="G131" s="151"/>
      <c r="H131" s="151"/>
      <c r="I131" s="151"/>
      <c r="J131" s="151"/>
      <c r="K131" s="151"/>
      <c r="L131" s="151"/>
      <c r="M131" s="151"/>
      <c r="N131" s="377"/>
      <c r="O131" s="377"/>
      <c r="P131" s="377" t="s">
        <v>1622</v>
      </c>
      <c r="Q131" s="151"/>
      <c r="R131" s="151"/>
      <c r="S131" s="151"/>
      <c r="T131" s="151"/>
      <c r="U131" s="151"/>
      <c r="V131" s="1"/>
      <c r="W131" s="284"/>
      <c r="X131" s="1"/>
      <c r="Y131" s="1"/>
      <c r="Z131" s="1"/>
    </row>
    <row r="132" spans="1:26" ht="30" customHeight="1" x14ac:dyDescent="0.2">
      <c r="A132" s="154"/>
      <c r="B132" s="12" t="s">
        <v>1723</v>
      </c>
      <c r="C132" s="151" t="s">
        <v>1722</v>
      </c>
      <c r="D132" s="151"/>
      <c r="E132" s="151"/>
      <c r="F132" s="151"/>
      <c r="G132" s="151"/>
      <c r="H132" s="151"/>
      <c r="I132" s="151"/>
      <c r="J132" s="151"/>
      <c r="K132" s="151"/>
      <c r="L132" s="151"/>
      <c r="M132" s="151"/>
      <c r="N132" s="377"/>
      <c r="O132" s="377"/>
      <c r="P132" s="377" t="s">
        <v>1622</v>
      </c>
      <c r="Q132" s="151"/>
      <c r="R132" s="151"/>
      <c r="S132" s="151"/>
      <c r="T132" s="151"/>
      <c r="U132" s="151"/>
      <c r="V132" s="1"/>
      <c r="W132" s="284"/>
      <c r="X132" s="1"/>
      <c r="Y132" s="1"/>
      <c r="Z132" s="1"/>
    </row>
    <row r="133" spans="1:26" ht="30" customHeight="1" x14ac:dyDescent="0.2">
      <c r="A133" s="154"/>
      <c r="B133" s="12" t="s">
        <v>1724</v>
      </c>
      <c r="C133" s="151" t="s">
        <v>1722</v>
      </c>
      <c r="D133" s="151"/>
      <c r="E133" s="151"/>
      <c r="F133" s="151"/>
      <c r="G133" s="151"/>
      <c r="H133" s="151"/>
      <c r="I133" s="151"/>
      <c r="J133" s="151"/>
      <c r="K133" s="151"/>
      <c r="L133" s="151"/>
      <c r="M133" s="151"/>
      <c r="N133" s="377"/>
      <c r="O133" s="377"/>
      <c r="P133" s="377" t="s">
        <v>1622</v>
      </c>
      <c r="Q133" s="151"/>
      <c r="R133" s="151"/>
      <c r="S133" s="151"/>
      <c r="T133" s="151"/>
      <c r="U133" s="151"/>
      <c r="V133" s="1"/>
      <c r="W133" s="284"/>
      <c r="X133" s="1"/>
      <c r="Y133" s="1"/>
      <c r="Z133" s="1"/>
    </row>
    <row r="134" spans="1:26" ht="30" customHeight="1" x14ac:dyDescent="0.2">
      <c r="A134" s="154"/>
      <c r="B134" s="12" t="s">
        <v>1725</v>
      </c>
      <c r="C134" s="151"/>
      <c r="D134" s="151"/>
      <c r="E134" s="151"/>
      <c r="F134" s="151"/>
      <c r="G134" s="151"/>
      <c r="H134" s="151"/>
      <c r="I134" s="151"/>
      <c r="J134" s="151"/>
      <c r="K134" s="151"/>
      <c r="L134" s="151"/>
      <c r="M134" s="151"/>
      <c r="N134" s="377" t="s">
        <v>55</v>
      </c>
      <c r="O134" s="377"/>
      <c r="P134" s="377"/>
      <c r="Q134" s="151"/>
      <c r="R134" s="151"/>
      <c r="S134" s="151"/>
      <c r="T134" s="151"/>
      <c r="U134" s="151"/>
      <c r="V134" s="1"/>
      <c r="W134" s="284"/>
      <c r="X134" s="1"/>
      <c r="Y134" s="1"/>
      <c r="Z134" s="1"/>
    </row>
    <row r="135" spans="1:26" ht="30" customHeight="1" x14ac:dyDescent="0.2">
      <c r="A135" s="154"/>
      <c r="B135" s="12" t="s">
        <v>1726</v>
      </c>
      <c r="C135" s="151"/>
      <c r="D135" s="151"/>
      <c r="E135" s="151"/>
      <c r="F135" s="151"/>
      <c r="G135" s="151"/>
      <c r="H135" s="151"/>
      <c r="I135" s="151"/>
      <c r="J135" s="151"/>
      <c r="K135" s="151"/>
      <c r="L135" s="151"/>
      <c r="M135" s="151"/>
      <c r="N135" s="377"/>
      <c r="O135" s="377" t="s">
        <v>55</v>
      </c>
      <c r="P135" s="377"/>
      <c r="Q135" s="151"/>
      <c r="R135" s="151"/>
      <c r="S135" s="151"/>
      <c r="T135" s="151"/>
      <c r="U135" s="151"/>
      <c r="V135" s="1"/>
      <c r="W135" s="284"/>
      <c r="X135" s="1"/>
      <c r="Y135" s="1"/>
      <c r="Z135" s="1"/>
    </row>
    <row r="136" spans="1:26" ht="30" customHeight="1" x14ac:dyDescent="0.2">
      <c r="A136" s="154"/>
      <c r="B136" s="12" t="s">
        <v>1727</v>
      </c>
      <c r="C136" s="151"/>
      <c r="D136" s="151"/>
      <c r="E136" s="151"/>
      <c r="F136" s="151"/>
      <c r="G136" s="151"/>
      <c r="H136" s="151"/>
      <c r="I136" s="151"/>
      <c r="J136" s="151"/>
      <c r="K136" s="151"/>
      <c r="L136" s="151"/>
      <c r="M136" s="151"/>
      <c r="N136" s="377"/>
      <c r="O136" s="377"/>
      <c r="P136" s="377" t="s">
        <v>55</v>
      </c>
      <c r="Q136" s="151"/>
      <c r="R136" s="151"/>
      <c r="S136" s="151"/>
      <c r="T136" s="151"/>
      <c r="U136" s="151"/>
      <c r="V136" s="1"/>
      <c r="W136" s="284"/>
      <c r="X136" s="1"/>
      <c r="Y136" s="1"/>
      <c r="Z136" s="1"/>
    </row>
    <row r="137" spans="1:26" ht="30" customHeight="1" x14ac:dyDescent="0.2">
      <c r="A137" s="154"/>
      <c r="B137" s="12" t="s">
        <v>1728</v>
      </c>
      <c r="C137" s="151"/>
      <c r="D137" s="151"/>
      <c r="E137" s="151"/>
      <c r="F137" s="151"/>
      <c r="G137" s="151"/>
      <c r="H137" s="151"/>
      <c r="I137" s="151"/>
      <c r="J137" s="151"/>
      <c r="K137" s="151"/>
      <c r="L137" s="151"/>
      <c r="M137" s="151"/>
      <c r="N137" s="377" t="s">
        <v>55</v>
      </c>
      <c r="O137" s="377"/>
      <c r="P137" s="377"/>
      <c r="Q137" s="151"/>
      <c r="R137" s="151"/>
      <c r="S137" s="151"/>
      <c r="T137" s="151"/>
      <c r="U137" s="151"/>
      <c r="V137" s="1"/>
      <c r="W137" s="284"/>
      <c r="X137" s="1"/>
      <c r="Y137" s="1"/>
      <c r="Z137" s="1"/>
    </row>
    <row r="138" spans="1:26" ht="30" customHeight="1" x14ac:dyDescent="0.2">
      <c r="A138" s="154"/>
      <c r="B138" s="12" t="s">
        <v>1729</v>
      </c>
      <c r="C138" s="151"/>
      <c r="D138" s="151"/>
      <c r="E138" s="151"/>
      <c r="F138" s="151"/>
      <c r="G138" s="151"/>
      <c r="H138" s="151"/>
      <c r="I138" s="151"/>
      <c r="J138" s="151"/>
      <c r="K138" s="151"/>
      <c r="L138" s="151"/>
      <c r="M138" s="151"/>
      <c r="N138" s="377"/>
      <c r="O138" s="377" t="s">
        <v>55</v>
      </c>
      <c r="P138" s="377"/>
      <c r="Q138" s="151"/>
      <c r="R138" s="151"/>
      <c r="S138" s="151"/>
      <c r="T138" s="151"/>
      <c r="U138" s="151"/>
      <c r="V138" s="1"/>
      <c r="W138" s="284"/>
      <c r="X138" s="1"/>
      <c r="Y138" s="1"/>
      <c r="Z138" s="1"/>
    </row>
    <row r="139" spans="1:26" ht="30" customHeight="1" x14ac:dyDescent="0.2">
      <c r="A139" s="154"/>
      <c r="B139" s="12" t="s">
        <v>1730</v>
      </c>
      <c r="C139" s="151"/>
      <c r="D139" s="151"/>
      <c r="E139" s="151"/>
      <c r="F139" s="151"/>
      <c r="G139" s="151"/>
      <c r="H139" s="151"/>
      <c r="I139" s="151"/>
      <c r="J139" s="151"/>
      <c r="K139" s="151"/>
      <c r="L139" s="151"/>
      <c r="M139" s="151"/>
      <c r="N139" s="377"/>
      <c r="O139" s="377"/>
      <c r="P139" s="377" t="s">
        <v>55</v>
      </c>
      <c r="Q139" s="151"/>
      <c r="R139" s="151"/>
      <c r="S139" s="151"/>
      <c r="T139" s="151"/>
      <c r="U139" s="151"/>
      <c r="V139" s="1"/>
      <c r="W139" s="284"/>
      <c r="X139" s="1"/>
      <c r="Y139" s="1"/>
      <c r="Z139" s="1"/>
    </row>
    <row r="140" spans="1:26" ht="30" customHeight="1" x14ac:dyDescent="0.2">
      <c r="A140" s="154"/>
      <c r="B140" s="12" t="s">
        <v>1731</v>
      </c>
      <c r="C140" s="151"/>
      <c r="D140" s="151"/>
      <c r="E140" s="151"/>
      <c r="F140" s="151"/>
      <c r="G140" s="151"/>
      <c r="H140" s="151"/>
      <c r="I140" s="151"/>
      <c r="J140" s="151"/>
      <c r="K140" s="151"/>
      <c r="L140" s="151"/>
      <c r="M140" s="151"/>
      <c r="N140" s="377"/>
      <c r="O140" s="377" t="s">
        <v>55</v>
      </c>
      <c r="P140" s="377"/>
      <c r="Q140" s="151"/>
      <c r="R140" s="151"/>
      <c r="S140" s="151"/>
      <c r="T140" s="151"/>
      <c r="U140" s="151"/>
      <c r="V140" s="1"/>
      <c r="W140" s="284"/>
      <c r="X140" s="1"/>
      <c r="Y140" s="1"/>
      <c r="Z140" s="1"/>
    </row>
    <row r="141" spans="1:26" ht="30" customHeight="1" x14ac:dyDescent="0.2">
      <c r="A141" s="154"/>
      <c r="B141" s="12" t="s">
        <v>1732</v>
      </c>
      <c r="C141" s="151"/>
      <c r="D141" s="151"/>
      <c r="E141" s="151"/>
      <c r="F141" s="151"/>
      <c r="G141" s="151"/>
      <c r="H141" s="151"/>
      <c r="I141" s="151"/>
      <c r="J141" s="151"/>
      <c r="K141" s="151"/>
      <c r="L141" s="151"/>
      <c r="M141" s="151"/>
      <c r="N141" s="377" t="s">
        <v>55</v>
      </c>
      <c r="O141" s="377"/>
      <c r="P141" s="377"/>
      <c r="Q141" s="151"/>
      <c r="R141" s="151"/>
      <c r="S141" s="151"/>
      <c r="T141" s="151"/>
      <c r="U141" s="151"/>
      <c r="V141" s="1"/>
      <c r="W141" s="284"/>
      <c r="X141" s="1"/>
      <c r="Y141" s="1"/>
      <c r="Z141" s="1"/>
    </row>
    <row r="142" spans="1:26" ht="30" customHeight="1" x14ac:dyDescent="0.2">
      <c r="A142" s="154"/>
      <c r="B142" s="12" t="s">
        <v>1733</v>
      </c>
      <c r="C142" s="151"/>
      <c r="D142" s="151"/>
      <c r="E142" s="151"/>
      <c r="F142" s="151"/>
      <c r="G142" s="151"/>
      <c r="H142" s="151"/>
      <c r="I142" s="151"/>
      <c r="J142" s="151"/>
      <c r="K142" s="151"/>
      <c r="L142" s="151"/>
      <c r="M142" s="151"/>
      <c r="N142" s="377"/>
      <c r="O142" s="377" t="s">
        <v>55</v>
      </c>
      <c r="P142" s="377"/>
      <c r="Q142" s="151"/>
      <c r="R142" s="151"/>
      <c r="S142" s="151"/>
      <c r="T142" s="151"/>
      <c r="U142" s="151"/>
      <c r="V142" s="1"/>
      <c r="W142" s="284"/>
      <c r="X142" s="1"/>
      <c r="Y142" s="1"/>
      <c r="Z142" s="1"/>
    </row>
    <row r="143" spans="1:26" ht="30" customHeight="1" x14ac:dyDescent="0.2">
      <c r="A143" s="154"/>
      <c r="B143" s="12" t="s">
        <v>1734</v>
      </c>
      <c r="C143" s="151"/>
      <c r="D143" s="151"/>
      <c r="E143" s="151"/>
      <c r="F143" s="151"/>
      <c r="G143" s="151"/>
      <c r="H143" s="151"/>
      <c r="I143" s="151"/>
      <c r="J143" s="151"/>
      <c r="K143" s="151"/>
      <c r="L143" s="151"/>
      <c r="M143" s="151"/>
      <c r="N143" s="377"/>
      <c r="O143" s="377" t="s">
        <v>55</v>
      </c>
      <c r="P143" s="377"/>
      <c r="Q143" s="151"/>
      <c r="R143" s="151"/>
      <c r="S143" s="151"/>
      <c r="T143" s="151"/>
      <c r="U143" s="151"/>
      <c r="V143" s="1"/>
      <c r="W143" s="284"/>
      <c r="X143" s="1"/>
      <c r="Y143" s="1"/>
      <c r="Z143" s="1"/>
    </row>
    <row r="144" spans="1:26" ht="30" customHeight="1" x14ac:dyDescent="0.2">
      <c r="A144" s="154"/>
      <c r="B144" s="12" t="s">
        <v>1735</v>
      </c>
      <c r="C144" s="151"/>
      <c r="D144" s="151"/>
      <c r="E144" s="151"/>
      <c r="F144" s="151"/>
      <c r="G144" s="151"/>
      <c r="H144" s="151"/>
      <c r="I144" s="151"/>
      <c r="J144" s="151"/>
      <c r="K144" s="151"/>
      <c r="L144" s="151"/>
      <c r="M144" s="151"/>
      <c r="N144" s="377"/>
      <c r="O144" s="377"/>
      <c r="P144" s="377" t="s">
        <v>55</v>
      </c>
      <c r="Q144" s="151"/>
      <c r="R144" s="151"/>
      <c r="S144" s="151"/>
      <c r="T144" s="151"/>
      <c r="U144" s="151"/>
      <c r="V144" s="1"/>
      <c r="W144" s="284"/>
      <c r="X144" s="1"/>
      <c r="Y144" s="1"/>
      <c r="Z144" s="1"/>
    </row>
    <row r="145" spans="1:26" ht="30" customHeight="1" x14ac:dyDescent="0.2">
      <c r="A145" s="285"/>
      <c r="B145" s="12" t="s">
        <v>1736</v>
      </c>
      <c r="C145" s="151"/>
      <c r="D145" s="151"/>
      <c r="E145" s="151"/>
      <c r="F145" s="151"/>
      <c r="G145" s="151"/>
      <c r="H145" s="151"/>
      <c r="I145" s="151"/>
      <c r="J145" s="151"/>
      <c r="K145" s="151"/>
      <c r="L145" s="151"/>
      <c r="M145" s="151"/>
      <c r="N145" s="377" t="s">
        <v>55</v>
      </c>
      <c r="O145" s="377"/>
      <c r="P145" s="377"/>
      <c r="Q145" s="151"/>
      <c r="R145" s="151"/>
      <c r="S145" s="151"/>
      <c r="T145" s="151"/>
      <c r="U145" s="151"/>
      <c r="V145" s="1"/>
      <c r="W145" s="284"/>
      <c r="X145" s="1"/>
      <c r="Y145" s="1"/>
      <c r="Z145" s="1"/>
    </row>
    <row r="146" spans="1:26" ht="30" customHeight="1" x14ac:dyDescent="0.2">
      <c r="A146" s="155" t="s">
        <v>1737</v>
      </c>
      <c r="B146" s="12" t="s">
        <v>1738</v>
      </c>
      <c r="C146" s="151" t="s">
        <v>1739</v>
      </c>
      <c r="D146" s="151"/>
      <c r="E146" s="151"/>
      <c r="F146" s="151"/>
      <c r="G146" s="151"/>
      <c r="H146" s="151"/>
      <c r="I146" s="151"/>
      <c r="J146" s="151"/>
      <c r="K146" s="151"/>
      <c r="L146" s="151"/>
      <c r="M146" s="151"/>
      <c r="N146" s="377"/>
      <c r="O146" s="377"/>
      <c r="P146" s="377" t="s">
        <v>1622</v>
      </c>
      <c r="Q146" s="151"/>
      <c r="R146" s="151"/>
      <c r="S146" s="151"/>
      <c r="T146" s="151"/>
      <c r="U146" s="151"/>
      <c r="V146" s="1"/>
      <c r="W146" s="284"/>
      <c r="X146" s="1"/>
      <c r="Y146" s="1"/>
      <c r="Z146" s="1"/>
    </row>
    <row r="147" spans="1:26" ht="30" customHeight="1" x14ac:dyDescent="0.2">
      <c r="A147" s="154"/>
      <c r="B147" s="12" t="s">
        <v>1740</v>
      </c>
      <c r="C147" s="151" t="s">
        <v>1739</v>
      </c>
      <c r="D147" s="151"/>
      <c r="E147" s="151"/>
      <c r="F147" s="151"/>
      <c r="G147" s="151"/>
      <c r="H147" s="151"/>
      <c r="I147" s="151"/>
      <c r="J147" s="151"/>
      <c r="K147" s="151"/>
      <c r="L147" s="151"/>
      <c r="M147" s="151"/>
      <c r="N147" s="377"/>
      <c r="O147" s="377"/>
      <c r="P147" s="377" t="s">
        <v>1622</v>
      </c>
      <c r="Q147" s="151"/>
      <c r="R147" s="151"/>
      <c r="S147" s="151"/>
      <c r="T147" s="151"/>
      <c r="U147" s="151"/>
      <c r="V147" s="1"/>
      <c r="W147" s="284"/>
      <c r="X147" s="1"/>
      <c r="Y147" s="1"/>
      <c r="Z147" s="1"/>
    </row>
    <row r="148" spans="1:26" ht="30" customHeight="1" x14ac:dyDescent="0.2">
      <c r="A148" s="154"/>
      <c r="B148" s="12" t="s">
        <v>1741</v>
      </c>
      <c r="C148" s="151" t="s">
        <v>1739</v>
      </c>
      <c r="D148" s="151"/>
      <c r="E148" s="151"/>
      <c r="F148" s="151"/>
      <c r="G148" s="151"/>
      <c r="H148" s="151"/>
      <c r="I148" s="151"/>
      <c r="J148" s="151"/>
      <c r="K148" s="151"/>
      <c r="L148" s="151"/>
      <c r="M148" s="151"/>
      <c r="N148" s="377"/>
      <c r="O148" s="377"/>
      <c r="P148" s="377" t="s">
        <v>1622</v>
      </c>
      <c r="Q148" s="151"/>
      <c r="R148" s="151"/>
      <c r="S148" s="151"/>
      <c r="T148" s="151"/>
      <c r="U148" s="151"/>
      <c r="V148" s="1"/>
      <c r="W148" s="284"/>
      <c r="X148" s="1"/>
      <c r="Y148" s="1"/>
      <c r="Z148" s="1"/>
    </row>
    <row r="149" spans="1:26" ht="30" customHeight="1" x14ac:dyDescent="0.2">
      <c r="A149" s="154"/>
      <c r="B149" s="12" t="s">
        <v>1742</v>
      </c>
      <c r="C149" s="151"/>
      <c r="D149" s="151"/>
      <c r="E149" s="151"/>
      <c r="F149" s="151"/>
      <c r="G149" s="151"/>
      <c r="H149" s="151"/>
      <c r="I149" s="151"/>
      <c r="J149" s="151"/>
      <c r="K149" s="151"/>
      <c r="L149" s="151"/>
      <c r="M149" s="151"/>
      <c r="N149" s="377"/>
      <c r="O149" s="377" t="s">
        <v>55</v>
      </c>
      <c r="P149" s="377"/>
      <c r="Q149" s="151"/>
      <c r="R149" s="151"/>
      <c r="S149" s="151"/>
      <c r="T149" s="151"/>
      <c r="U149" s="151"/>
      <c r="V149" s="1"/>
      <c r="W149" s="284"/>
      <c r="X149" s="1"/>
      <c r="Y149" s="1"/>
      <c r="Z149" s="1"/>
    </row>
    <row r="150" spans="1:26" ht="30" customHeight="1" x14ac:dyDescent="0.2">
      <c r="A150" s="154"/>
      <c r="B150" s="12" t="s">
        <v>1743</v>
      </c>
      <c r="C150" s="151"/>
      <c r="D150" s="151"/>
      <c r="E150" s="151"/>
      <c r="F150" s="151"/>
      <c r="G150" s="151"/>
      <c r="H150" s="151"/>
      <c r="I150" s="151"/>
      <c r="J150" s="151"/>
      <c r="K150" s="151"/>
      <c r="L150" s="151"/>
      <c r="M150" s="151"/>
      <c r="N150" s="377" t="s">
        <v>55</v>
      </c>
      <c r="O150" s="377"/>
      <c r="P150" s="377"/>
      <c r="Q150" s="151"/>
      <c r="R150" s="151"/>
      <c r="S150" s="151"/>
      <c r="T150" s="151"/>
      <c r="U150" s="151"/>
      <c r="V150" s="1"/>
      <c r="W150" s="284"/>
      <c r="X150" s="1"/>
      <c r="Y150" s="1"/>
      <c r="Z150" s="1"/>
    </row>
    <row r="151" spans="1:26" ht="30" customHeight="1" x14ac:dyDescent="0.2">
      <c r="A151" s="154"/>
      <c r="B151" s="12" t="s">
        <v>1744</v>
      </c>
      <c r="C151" s="151"/>
      <c r="D151" s="151"/>
      <c r="E151" s="151"/>
      <c r="F151" s="151"/>
      <c r="G151" s="151"/>
      <c r="H151" s="151"/>
      <c r="I151" s="151"/>
      <c r="J151" s="151"/>
      <c r="K151" s="151"/>
      <c r="L151" s="151"/>
      <c r="M151" s="151"/>
      <c r="N151" s="377"/>
      <c r="O151" s="377" t="s">
        <v>55</v>
      </c>
      <c r="P151" s="377"/>
      <c r="Q151" s="151"/>
      <c r="R151" s="151"/>
      <c r="S151" s="151"/>
      <c r="T151" s="151"/>
      <c r="U151" s="151"/>
      <c r="V151" s="1"/>
      <c r="W151" s="284"/>
      <c r="X151" s="1"/>
      <c r="Y151" s="1"/>
      <c r="Z151" s="1"/>
    </row>
    <row r="152" spans="1:26" ht="30" customHeight="1" x14ac:dyDescent="0.2">
      <c r="A152" s="154"/>
      <c r="B152" s="12" t="s">
        <v>1745</v>
      </c>
      <c r="C152" s="151"/>
      <c r="D152" s="151"/>
      <c r="E152" s="151"/>
      <c r="F152" s="151"/>
      <c r="G152" s="151"/>
      <c r="H152" s="151"/>
      <c r="I152" s="151"/>
      <c r="J152" s="151"/>
      <c r="K152" s="151"/>
      <c r="L152" s="151"/>
      <c r="M152" s="151"/>
      <c r="N152" s="377"/>
      <c r="O152" s="377" t="s">
        <v>55</v>
      </c>
      <c r="P152" s="377"/>
      <c r="Q152" s="151"/>
      <c r="R152" s="151"/>
      <c r="S152" s="151"/>
      <c r="T152" s="151"/>
      <c r="U152" s="151"/>
      <c r="V152" s="1"/>
      <c r="W152" s="284"/>
      <c r="X152" s="1"/>
      <c r="Y152" s="1"/>
      <c r="Z152" s="1"/>
    </row>
    <row r="153" spans="1:26" ht="30" customHeight="1" x14ac:dyDescent="0.2">
      <c r="A153" s="154"/>
      <c r="B153" s="12" t="s">
        <v>1746</v>
      </c>
      <c r="C153" s="151"/>
      <c r="D153" s="151"/>
      <c r="E153" s="151"/>
      <c r="F153" s="151"/>
      <c r="G153" s="151"/>
      <c r="H153" s="151"/>
      <c r="I153" s="151"/>
      <c r="J153" s="151"/>
      <c r="K153" s="151"/>
      <c r="L153" s="151"/>
      <c r="M153" s="151"/>
      <c r="N153" s="377"/>
      <c r="O153" s="377"/>
      <c r="P153" s="377" t="s">
        <v>55</v>
      </c>
      <c r="Q153" s="151"/>
      <c r="R153" s="151"/>
      <c r="S153" s="151"/>
      <c r="T153" s="151"/>
      <c r="U153" s="151"/>
      <c r="V153" s="1"/>
      <c r="W153" s="284"/>
      <c r="X153" s="1"/>
      <c r="Y153" s="1"/>
      <c r="Z153" s="1"/>
    </row>
    <row r="154" spans="1:26" ht="30" customHeight="1" x14ac:dyDescent="0.2">
      <c r="A154" s="154"/>
      <c r="B154" s="12" t="s">
        <v>1747</v>
      </c>
      <c r="C154" s="151"/>
      <c r="D154" s="151"/>
      <c r="E154" s="151"/>
      <c r="F154" s="151"/>
      <c r="G154" s="151"/>
      <c r="H154" s="151"/>
      <c r="I154" s="151"/>
      <c r="J154" s="151"/>
      <c r="K154" s="151"/>
      <c r="L154" s="151"/>
      <c r="M154" s="151"/>
      <c r="N154" s="377" t="s">
        <v>55</v>
      </c>
      <c r="O154" s="377"/>
      <c r="P154" s="377"/>
      <c r="Q154" s="151"/>
      <c r="R154" s="151"/>
      <c r="S154" s="151"/>
      <c r="T154" s="151"/>
      <c r="U154" s="151"/>
      <c r="V154" s="1"/>
      <c r="W154" s="284"/>
      <c r="X154" s="1"/>
      <c r="Y154" s="1"/>
      <c r="Z154" s="1"/>
    </row>
    <row r="155" spans="1:26" ht="30" customHeight="1" x14ac:dyDescent="0.2">
      <c r="A155" s="154"/>
      <c r="B155" s="12" t="s">
        <v>1748</v>
      </c>
      <c r="C155" s="151"/>
      <c r="D155" s="151"/>
      <c r="E155" s="151"/>
      <c r="F155" s="151"/>
      <c r="G155" s="151"/>
      <c r="H155" s="151"/>
      <c r="I155" s="151"/>
      <c r="J155" s="151"/>
      <c r="K155" s="151"/>
      <c r="L155" s="151"/>
      <c r="M155" s="151"/>
      <c r="N155" s="377"/>
      <c r="O155" s="377" t="s">
        <v>55</v>
      </c>
      <c r="P155" s="377"/>
      <c r="Q155" s="151"/>
      <c r="R155" s="151"/>
      <c r="S155" s="151"/>
      <c r="T155" s="151"/>
      <c r="U155" s="151"/>
      <c r="V155" s="1"/>
      <c r="W155" s="284"/>
      <c r="X155" s="1"/>
      <c r="Y155" s="1"/>
      <c r="Z155" s="1"/>
    </row>
    <row r="156" spans="1:26" ht="30" customHeight="1" x14ac:dyDescent="0.2">
      <c r="A156" s="154"/>
      <c r="B156" s="12" t="s">
        <v>1749</v>
      </c>
      <c r="C156" s="151"/>
      <c r="D156" s="151"/>
      <c r="E156" s="151"/>
      <c r="F156" s="151"/>
      <c r="G156" s="151"/>
      <c r="H156" s="151"/>
      <c r="I156" s="151"/>
      <c r="J156" s="151"/>
      <c r="K156" s="151"/>
      <c r="L156" s="151"/>
      <c r="M156" s="151"/>
      <c r="N156" s="377"/>
      <c r="O156" s="377" t="s">
        <v>55</v>
      </c>
      <c r="P156" s="377"/>
      <c r="Q156" s="151"/>
      <c r="R156" s="151"/>
      <c r="S156" s="151"/>
      <c r="T156" s="151"/>
      <c r="U156" s="151"/>
      <c r="V156" s="1"/>
      <c r="W156" s="284"/>
      <c r="X156" s="1"/>
      <c r="Y156" s="1"/>
      <c r="Z156" s="1"/>
    </row>
    <row r="157" spans="1:26" ht="30" customHeight="1" x14ac:dyDescent="0.2">
      <c r="A157" s="154"/>
      <c r="B157" s="12" t="s">
        <v>1750</v>
      </c>
      <c r="C157" s="151"/>
      <c r="D157" s="151"/>
      <c r="E157" s="151"/>
      <c r="F157" s="151"/>
      <c r="G157" s="151"/>
      <c r="H157" s="151"/>
      <c r="I157" s="151"/>
      <c r="J157" s="151"/>
      <c r="K157" s="151"/>
      <c r="L157" s="151"/>
      <c r="M157" s="151"/>
      <c r="N157" s="377"/>
      <c r="O157" s="377"/>
      <c r="P157" s="377" t="s">
        <v>55</v>
      </c>
      <c r="Q157" s="151"/>
      <c r="R157" s="151"/>
      <c r="S157" s="151"/>
      <c r="T157" s="151"/>
      <c r="U157" s="151"/>
      <c r="V157" s="1"/>
      <c r="W157" s="284"/>
      <c r="X157" s="1"/>
      <c r="Y157" s="1"/>
      <c r="Z157" s="1"/>
    </row>
    <row r="158" spans="1:26" ht="30" customHeight="1" x14ac:dyDescent="0.2">
      <c r="A158" s="154"/>
      <c r="B158" s="12" t="s">
        <v>1751</v>
      </c>
      <c r="C158" s="151"/>
      <c r="D158" s="151"/>
      <c r="E158" s="151"/>
      <c r="F158" s="151"/>
      <c r="G158" s="151"/>
      <c r="H158" s="151"/>
      <c r="I158" s="151"/>
      <c r="J158" s="151"/>
      <c r="K158" s="151"/>
      <c r="L158" s="151"/>
      <c r="M158" s="151"/>
      <c r="N158" s="377"/>
      <c r="O158" s="377"/>
      <c r="P158" s="377" t="s">
        <v>55</v>
      </c>
      <c r="Q158" s="151"/>
      <c r="R158" s="151"/>
      <c r="S158" s="151"/>
      <c r="T158" s="151"/>
      <c r="U158" s="151"/>
      <c r="V158" s="1"/>
      <c r="W158" s="284"/>
      <c r="X158" s="1"/>
      <c r="Y158" s="1"/>
      <c r="Z158" s="1"/>
    </row>
    <row r="159" spans="1:26" ht="30" customHeight="1" x14ac:dyDescent="0.2">
      <c r="A159" s="154"/>
      <c r="B159" s="12" t="s">
        <v>1752</v>
      </c>
      <c r="C159" s="151"/>
      <c r="D159" s="151"/>
      <c r="E159" s="151"/>
      <c r="F159" s="151"/>
      <c r="G159" s="151"/>
      <c r="H159" s="151"/>
      <c r="I159" s="151"/>
      <c r="J159" s="151"/>
      <c r="K159" s="151"/>
      <c r="L159" s="151"/>
      <c r="M159" s="151"/>
      <c r="N159" s="377"/>
      <c r="O159" s="377"/>
      <c r="P159" s="377" t="s">
        <v>55</v>
      </c>
      <c r="Q159" s="151"/>
      <c r="R159" s="151"/>
      <c r="S159" s="151"/>
      <c r="T159" s="151"/>
      <c r="U159" s="151"/>
      <c r="V159" s="1"/>
      <c r="W159" s="284"/>
      <c r="X159" s="1"/>
      <c r="Y159" s="1"/>
      <c r="Z159" s="1"/>
    </row>
    <row r="160" spans="1:26" ht="30" customHeight="1" x14ac:dyDescent="0.2">
      <c r="A160" s="285"/>
      <c r="B160" s="12" t="s">
        <v>1753</v>
      </c>
      <c r="C160" s="151"/>
      <c r="D160" s="151"/>
      <c r="E160" s="151"/>
      <c r="F160" s="151"/>
      <c r="G160" s="151"/>
      <c r="H160" s="151"/>
      <c r="I160" s="151"/>
      <c r="J160" s="151"/>
      <c r="K160" s="151"/>
      <c r="L160" s="151"/>
      <c r="M160" s="151"/>
      <c r="N160" s="377"/>
      <c r="O160" s="377"/>
      <c r="P160" s="377" t="s">
        <v>55</v>
      </c>
      <c r="Q160" s="151"/>
      <c r="R160" s="151"/>
      <c r="S160" s="151"/>
      <c r="T160" s="151"/>
      <c r="U160" s="151"/>
      <c r="V160" s="1"/>
      <c r="W160" s="284"/>
      <c r="X160" s="1"/>
      <c r="Y160" s="1"/>
      <c r="Z160" s="1"/>
    </row>
    <row r="161" spans="1:26" ht="15.75" customHeight="1" x14ac:dyDescent="0.2">
      <c r="A161" s="1"/>
      <c r="B161" s="1"/>
      <c r="C161" s="1"/>
      <c r="D161" s="1"/>
      <c r="E161" s="1"/>
      <c r="F161" s="1"/>
      <c r="G161" s="1"/>
      <c r="H161" s="1"/>
      <c r="I161" s="1"/>
      <c r="J161" s="1"/>
      <c r="K161" s="1"/>
      <c r="L161" s="1"/>
      <c r="M161" s="1"/>
      <c r="N161" s="2"/>
      <c r="O161" s="2"/>
      <c r="P161" s="2"/>
      <c r="Q161" s="1"/>
      <c r="R161" s="1"/>
      <c r="S161" s="1"/>
      <c r="T161" s="1"/>
      <c r="U161" s="1"/>
      <c r="V161" s="1"/>
      <c r="W161" s="284"/>
      <c r="X161" s="1"/>
      <c r="Y161" s="1"/>
      <c r="Z161" s="1"/>
    </row>
    <row r="162" spans="1:26" ht="15.75" customHeight="1" x14ac:dyDescent="0.2">
      <c r="A162" s="284"/>
      <c r="B162" s="284"/>
      <c r="C162" s="284"/>
      <c r="D162" s="284"/>
      <c r="E162" s="284"/>
      <c r="F162" s="284"/>
      <c r="G162" s="284"/>
      <c r="H162" s="284"/>
      <c r="I162" s="284"/>
      <c r="J162" s="284"/>
      <c r="K162" s="284"/>
      <c r="L162" s="284"/>
      <c r="M162" s="284"/>
      <c r="N162" s="296"/>
      <c r="O162" s="296"/>
      <c r="P162" s="296"/>
      <c r="Q162" s="284"/>
      <c r="R162" s="284"/>
      <c r="S162" s="284"/>
      <c r="T162" s="284"/>
      <c r="U162" s="284"/>
      <c r="V162" s="284"/>
      <c r="W162" s="284"/>
      <c r="X162" s="1"/>
      <c r="Y162" s="1"/>
      <c r="Z162" s="1"/>
    </row>
    <row r="163" spans="1:26" ht="15.75" customHeight="1" x14ac:dyDescent="0.2">
      <c r="A163" s="296"/>
      <c r="B163" s="296"/>
      <c r="C163" s="296"/>
      <c r="D163" s="284"/>
      <c r="E163" s="284"/>
      <c r="F163" s="284"/>
      <c r="G163" s="284"/>
      <c r="H163" s="284"/>
      <c r="I163" s="284"/>
      <c r="J163" s="284"/>
      <c r="K163" s="284"/>
      <c r="L163" s="284"/>
      <c r="M163" s="284"/>
      <c r="N163" s="284"/>
      <c r="O163" s="284"/>
      <c r="P163" s="284"/>
      <c r="Q163" s="284"/>
      <c r="R163" s="284"/>
      <c r="S163" s="284"/>
      <c r="T163" s="284"/>
      <c r="U163" s="284"/>
      <c r="V163" s="284"/>
      <c r="W163" s="284"/>
      <c r="X163" s="1"/>
      <c r="Y163" s="1"/>
      <c r="Z163" s="1"/>
    </row>
    <row r="164" spans="1:26" ht="15.75" customHeight="1" x14ac:dyDescent="0.2">
      <c r="A164" s="2"/>
      <c r="B164" s="2"/>
      <c r="C164" s="2"/>
      <c r="D164" s="1"/>
      <c r="E164" s="1"/>
      <c r="F164" s="1"/>
      <c r="G164" s="1"/>
      <c r="H164" s="1"/>
      <c r="I164" s="1"/>
      <c r="J164" s="1"/>
      <c r="K164" s="1"/>
      <c r="L164" s="1"/>
      <c r="M164" s="1"/>
      <c r="N164" s="1"/>
      <c r="O164" s="1"/>
      <c r="P164" s="1"/>
      <c r="Q164" s="1"/>
      <c r="R164" s="1"/>
      <c r="S164" s="1"/>
      <c r="T164" s="1"/>
      <c r="U164" s="1"/>
      <c r="V164" s="1"/>
      <c r="W164" s="1"/>
      <c r="X164" s="1"/>
      <c r="Y164" s="1"/>
      <c r="Z164" s="1"/>
    </row>
    <row r="165" spans="1:26" ht="26.25" customHeight="1" x14ac:dyDescent="0.2">
      <c r="A165" s="2"/>
      <c r="B165" s="2"/>
      <c r="C165" s="2"/>
      <c r="D165" s="1"/>
      <c r="E165" s="1"/>
      <c r="F165" s="1"/>
      <c r="G165" s="1"/>
      <c r="H165" s="1"/>
      <c r="I165" s="1"/>
      <c r="J165" s="1"/>
      <c r="K165" s="1"/>
      <c r="L165" s="1"/>
      <c r="M165" s="1"/>
      <c r="N165" s="1"/>
      <c r="O165" s="1"/>
      <c r="P165" s="1"/>
      <c r="Q165" s="1"/>
      <c r="R165" s="1"/>
      <c r="S165" s="1"/>
      <c r="T165" s="1"/>
      <c r="U165" s="1"/>
      <c r="V165" s="1"/>
      <c r="W165" s="1"/>
      <c r="X165" s="1"/>
      <c r="Y165" s="1"/>
      <c r="Z165" s="1"/>
    </row>
    <row r="166" spans="1:26" ht="26.25" customHeight="1" x14ac:dyDescent="0.2">
      <c r="A166" s="2"/>
      <c r="B166" s="2"/>
      <c r="C166" s="2"/>
      <c r="D166" s="1"/>
      <c r="E166" s="1"/>
      <c r="F166" s="1"/>
      <c r="G166" s="1"/>
      <c r="H166" s="1"/>
      <c r="I166" s="1"/>
      <c r="J166" s="1"/>
      <c r="K166" s="1"/>
      <c r="L166" s="1"/>
      <c r="M166" s="1"/>
      <c r="N166" s="1"/>
      <c r="O166" s="1"/>
      <c r="P166" s="1"/>
      <c r="Q166" s="1"/>
      <c r="R166" s="1"/>
      <c r="S166" s="1"/>
      <c r="T166" s="1"/>
      <c r="U166" s="1"/>
      <c r="V166" s="1"/>
      <c r="W166" s="1"/>
      <c r="X166" s="1"/>
      <c r="Y166" s="1"/>
      <c r="Z166" s="1"/>
    </row>
    <row r="167" spans="1:26" ht="43.5" customHeight="1" x14ac:dyDescent="0.2">
      <c r="A167" s="2"/>
      <c r="B167" s="2"/>
      <c r="C167" s="2"/>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
      <c r="A168" s="2"/>
      <c r="B168" s="2"/>
      <c r="C168" s="2"/>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
      <c r="A169" s="2"/>
      <c r="B169" s="2"/>
      <c r="C169" s="2"/>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
      <c r="A170" s="2"/>
      <c r="B170" s="2"/>
      <c r="C170" s="2"/>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
      <c r="A171" s="2"/>
      <c r="B171" s="2"/>
      <c r="C171" s="2"/>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
      <c r="A172" s="2"/>
      <c r="B172" s="2"/>
      <c r="C172" s="2"/>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
      <c r="A173" s="2"/>
      <c r="B173" s="2"/>
      <c r="C173" s="2"/>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
      <c r="A174" s="2"/>
      <c r="B174" s="2"/>
      <c r="C174" s="2"/>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
      <c r="A175" s="2"/>
      <c r="B175" s="2"/>
      <c r="C175" s="2"/>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
      <c r="A176" s="2"/>
      <c r="B176" s="2"/>
      <c r="C176" s="2"/>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
      <c r="A177" s="2"/>
      <c r="B177" s="2"/>
      <c r="C177" s="2"/>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
      <c r="A178" s="2"/>
      <c r="B178" s="2"/>
      <c r="C178" s="2"/>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
      <c r="A179" s="2"/>
      <c r="B179" s="2"/>
      <c r="C179" s="2"/>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
      <c r="A180" s="2"/>
      <c r="B180" s="2"/>
      <c r="C180" s="2"/>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
      <c r="A181" s="2"/>
      <c r="B181" s="2"/>
      <c r="C181" s="2"/>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 customHeight="1" x14ac:dyDescent="0.2">
      <c r="A182" s="2"/>
      <c r="B182" s="2"/>
      <c r="C182" s="2"/>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
      <c r="A183" s="2"/>
      <c r="B183" s="2"/>
      <c r="C183" s="2"/>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
      <c r="A184" s="2"/>
      <c r="B184" s="2"/>
      <c r="C184" s="2"/>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
      <c r="A185" s="2"/>
      <c r="B185" s="2"/>
      <c r="C185" s="2"/>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
      <c r="A186" s="2"/>
      <c r="B186" s="2"/>
      <c r="C186" s="2"/>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
      <c r="A187" s="2"/>
      <c r="B187" s="2"/>
      <c r="C187" s="2"/>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
      <c r="A188" s="2"/>
      <c r="B188" s="2"/>
      <c r="C188" s="2"/>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
      <c r="A189" s="2"/>
      <c r="B189" s="2"/>
      <c r="C189" s="2"/>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
      <c r="A190" s="2"/>
      <c r="B190" s="2"/>
      <c r="C190" s="2"/>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
      <c r="A191" s="2"/>
      <c r="B191" s="2"/>
      <c r="C191" s="2"/>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
      <c r="A192" s="2"/>
      <c r="B192" s="2"/>
      <c r="C192" s="2"/>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
      <c r="A193" s="2"/>
      <c r="B193" s="2"/>
      <c r="C193" s="2"/>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 customHeight="1" x14ac:dyDescent="0.2">
      <c r="A194" s="2"/>
      <c r="B194" s="2"/>
      <c r="C194" s="2"/>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
      <c r="A195" s="2"/>
      <c r="B195" s="2"/>
      <c r="C195" s="2"/>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
      <c r="A196" s="2"/>
      <c r="B196" s="2"/>
      <c r="C196" s="2"/>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
      <c r="A197" s="2"/>
      <c r="B197" s="2"/>
      <c r="C197" s="2"/>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
      <c r="A198" s="2"/>
      <c r="B198" s="2"/>
      <c r="C198" s="2"/>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
      <c r="A199" s="2"/>
      <c r="B199" s="2"/>
      <c r="C199" s="2"/>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
      <c r="A200" s="2"/>
      <c r="B200" s="2"/>
      <c r="C200" s="2"/>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
      <c r="A201" s="2"/>
      <c r="B201" s="2"/>
      <c r="C201" s="2"/>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
      <c r="A202" s="2"/>
      <c r="B202" s="2"/>
      <c r="C202" s="2"/>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
      <c r="A203" s="2"/>
      <c r="B203" s="2"/>
      <c r="C203" s="2"/>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
      <c r="A204" s="2"/>
      <c r="B204" s="2"/>
      <c r="C204" s="2"/>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
      <c r="A205" s="2"/>
      <c r="B205" s="2"/>
      <c r="C205" s="2"/>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
      <c r="A206" s="2"/>
      <c r="B206" s="2"/>
      <c r="C206" s="2"/>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
      <c r="A207" s="2"/>
      <c r="B207" s="2"/>
      <c r="C207" s="2"/>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
      <c r="A208" s="2"/>
      <c r="B208" s="2"/>
      <c r="C208" s="2"/>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
      <c r="A209" s="2"/>
      <c r="B209" s="2"/>
      <c r="C209" s="2"/>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
      <c r="A210" s="2"/>
      <c r="B210" s="2"/>
      <c r="C210" s="2"/>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
      <c r="A211" s="2"/>
      <c r="B211" s="2"/>
      <c r="C211" s="2"/>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
      <c r="A212" s="2"/>
      <c r="B212" s="2"/>
      <c r="C212" s="2"/>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
      <c r="A213" s="2"/>
      <c r="B213" s="2"/>
      <c r="C213" s="2"/>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
      <c r="A214" s="2"/>
      <c r="B214" s="2"/>
      <c r="C214" s="2"/>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
      <c r="A215" s="2"/>
      <c r="B215" s="2"/>
      <c r="C215" s="2"/>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
      <c r="A216" s="2"/>
      <c r="B216" s="2"/>
      <c r="C216" s="2"/>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
      <c r="A217" s="2"/>
      <c r="B217" s="2"/>
      <c r="C217" s="2"/>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
      <c r="A218" s="2"/>
      <c r="B218" s="2"/>
      <c r="C218" s="2"/>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
      <c r="A219" s="2"/>
      <c r="B219" s="2"/>
      <c r="C219" s="2"/>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
      <c r="A220" s="2"/>
      <c r="B220" s="2"/>
      <c r="C220" s="2"/>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
      <c r="A221" s="2"/>
      <c r="B221" s="2"/>
      <c r="C221" s="2"/>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
      <c r="A222" s="2"/>
      <c r="B222" s="2"/>
      <c r="C222" s="2"/>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
      <c r="A223" s="2"/>
      <c r="B223" s="2"/>
      <c r="C223" s="2"/>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
      <c r="A224" s="2"/>
      <c r="B224" s="2"/>
      <c r="C224" s="2"/>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
      <c r="A225" s="2"/>
      <c r="B225" s="2"/>
      <c r="C225" s="2"/>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
      <c r="A226" s="2"/>
      <c r="B226" s="2"/>
      <c r="C226" s="2"/>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
      <c r="A227" s="2"/>
      <c r="B227" s="2"/>
      <c r="C227" s="2"/>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
      <c r="A228" s="2"/>
      <c r="B228" s="2"/>
      <c r="C228" s="2"/>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
      <c r="A229" s="2"/>
      <c r="B229" s="2"/>
      <c r="C229" s="2"/>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
      <c r="A230" s="2"/>
      <c r="B230" s="2"/>
      <c r="C230" s="2"/>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
      <c r="A231" s="2"/>
      <c r="B231" s="2"/>
      <c r="C231" s="2"/>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
      <c r="A232" s="2"/>
      <c r="B232" s="2"/>
      <c r="C232" s="2"/>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
      <c r="A233" s="2"/>
      <c r="B233" s="2"/>
      <c r="C233" s="2"/>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
      <c r="A234" s="2"/>
      <c r="B234" s="2"/>
      <c r="C234" s="2"/>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
      <c r="A235" s="2"/>
      <c r="B235" s="2"/>
      <c r="C235" s="2"/>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
      <c r="A236" s="2"/>
      <c r="B236" s="2"/>
      <c r="C236" s="2"/>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
      <c r="A237" s="2"/>
      <c r="B237" s="2"/>
      <c r="C237" s="2"/>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
      <c r="A238" s="2"/>
      <c r="B238" s="2"/>
      <c r="C238" s="2"/>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
      <c r="A239" s="2"/>
      <c r="B239" s="2"/>
      <c r="C239" s="2"/>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
      <c r="A240" s="2"/>
      <c r="B240" s="2"/>
      <c r="C240" s="2"/>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
      <c r="A241" s="2"/>
      <c r="B241" s="2"/>
      <c r="C241" s="2"/>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
      <c r="A242" s="2"/>
      <c r="B242" s="2"/>
      <c r="C242" s="2"/>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
      <c r="A243" s="2"/>
      <c r="B243" s="2"/>
      <c r="C243" s="2"/>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
      <c r="A244" s="2"/>
      <c r="B244" s="2"/>
      <c r="C244" s="2"/>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
      <c r="A245" s="2"/>
      <c r="B245" s="2"/>
      <c r="C245" s="2"/>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
      <c r="A246" s="2"/>
      <c r="B246" s="2"/>
      <c r="C246" s="2"/>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
      <c r="A247" s="2"/>
      <c r="B247" s="2"/>
      <c r="C247" s="2"/>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
      <c r="A248" s="2"/>
      <c r="B248" s="2"/>
      <c r="C248" s="2"/>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
      <c r="A249" s="2"/>
      <c r="B249" s="2"/>
      <c r="C249" s="2"/>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
      <c r="A250" s="2"/>
      <c r="B250" s="2"/>
      <c r="C250" s="2"/>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
      <c r="A251" s="2"/>
      <c r="B251" s="2"/>
      <c r="C251" s="2"/>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
      <c r="A252" s="2"/>
      <c r="B252" s="2"/>
      <c r="C252" s="2"/>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
      <c r="A253" s="2"/>
      <c r="B253" s="2"/>
      <c r="C253" s="2"/>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
      <c r="A254" s="2"/>
      <c r="B254" s="2"/>
      <c r="C254" s="2"/>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
      <c r="A255" s="2"/>
      <c r="B255" s="2"/>
      <c r="C255" s="2"/>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
      <c r="A256" s="2"/>
      <c r="B256" s="2"/>
      <c r="C256" s="2"/>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
      <c r="A257" s="2"/>
      <c r="B257" s="2"/>
      <c r="C257" s="2"/>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
      <c r="A258" s="2"/>
      <c r="B258" s="2"/>
      <c r="C258" s="2"/>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
      <c r="A259" s="2"/>
      <c r="B259" s="2"/>
      <c r="C259" s="2"/>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
      <c r="A260" s="2"/>
      <c r="B260" s="2"/>
      <c r="C260" s="2"/>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
      <c r="A261" s="2"/>
      <c r="B261" s="2"/>
      <c r="C261" s="2"/>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
      <c r="A262" s="2"/>
      <c r="B262" s="2"/>
      <c r="C262" s="2"/>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
      <c r="A263" s="2"/>
      <c r="B263" s="2"/>
      <c r="C263" s="2"/>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
      <c r="A264" s="2"/>
      <c r="B264" s="2"/>
      <c r="C264" s="2"/>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
      <c r="A265" s="2"/>
      <c r="B265" s="2"/>
      <c r="C265" s="2"/>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
      <c r="A266" s="2"/>
      <c r="B266" s="2"/>
      <c r="C266" s="2"/>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
      <c r="A267" s="2"/>
      <c r="B267" s="2"/>
      <c r="C267" s="2"/>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
      <c r="A268" s="2"/>
      <c r="B268" s="2"/>
      <c r="C268" s="2"/>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
      <c r="A269" s="2"/>
      <c r="B269" s="2"/>
      <c r="C269" s="2"/>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
      <c r="A270" s="2"/>
      <c r="B270" s="2"/>
      <c r="C270" s="2"/>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
      <c r="A271" s="2"/>
      <c r="B271" s="2"/>
      <c r="C271" s="2"/>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
      <c r="A272" s="2"/>
      <c r="B272" s="2"/>
      <c r="C272" s="2"/>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
      <c r="A273" s="2"/>
      <c r="B273" s="2"/>
      <c r="C273" s="2"/>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
      <c r="A274" s="2"/>
      <c r="B274" s="2"/>
      <c r="C274" s="2"/>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
      <c r="A275" s="2"/>
      <c r="B275" s="2"/>
      <c r="C275" s="2"/>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
      <c r="A276" s="2"/>
      <c r="B276" s="2"/>
      <c r="C276" s="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
      <c r="A277" s="2"/>
      <c r="B277" s="2"/>
      <c r="C277" s="2"/>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
      <c r="A278" s="2"/>
      <c r="B278" s="2"/>
      <c r="C278" s="2"/>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
      <c r="A279" s="2"/>
      <c r="B279" s="2"/>
      <c r="C279" s="2"/>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
      <c r="A280" s="2"/>
      <c r="B280" s="2"/>
      <c r="C280" s="2"/>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
      <c r="A281" s="2"/>
      <c r="B281" s="2"/>
      <c r="C281" s="2"/>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
      <c r="A282" s="2"/>
      <c r="B282" s="2"/>
      <c r="C282" s="2"/>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
      <c r="A283" s="2"/>
      <c r="B283" s="2"/>
      <c r="C283" s="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
      <c r="A284" s="2"/>
      <c r="B284" s="2"/>
      <c r="C284" s="2"/>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
      <c r="A285" s="2"/>
      <c r="B285" s="2"/>
      <c r="C285" s="2"/>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
      <c r="A286" s="2"/>
      <c r="B286" s="2"/>
      <c r="C286" s="2"/>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
      <c r="A287" s="2"/>
      <c r="B287" s="2"/>
      <c r="C287" s="2"/>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
      <c r="A288" s="2"/>
      <c r="B288" s="2"/>
      <c r="C288" s="2"/>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
      <c r="A289" s="2"/>
      <c r="B289" s="2"/>
      <c r="C289" s="2"/>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
      <c r="A290" s="2"/>
      <c r="B290" s="2"/>
      <c r="C290" s="2"/>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
      <c r="A291" s="2"/>
      <c r="B291" s="2"/>
      <c r="C291" s="2"/>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
      <c r="A292" s="2"/>
      <c r="B292" s="2"/>
      <c r="C292" s="2"/>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
      <c r="A293" s="2"/>
      <c r="B293" s="2"/>
      <c r="C293" s="2"/>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
      <c r="A294" s="2"/>
      <c r="B294" s="2"/>
      <c r="C294" s="2"/>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
      <c r="A295" s="2"/>
      <c r="B295" s="2"/>
      <c r="C295" s="2"/>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
      <c r="A296" s="2"/>
      <c r="B296" s="2"/>
      <c r="C296" s="2"/>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
      <c r="A297" s="2"/>
      <c r="B297" s="2"/>
      <c r="C297" s="2"/>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
      <c r="A298" s="2"/>
      <c r="B298" s="2"/>
      <c r="C298" s="2"/>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
      <c r="A299" s="2"/>
      <c r="B299" s="2"/>
      <c r="C299" s="2"/>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
      <c r="A300" s="2"/>
      <c r="B300" s="2"/>
      <c r="C300" s="2"/>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
      <c r="A301" s="2"/>
      <c r="B301" s="2"/>
      <c r="C301" s="2"/>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
      <c r="A302" s="2"/>
      <c r="B302" s="2"/>
      <c r="C302" s="2"/>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
      <c r="A303" s="2"/>
      <c r="B303" s="2"/>
      <c r="C303" s="2"/>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
      <c r="A304" s="2"/>
      <c r="B304" s="2"/>
      <c r="C304" s="2"/>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
      <c r="A305" s="2"/>
      <c r="B305" s="2"/>
      <c r="C305" s="2"/>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
      <c r="A306" s="2"/>
      <c r="B306" s="2"/>
      <c r="C306" s="2"/>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
      <c r="A307" s="2"/>
      <c r="B307" s="2"/>
      <c r="C307" s="2"/>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
      <c r="A308" s="2"/>
      <c r="B308" s="2"/>
      <c r="C308" s="2"/>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
      <c r="A309" s="2"/>
      <c r="B309" s="2"/>
      <c r="C309" s="2"/>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
      <c r="A310" s="2"/>
      <c r="B310" s="2"/>
      <c r="C310" s="2"/>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
      <c r="A311" s="2"/>
      <c r="B311" s="2"/>
      <c r="C311" s="2"/>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
      <c r="A312" s="2"/>
      <c r="B312" s="2"/>
      <c r="C312" s="2"/>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
      <c r="A313" s="2"/>
      <c r="B313" s="2"/>
      <c r="C313" s="2"/>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
      <c r="A314" s="2"/>
      <c r="B314" s="2"/>
      <c r="C314" s="2"/>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
      <c r="A315" s="2"/>
      <c r="B315" s="2"/>
      <c r="C315" s="2"/>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
      <c r="A316" s="2"/>
      <c r="B316" s="2"/>
      <c r="C316" s="2"/>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
      <c r="A317" s="2"/>
      <c r="B317" s="2"/>
      <c r="C317" s="2"/>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
      <c r="A318" s="2"/>
      <c r="B318" s="2"/>
      <c r="C318" s="2"/>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
      <c r="A319" s="2"/>
      <c r="B319" s="2"/>
      <c r="C319" s="2"/>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
      <c r="A320" s="2"/>
      <c r="B320" s="2"/>
      <c r="C320" s="2"/>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
      <c r="A321" s="2"/>
      <c r="B321" s="2"/>
      <c r="C321" s="2"/>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
      <c r="A322" s="2"/>
      <c r="B322" s="2"/>
      <c r="C322" s="2"/>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
      <c r="A323" s="2"/>
      <c r="B323" s="2"/>
      <c r="C323" s="2"/>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
      <c r="A324" s="2"/>
      <c r="B324" s="2"/>
      <c r="C324" s="2"/>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
      <c r="A325" s="1"/>
      <c r="B325" s="1"/>
      <c r="C325" s="1"/>
      <c r="D325" s="1"/>
      <c r="E325" s="1"/>
      <c r="F325" s="1"/>
      <c r="G325" s="1"/>
      <c r="H325" s="1"/>
      <c r="I325" s="1"/>
      <c r="J325" s="1"/>
      <c r="K325" s="1"/>
      <c r="L325" s="1"/>
      <c r="M325" s="1"/>
      <c r="N325" s="2"/>
      <c r="O325" s="2"/>
      <c r="P325" s="2"/>
      <c r="Q325" s="1"/>
      <c r="R325" s="1"/>
      <c r="S325" s="1"/>
      <c r="T325" s="1"/>
      <c r="U325" s="1"/>
      <c r="V325" s="1"/>
      <c r="W325" s="1"/>
      <c r="X325" s="1"/>
      <c r="Y325" s="1"/>
      <c r="Z325" s="1"/>
    </row>
    <row r="326" spans="1:26" ht="15.75" customHeight="1" x14ac:dyDescent="0.2">
      <c r="A326" s="1"/>
      <c r="B326" s="1"/>
      <c r="C326" s="1"/>
      <c r="D326" s="1"/>
      <c r="E326" s="1"/>
      <c r="F326" s="1"/>
      <c r="G326" s="1"/>
      <c r="H326" s="1"/>
      <c r="I326" s="1"/>
      <c r="J326" s="1"/>
      <c r="K326" s="1"/>
      <c r="L326" s="1"/>
      <c r="M326" s="1"/>
      <c r="N326" s="2"/>
      <c r="O326" s="2"/>
      <c r="P326" s="2"/>
      <c r="Q326" s="1"/>
      <c r="R326" s="1"/>
      <c r="S326" s="1"/>
      <c r="T326" s="1"/>
      <c r="U326" s="1"/>
      <c r="V326" s="1"/>
      <c r="W326" s="1"/>
      <c r="X326" s="1"/>
      <c r="Y326" s="1"/>
      <c r="Z326" s="1"/>
    </row>
    <row r="327" spans="1:26" ht="15.75" customHeight="1" x14ac:dyDescent="0.2">
      <c r="A327" s="1"/>
      <c r="B327" s="1"/>
      <c r="C327" s="1"/>
      <c r="D327" s="1"/>
      <c r="E327" s="1"/>
      <c r="F327" s="1"/>
      <c r="G327" s="1"/>
      <c r="H327" s="1"/>
      <c r="I327" s="1"/>
      <c r="J327" s="1"/>
      <c r="K327" s="1"/>
      <c r="L327" s="1"/>
      <c r="M327" s="1"/>
      <c r="N327" s="2"/>
      <c r="O327" s="2"/>
      <c r="P327" s="2"/>
      <c r="Q327" s="1"/>
      <c r="R327" s="1"/>
      <c r="S327" s="1"/>
      <c r="T327" s="1"/>
      <c r="U327" s="1"/>
      <c r="V327" s="1"/>
      <c r="W327" s="1"/>
      <c r="X327" s="1"/>
      <c r="Y327" s="1"/>
      <c r="Z327" s="1"/>
    </row>
    <row r="328" spans="1:26" ht="15.75" customHeight="1" x14ac:dyDescent="0.2">
      <c r="A328" s="1"/>
      <c r="B328" s="1"/>
      <c r="C328" s="1"/>
      <c r="D328" s="1"/>
      <c r="E328" s="1"/>
      <c r="F328" s="1"/>
      <c r="G328" s="1"/>
      <c r="H328" s="1"/>
      <c r="I328" s="1"/>
      <c r="J328" s="1"/>
      <c r="K328" s="1"/>
      <c r="L328" s="1"/>
      <c r="M328" s="1"/>
      <c r="N328" s="2"/>
      <c r="O328" s="2"/>
      <c r="P328" s="2"/>
      <c r="Q328" s="1"/>
      <c r="R328" s="1"/>
      <c r="S328" s="1"/>
      <c r="T328" s="1"/>
      <c r="U328" s="1"/>
      <c r="V328" s="1"/>
      <c r="W328" s="1"/>
      <c r="X328" s="1"/>
      <c r="Y328" s="1"/>
      <c r="Z328" s="1"/>
    </row>
    <row r="329" spans="1:26" ht="15.75" customHeight="1" x14ac:dyDescent="0.2">
      <c r="A329" s="1"/>
      <c r="B329" s="1"/>
      <c r="C329" s="1"/>
      <c r="D329" s="1"/>
      <c r="E329" s="1"/>
      <c r="F329" s="1"/>
      <c r="G329" s="1"/>
      <c r="H329" s="1"/>
      <c r="I329" s="1"/>
      <c r="J329" s="1"/>
      <c r="K329" s="1"/>
      <c r="L329" s="1"/>
      <c r="M329" s="1"/>
      <c r="N329" s="2"/>
      <c r="O329" s="2"/>
      <c r="P329" s="2"/>
      <c r="Q329" s="1"/>
      <c r="R329" s="1"/>
      <c r="S329" s="1"/>
      <c r="T329" s="1"/>
      <c r="U329" s="1"/>
      <c r="V329" s="1"/>
      <c r="W329" s="1"/>
      <c r="X329" s="1"/>
      <c r="Y329" s="1"/>
      <c r="Z329" s="1"/>
    </row>
    <row r="330" spans="1:26" ht="15.75" customHeight="1" x14ac:dyDescent="0.2">
      <c r="A330" s="1"/>
      <c r="B330" s="1"/>
      <c r="C330" s="1"/>
      <c r="D330" s="1"/>
      <c r="E330" s="1"/>
      <c r="F330" s="1"/>
      <c r="G330" s="1"/>
      <c r="H330" s="1"/>
      <c r="I330" s="1"/>
      <c r="J330" s="1"/>
      <c r="K330" s="1"/>
      <c r="L330" s="1"/>
      <c r="M330" s="1"/>
      <c r="N330" s="2"/>
      <c r="O330" s="2"/>
      <c r="P330" s="2"/>
      <c r="Q330" s="1"/>
      <c r="R330" s="1"/>
      <c r="S330" s="1"/>
      <c r="T330" s="1"/>
      <c r="U330" s="1"/>
      <c r="V330" s="1"/>
      <c r="W330" s="1"/>
      <c r="X330" s="1"/>
      <c r="Y330" s="1"/>
      <c r="Z330" s="1"/>
    </row>
    <row r="331" spans="1:26" ht="15.75" customHeight="1" x14ac:dyDescent="0.2">
      <c r="A331" s="1"/>
      <c r="B331" s="1"/>
      <c r="C331" s="1"/>
      <c r="D331" s="1"/>
      <c r="E331" s="1"/>
      <c r="F331" s="1"/>
      <c r="G331" s="1"/>
      <c r="H331" s="1"/>
      <c r="I331" s="1"/>
      <c r="J331" s="1"/>
      <c r="K331" s="1"/>
      <c r="L331" s="1"/>
      <c r="M331" s="1"/>
      <c r="N331" s="2"/>
      <c r="O331" s="2"/>
      <c r="P331" s="2"/>
      <c r="Q331" s="1"/>
      <c r="R331" s="1"/>
      <c r="S331" s="1"/>
      <c r="T331" s="1"/>
      <c r="U331" s="1"/>
      <c r="V331" s="1"/>
      <c r="W331" s="1"/>
      <c r="X331" s="1"/>
      <c r="Y331" s="1"/>
      <c r="Z331" s="1"/>
    </row>
    <row r="332" spans="1:26" ht="15.75" customHeight="1" x14ac:dyDescent="0.2">
      <c r="A332" s="1"/>
      <c r="B332" s="1"/>
      <c r="C332" s="1"/>
      <c r="D332" s="1"/>
      <c r="E332" s="1"/>
      <c r="F332" s="1"/>
      <c r="G332" s="1"/>
      <c r="H332" s="1"/>
      <c r="I332" s="1"/>
      <c r="J332" s="1"/>
      <c r="K332" s="1"/>
      <c r="L332" s="1"/>
      <c r="M332" s="1"/>
      <c r="N332" s="2"/>
      <c r="O332" s="2"/>
      <c r="P332" s="2"/>
      <c r="Q332" s="1"/>
      <c r="R332" s="1"/>
      <c r="S332" s="1"/>
      <c r="T332" s="1"/>
      <c r="U332" s="1"/>
      <c r="V332" s="1"/>
      <c r="W332" s="1"/>
      <c r="X332" s="1"/>
      <c r="Y332" s="1"/>
      <c r="Z332" s="1"/>
    </row>
    <row r="333" spans="1:26" ht="15.75" customHeight="1" x14ac:dyDescent="0.2">
      <c r="A333" s="1"/>
      <c r="B333" s="1"/>
      <c r="C333" s="1"/>
      <c r="D333" s="1"/>
      <c r="E333" s="1"/>
      <c r="F333" s="1"/>
      <c r="G333" s="1"/>
      <c r="H333" s="1"/>
      <c r="I333" s="1"/>
      <c r="J333" s="1"/>
      <c r="K333" s="1"/>
      <c r="L333" s="1"/>
      <c r="M333" s="1"/>
      <c r="N333" s="2"/>
      <c r="O333" s="2"/>
      <c r="P333" s="2"/>
      <c r="Q333" s="1"/>
      <c r="R333" s="1"/>
      <c r="S333" s="1"/>
      <c r="T333" s="1"/>
      <c r="U333" s="1"/>
      <c r="V333" s="1"/>
      <c r="W333" s="1"/>
      <c r="X333" s="1"/>
      <c r="Y333" s="1"/>
      <c r="Z333" s="1"/>
    </row>
    <row r="334" spans="1:26" ht="15.75" customHeight="1" x14ac:dyDescent="0.2">
      <c r="A334" s="1"/>
      <c r="B334" s="1"/>
      <c r="C334" s="1"/>
      <c r="D334" s="1"/>
      <c r="E334" s="1"/>
      <c r="F334" s="1"/>
      <c r="G334" s="1"/>
      <c r="H334" s="1"/>
      <c r="I334" s="1"/>
      <c r="J334" s="1"/>
      <c r="K334" s="1"/>
      <c r="L334" s="1"/>
      <c r="M334" s="1"/>
      <c r="N334" s="2"/>
      <c r="O334" s="2"/>
      <c r="P334" s="2"/>
      <c r="Q334" s="1"/>
      <c r="R334" s="1"/>
      <c r="S334" s="1"/>
      <c r="T334" s="1"/>
      <c r="U334" s="1"/>
      <c r="V334" s="1"/>
      <c r="W334" s="1"/>
      <c r="X334" s="1"/>
      <c r="Y334" s="1"/>
      <c r="Z334" s="1"/>
    </row>
    <row r="335" spans="1:26" ht="15.75" customHeight="1" x14ac:dyDescent="0.2">
      <c r="A335" s="1"/>
      <c r="B335" s="1"/>
      <c r="C335" s="1"/>
      <c r="D335" s="1"/>
      <c r="E335" s="1"/>
      <c r="F335" s="1"/>
      <c r="G335" s="1"/>
      <c r="H335" s="1"/>
      <c r="I335" s="1"/>
      <c r="J335" s="1"/>
      <c r="K335" s="1"/>
      <c r="L335" s="1"/>
      <c r="M335" s="1"/>
      <c r="N335" s="2"/>
      <c r="O335" s="2"/>
      <c r="P335" s="2"/>
      <c r="Q335" s="1"/>
      <c r="R335" s="1"/>
      <c r="S335" s="1"/>
      <c r="T335" s="1"/>
      <c r="U335" s="1"/>
      <c r="V335" s="1"/>
      <c r="W335" s="1"/>
      <c r="X335" s="1"/>
      <c r="Y335" s="1"/>
      <c r="Z335" s="1"/>
    </row>
    <row r="336" spans="1:26" ht="15.75" customHeight="1" x14ac:dyDescent="0.2">
      <c r="A336" s="1"/>
      <c r="B336" s="1"/>
      <c r="C336" s="1"/>
      <c r="D336" s="1"/>
      <c r="E336" s="1"/>
      <c r="F336" s="1"/>
      <c r="G336" s="1"/>
      <c r="H336" s="1"/>
      <c r="I336" s="1"/>
      <c r="J336" s="1"/>
      <c r="K336" s="1"/>
      <c r="L336" s="1"/>
      <c r="M336" s="1"/>
      <c r="N336" s="2"/>
      <c r="O336" s="2"/>
      <c r="P336" s="2"/>
      <c r="Q336" s="1"/>
      <c r="R336" s="1"/>
      <c r="S336" s="1"/>
      <c r="T336" s="1"/>
      <c r="U336" s="1"/>
      <c r="V336" s="1"/>
      <c r="W336" s="1"/>
      <c r="X336" s="1"/>
      <c r="Y336" s="1"/>
      <c r="Z336" s="1"/>
    </row>
    <row r="337" spans="1:26" ht="15.75" customHeight="1" x14ac:dyDescent="0.2">
      <c r="A337" s="1"/>
      <c r="B337" s="1"/>
      <c r="C337" s="1"/>
      <c r="D337" s="1"/>
      <c r="E337" s="1"/>
      <c r="F337" s="1"/>
      <c r="G337" s="1"/>
      <c r="H337" s="1"/>
      <c r="I337" s="1"/>
      <c r="J337" s="1"/>
      <c r="K337" s="1"/>
      <c r="L337" s="1"/>
      <c r="M337" s="1"/>
      <c r="N337" s="2"/>
      <c r="O337" s="2"/>
      <c r="P337" s="2"/>
      <c r="Q337" s="1"/>
      <c r="R337" s="1"/>
      <c r="S337" s="1"/>
      <c r="T337" s="1"/>
      <c r="U337" s="1"/>
      <c r="V337" s="1"/>
      <c r="W337" s="1"/>
      <c r="X337" s="1"/>
      <c r="Y337" s="1"/>
      <c r="Z337" s="1"/>
    </row>
    <row r="338" spans="1:26" ht="15.75" customHeight="1" x14ac:dyDescent="0.2">
      <c r="A338" s="1"/>
      <c r="B338" s="1"/>
      <c r="C338" s="1"/>
      <c r="D338" s="1"/>
      <c r="E338" s="1"/>
      <c r="F338" s="1"/>
      <c r="G338" s="1"/>
      <c r="H338" s="1"/>
      <c r="I338" s="1"/>
      <c r="J338" s="1"/>
      <c r="K338" s="1"/>
      <c r="L338" s="1"/>
      <c r="M338" s="1"/>
      <c r="N338" s="2"/>
      <c r="O338" s="2"/>
      <c r="P338" s="2"/>
      <c r="Q338" s="1"/>
      <c r="R338" s="1"/>
      <c r="S338" s="1"/>
      <c r="T338" s="1"/>
      <c r="U338" s="1"/>
      <c r="V338" s="1"/>
      <c r="W338" s="1"/>
      <c r="X338" s="1"/>
      <c r="Y338" s="1"/>
      <c r="Z338" s="1"/>
    </row>
    <row r="339" spans="1:26" ht="15.75" customHeight="1" x14ac:dyDescent="0.2">
      <c r="A339" s="1"/>
      <c r="B339" s="1"/>
      <c r="C339" s="1"/>
      <c r="D339" s="1"/>
      <c r="E339" s="1"/>
      <c r="F339" s="1"/>
      <c r="G339" s="1"/>
      <c r="H339" s="1"/>
      <c r="I339" s="1"/>
      <c r="J339" s="1"/>
      <c r="K339" s="1"/>
      <c r="L339" s="1"/>
      <c r="M339" s="1"/>
      <c r="N339" s="2"/>
      <c r="O339" s="2"/>
      <c r="P339" s="2"/>
      <c r="Q339" s="1"/>
      <c r="R339" s="1"/>
      <c r="S339" s="1"/>
      <c r="T339" s="1"/>
      <c r="U339" s="1"/>
      <c r="V339" s="1"/>
      <c r="W339" s="1"/>
      <c r="X339" s="1"/>
      <c r="Y339" s="1"/>
      <c r="Z339" s="1"/>
    </row>
    <row r="340" spans="1:26" ht="15.75" customHeight="1" x14ac:dyDescent="0.2">
      <c r="A340" s="1"/>
      <c r="B340" s="1"/>
      <c r="C340" s="1"/>
      <c r="D340" s="1"/>
      <c r="E340" s="1"/>
      <c r="F340" s="1"/>
      <c r="G340" s="1"/>
      <c r="H340" s="1"/>
      <c r="I340" s="1"/>
      <c r="J340" s="1"/>
      <c r="K340" s="1"/>
      <c r="L340" s="1"/>
      <c r="M340" s="1"/>
      <c r="N340" s="2"/>
      <c r="O340" s="2"/>
      <c r="P340" s="2"/>
      <c r="Q340" s="1"/>
      <c r="R340" s="1"/>
      <c r="S340" s="1"/>
      <c r="T340" s="1"/>
      <c r="U340" s="1"/>
      <c r="V340" s="1"/>
      <c r="W340" s="1"/>
      <c r="X340" s="1"/>
      <c r="Y340" s="1"/>
      <c r="Z340" s="1"/>
    </row>
    <row r="341" spans="1:26" ht="15.75" customHeight="1" x14ac:dyDescent="0.2">
      <c r="A341" s="1"/>
      <c r="B341" s="1"/>
      <c r="C341" s="1"/>
      <c r="D341" s="1"/>
      <c r="E341" s="1"/>
      <c r="F341" s="1"/>
      <c r="G341" s="1"/>
      <c r="H341" s="1"/>
      <c r="I341" s="1"/>
      <c r="J341" s="1"/>
      <c r="K341" s="1"/>
      <c r="L341" s="1"/>
      <c r="M341" s="1"/>
      <c r="N341" s="2"/>
      <c r="O341" s="2"/>
      <c r="P341" s="2"/>
      <c r="Q341" s="1"/>
      <c r="R341" s="1"/>
      <c r="S341" s="1"/>
      <c r="T341" s="1"/>
      <c r="U341" s="1"/>
      <c r="V341" s="1"/>
      <c r="W341" s="1"/>
      <c r="X341" s="1"/>
      <c r="Y341" s="1"/>
      <c r="Z341" s="1"/>
    </row>
    <row r="342" spans="1:26" ht="15.75" customHeight="1" x14ac:dyDescent="0.2">
      <c r="A342" s="1"/>
      <c r="B342" s="1"/>
      <c r="C342" s="1"/>
      <c r="D342" s="1"/>
      <c r="E342" s="1"/>
      <c r="F342" s="1"/>
      <c r="G342" s="1"/>
      <c r="H342" s="1"/>
      <c r="I342" s="1"/>
      <c r="J342" s="1"/>
      <c r="K342" s="1"/>
      <c r="L342" s="1"/>
      <c r="M342" s="1"/>
      <c r="N342" s="2"/>
      <c r="O342" s="2"/>
      <c r="P342" s="2"/>
      <c r="Q342" s="1"/>
      <c r="R342" s="1"/>
      <c r="S342" s="1"/>
      <c r="T342" s="1"/>
      <c r="U342" s="1"/>
      <c r="V342" s="1"/>
      <c r="W342" s="1"/>
      <c r="X342" s="1"/>
      <c r="Y342" s="1"/>
      <c r="Z342" s="1"/>
    </row>
    <row r="343" spans="1:26" ht="15.75" customHeight="1" x14ac:dyDescent="0.2">
      <c r="A343" s="1"/>
      <c r="B343" s="1"/>
      <c r="C343" s="1"/>
      <c r="D343" s="1"/>
      <c r="E343" s="1"/>
      <c r="F343" s="1"/>
      <c r="G343" s="1"/>
      <c r="H343" s="1"/>
      <c r="I343" s="1"/>
      <c r="J343" s="1"/>
      <c r="K343" s="1"/>
      <c r="L343" s="1"/>
      <c r="M343" s="1"/>
      <c r="N343" s="2"/>
      <c r="O343" s="2"/>
      <c r="P343" s="2"/>
      <c r="Q343" s="1"/>
      <c r="R343" s="1"/>
      <c r="S343" s="1"/>
      <c r="T343" s="1"/>
      <c r="U343" s="1"/>
      <c r="V343" s="1"/>
      <c r="W343" s="1"/>
      <c r="X343" s="1"/>
      <c r="Y343" s="1"/>
      <c r="Z343" s="1"/>
    </row>
    <row r="344" spans="1:26" ht="15.75" customHeight="1" x14ac:dyDescent="0.2">
      <c r="A344" s="1"/>
      <c r="B344" s="1"/>
      <c r="C344" s="1"/>
      <c r="D344" s="1"/>
      <c r="E344" s="1"/>
      <c r="F344" s="1"/>
      <c r="G344" s="1"/>
      <c r="H344" s="1"/>
      <c r="I344" s="1"/>
      <c r="J344" s="1"/>
      <c r="K344" s="1"/>
      <c r="L344" s="1"/>
      <c r="M344" s="1"/>
      <c r="N344" s="2"/>
      <c r="O344" s="2"/>
      <c r="P344" s="2"/>
      <c r="Q344" s="1"/>
      <c r="R344" s="1"/>
      <c r="S344" s="1"/>
      <c r="T344" s="1"/>
      <c r="U344" s="1"/>
      <c r="V344" s="1"/>
      <c r="W344" s="1"/>
      <c r="X344" s="1"/>
      <c r="Y344" s="1"/>
      <c r="Z344" s="1"/>
    </row>
    <row r="345" spans="1:26" ht="15.75" customHeight="1" x14ac:dyDescent="0.2">
      <c r="A345" s="1"/>
      <c r="B345" s="1"/>
      <c r="C345" s="1"/>
      <c r="D345" s="1"/>
      <c r="E345" s="1"/>
      <c r="F345" s="1"/>
      <c r="G345" s="1"/>
      <c r="H345" s="1"/>
      <c r="I345" s="1"/>
      <c r="J345" s="1"/>
      <c r="K345" s="1"/>
      <c r="L345" s="1"/>
      <c r="M345" s="1"/>
      <c r="N345" s="2"/>
      <c r="O345" s="2"/>
      <c r="P345" s="2"/>
      <c r="Q345" s="1"/>
      <c r="R345" s="1"/>
      <c r="S345" s="1"/>
      <c r="T345" s="1"/>
      <c r="U345" s="1"/>
      <c r="V345" s="1"/>
      <c r="W345" s="1"/>
      <c r="X345" s="1"/>
      <c r="Y345" s="1"/>
      <c r="Z345" s="1"/>
    </row>
    <row r="346" spans="1:26" ht="15.75" customHeight="1" x14ac:dyDescent="0.2">
      <c r="A346" s="1"/>
      <c r="B346" s="1"/>
      <c r="C346" s="1"/>
      <c r="D346" s="1"/>
      <c r="E346" s="1"/>
      <c r="F346" s="1"/>
      <c r="G346" s="1"/>
      <c r="H346" s="1"/>
      <c r="I346" s="1"/>
      <c r="J346" s="1"/>
      <c r="K346" s="1"/>
      <c r="L346" s="1"/>
      <c r="M346" s="1"/>
      <c r="N346" s="2"/>
      <c r="O346" s="2"/>
      <c r="P346" s="2"/>
      <c r="Q346" s="1"/>
      <c r="R346" s="1"/>
      <c r="S346" s="1"/>
      <c r="T346" s="1"/>
      <c r="U346" s="1"/>
      <c r="V346" s="1"/>
      <c r="W346" s="1"/>
      <c r="X346" s="1"/>
      <c r="Y346" s="1"/>
      <c r="Z346" s="1"/>
    </row>
    <row r="347" spans="1:26" ht="15.75" customHeight="1" x14ac:dyDescent="0.2">
      <c r="A347" s="1"/>
      <c r="B347" s="1"/>
      <c r="C347" s="1"/>
      <c r="D347" s="1"/>
      <c r="E347" s="1"/>
      <c r="F347" s="1"/>
      <c r="G347" s="1"/>
      <c r="H347" s="1"/>
      <c r="I347" s="1"/>
      <c r="J347" s="1"/>
      <c r="K347" s="1"/>
      <c r="L347" s="1"/>
      <c r="M347" s="1"/>
      <c r="N347" s="2"/>
      <c r="O347" s="2"/>
      <c r="P347" s="2"/>
      <c r="Q347" s="1"/>
      <c r="R347" s="1"/>
      <c r="S347" s="1"/>
      <c r="T347" s="1"/>
      <c r="U347" s="1"/>
      <c r="V347" s="1"/>
      <c r="W347" s="1"/>
      <c r="X347" s="1"/>
      <c r="Y347" s="1"/>
      <c r="Z347" s="1"/>
    </row>
    <row r="348" spans="1:26" ht="15.75" customHeight="1" x14ac:dyDescent="0.2">
      <c r="A348" s="1"/>
      <c r="B348" s="1"/>
      <c r="C348" s="1"/>
      <c r="D348" s="1"/>
      <c r="E348" s="1"/>
      <c r="F348" s="1"/>
      <c r="G348" s="1"/>
      <c r="H348" s="1"/>
      <c r="I348" s="1"/>
      <c r="J348" s="1"/>
      <c r="K348" s="1"/>
      <c r="L348" s="1"/>
      <c r="M348" s="1"/>
      <c r="N348" s="2"/>
      <c r="O348" s="2"/>
      <c r="P348" s="2"/>
      <c r="Q348" s="1"/>
      <c r="R348" s="1"/>
      <c r="S348" s="1"/>
      <c r="T348" s="1"/>
      <c r="U348" s="1"/>
      <c r="V348" s="1"/>
      <c r="W348" s="1"/>
      <c r="X348" s="1"/>
      <c r="Y348" s="1"/>
      <c r="Z348" s="1"/>
    </row>
    <row r="349" spans="1:26" ht="15.75" customHeight="1" x14ac:dyDescent="0.2">
      <c r="A349" s="1"/>
      <c r="B349" s="1"/>
      <c r="C349" s="1"/>
      <c r="D349" s="1"/>
      <c r="E349" s="1"/>
      <c r="F349" s="1"/>
      <c r="G349" s="1"/>
      <c r="H349" s="1"/>
      <c r="I349" s="1"/>
      <c r="J349" s="1"/>
      <c r="K349" s="1"/>
      <c r="L349" s="1"/>
      <c r="M349" s="1"/>
      <c r="N349" s="2"/>
      <c r="O349" s="2"/>
      <c r="P349" s="2"/>
      <c r="Q349" s="1"/>
      <c r="R349" s="1"/>
      <c r="S349" s="1"/>
      <c r="T349" s="1"/>
      <c r="U349" s="1"/>
      <c r="V349" s="1"/>
      <c r="W349" s="1"/>
      <c r="X349" s="1"/>
      <c r="Y349" s="1"/>
      <c r="Z349" s="1"/>
    </row>
    <row r="350" spans="1:26" ht="15.75" customHeight="1" x14ac:dyDescent="0.2">
      <c r="A350" s="1"/>
      <c r="B350" s="1"/>
      <c r="C350" s="1"/>
      <c r="D350" s="1"/>
      <c r="E350" s="1"/>
      <c r="F350" s="1"/>
      <c r="G350" s="1"/>
      <c r="H350" s="1"/>
      <c r="I350" s="1"/>
      <c r="J350" s="1"/>
      <c r="K350" s="1"/>
      <c r="L350" s="1"/>
      <c r="M350" s="1"/>
      <c r="N350" s="2"/>
      <c r="O350" s="2"/>
      <c r="P350" s="2"/>
      <c r="Q350" s="1"/>
      <c r="R350" s="1"/>
      <c r="S350" s="1"/>
      <c r="T350" s="1"/>
      <c r="U350" s="1"/>
      <c r="V350" s="1"/>
      <c r="W350" s="1"/>
      <c r="X350" s="1"/>
      <c r="Y350" s="1"/>
      <c r="Z350" s="1"/>
    </row>
    <row r="351" spans="1:26" ht="15.75" customHeight="1" x14ac:dyDescent="0.2">
      <c r="A351" s="1"/>
      <c r="B351" s="1"/>
      <c r="C351" s="1"/>
      <c r="D351" s="1"/>
      <c r="E351" s="1"/>
      <c r="F351" s="1"/>
      <c r="G351" s="1"/>
      <c r="H351" s="1"/>
      <c r="I351" s="1"/>
      <c r="J351" s="1"/>
      <c r="K351" s="1"/>
      <c r="L351" s="1"/>
      <c r="M351" s="1"/>
      <c r="N351" s="2"/>
      <c r="O351" s="2"/>
      <c r="P351" s="2"/>
      <c r="Q351" s="1"/>
      <c r="R351" s="1"/>
      <c r="S351" s="1"/>
      <c r="T351" s="1"/>
      <c r="U351" s="1"/>
      <c r="V351" s="1"/>
      <c r="W351" s="1"/>
      <c r="X351" s="1"/>
      <c r="Y351" s="1"/>
      <c r="Z351" s="1"/>
    </row>
    <row r="352" spans="1:26" ht="15.75" customHeight="1" x14ac:dyDescent="0.2">
      <c r="A352" s="1"/>
      <c r="B352" s="1"/>
      <c r="C352" s="1"/>
      <c r="D352" s="1"/>
      <c r="E352" s="1"/>
      <c r="F352" s="1"/>
      <c r="G352" s="1"/>
      <c r="H352" s="1"/>
      <c r="I352" s="1"/>
      <c r="J352" s="1"/>
      <c r="K352" s="1"/>
      <c r="L352" s="1"/>
      <c r="M352" s="1"/>
      <c r="N352" s="2"/>
      <c r="O352" s="2"/>
      <c r="P352" s="2"/>
      <c r="Q352" s="1"/>
      <c r="R352" s="1"/>
      <c r="S352" s="1"/>
      <c r="T352" s="1"/>
      <c r="U352" s="1"/>
      <c r="V352" s="1"/>
      <c r="W352" s="1"/>
      <c r="X352" s="1"/>
      <c r="Y352" s="1"/>
      <c r="Z352" s="1"/>
    </row>
    <row r="353" spans="1:26" ht="15.75" customHeight="1" x14ac:dyDescent="0.2">
      <c r="A353" s="1"/>
      <c r="B353" s="1"/>
      <c r="C353" s="1"/>
      <c r="D353" s="1"/>
      <c r="E353" s="1"/>
      <c r="F353" s="1"/>
      <c r="G353" s="1"/>
      <c r="H353" s="1"/>
      <c r="I353" s="1"/>
      <c r="J353" s="1"/>
      <c r="K353" s="1"/>
      <c r="L353" s="1"/>
      <c r="M353" s="1"/>
      <c r="N353" s="2"/>
      <c r="O353" s="2"/>
      <c r="P353" s="2"/>
      <c r="Q353" s="1"/>
      <c r="R353" s="1"/>
      <c r="S353" s="1"/>
      <c r="T353" s="1"/>
      <c r="U353" s="1"/>
      <c r="V353" s="1"/>
      <c r="W353" s="1"/>
      <c r="X353" s="1"/>
      <c r="Y353" s="1"/>
      <c r="Z353" s="1"/>
    </row>
    <row r="354" spans="1:26" ht="15.75" customHeight="1" x14ac:dyDescent="0.2">
      <c r="A354" s="1"/>
      <c r="B354" s="1"/>
      <c r="C354" s="1"/>
      <c r="D354" s="1"/>
      <c r="E354" s="1"/>
      <c r="F354" s="1"/>
      <c r="G354" s="1"/>
      <c r="H354" s="1"/>
      <c r="I354" s="1"/>
      <c r="J354" s="1"/>
      <c r="K354" s="1"/>
      <c r="L354" s="1"/>
      <c r="M354" s="1"/>
      <c r="N354" s="2"/>
      <c r="O354" s="2"/>
      <c r="P354" s="2"/>
      <c r="Q354" s="1"/>
      <c r="R354" s="1"/>
      <c r="S354" s="1"/>
      <c r="T354" s="1"/>
      <c r="U354" s="1"/>
      <c r="V354" s="1"/>
      <c r="W354" s="1"/>
      <c r="X354" s="1"/>
      <c r="Y354" s="1"/>
      <c r="Z354" s="1"/>
    </row>
    <row r="355" spans="1:26" ht="15.75" customHeight="1" x14ac:dyDescent="0.2">
      <c r="A355" s="1"/>
      <c r="B355" s="1"/>
      <c r="C355" s="1"/>
      <c r="D355" s="1"/>
      <c r="E355" s="1"/>
      <c r="F355" s="1"/>
      <c r="G355" s="1"/>
      <c r="H355" s="1"/>
      <c r="I355" s="1"/>
      <c r="J355" s="1"/>
      <c r="K355" s="1"/>
      <c r="L355" s="1"/>
      <c r="M355" s="1"/>
      <c r="N355" s="2"/>
      <c r="O355" s="2"/>
      <c r="P355" s="2"/>
      <c r="Q355" s="1"/>
      <c r="R355" s="1"/>
      <c r="S355" s="1"/>
      <c r="T355" s="1"/>
      <c r="U355" s="1"/>
      <c r="V355" s="1"/>
      <c r="W355" s="1"/>
      <c r="X355" s="1"/>
      <c r="Y355" s="1"/>
      <c r="Z355" s="1"/>
    </row>
    <row r="356" spans="1:26" ht="15.75" customHeight="1" x14ac:dyDescent="0.2">
      <c r="A356" s="1"/>
      <c r="B356" s="1"/>
      <c r="C356" s="1"/>
      <c r="D356" s="1"/>
      <c r="E356" s="1"/>
      <c r="F356" s="1"/>
      <c r="G356" s="1"/>
      <c r="H356" s="1"/>
      <c r="I356" s="1"/>
      <c r="J356" s="1"/>
      <c r="K356" s="1"/>
      <c r="L356" s="1"/>
      <c r="M356" s="1"/>
      <c r="N356" s="2"/>
      <c r="O356" s="2"/>
      <c r="P356" s="2"/>
      <c r="Q356" s="1"/>
      <c r="R356" s="1"/>
      <c r="S356" s="1"/>
      <c r="T356" s="1"/>
      <c r="U356" s="1"/>
      <c r="V356" s="1"/>
      <c r="W356" s="1"/>
      <c r="X356" s="1"/>
      <c r="Y356" s="1"/>
      <c r="Z356" s="1"/>
    </row>
    <row r="357" spans="1:26" ht="15.75" customHeight="1" x14ac:dyDescent="0.2">
      <c r="A357" s="1"/>
      <c r="B357" s="1"/>
      <c r="C357" s="1"/>
      <c r="D357" s="1"/>
      <c r="E357" s="1"/>
      <c r="F357" s="1"/>
      <c r="G357" s="1"/>
      <c r="H357" s="1"/>
      <c r="I357" s="1"/>
      <c r="J357" s="1"/>
      <c r="K357" s="1"/>
      <c r="L357" s="1"/>
      <c r="M357" s="1"/>
      <c r="N357" s="2"/>
      <c r="O357" s="2"/>
      <c r="P357" s="2"/>
      <c r="Q357" s="1"/>
      <c r="R357" s="1"/>
      <c r="S357" s="1"/>
      <c r="T357" s="1"/>
      <c r="U357" s="1"/>
      <c r="V357" s="1"/>
      <c r="W357" s="1"/>
      <c r="X357" s="1"/>
      <c r="Y357" s="1"/>
      <c r="Z357" s="1"/>
    </row>
    <row r="358" spans="1:26" ht="15.75" customHeight="1" x14ac:dyDescent="0.2">
      <c r="A358" s="1"/>
      <c r="B358" s="1"/>
      <c r="C358" s="1"/>
      <c r="D358" s="1"/>
      <c r="E358" s="1"/>
      <c r="F358" s="1"/>
      <c r="G358" s="1"/>
      <c r="H358" s="1"/>
      <c r="I358" s="1"/>
      <c r="J358" s="1"/>
      <c r="K358" s="1"/>
      <c r="L358" s="1"/>
      <c r="M358" s="1"/>
      <c r="N358" s="2"/>
      <c r="O358" s="2"/>
      <c r="P358" s="2"/>
      <c r="Q358" s="1"/>
      <c r="R358" s="1"/>
      <c r="S358" s="1"/>
      <c r="T358" s="1"/>
      <c r="U358" s="1"/>
      <c r="V358" s="1"/>
      <c r="W358" s="1"/>
      <c r="X358" s="1"/>
      <c r="Y358" s="1"/>
      <c r="Z358" s="1"/>
    </row>
    <row r="359" spans="1:26" ht="15.75" customHeight="1" x14ac:dyDescent="0.2">
      <c r="A359" s="1"/>
      <c r="B359" s="1"/>
      <c r="C359" s="1"/>
      <c r="D359" s="1"/>
      <c r="E359" s="1"/>
      <c r="F359" s="1"/>
      <c r="G359" s="1"/>
      <c r="H359" s="1"/>
      <c r="I359" s="1"/>
      <c r="J359" s="1"/>
      <c r="K359" s="1"/>
      <c r="L359" s="1"/>
      <c r="M359" s="1"/>
      <c r="N359" s="2"/>
      <c r="O359" s="2"/>
      <c r="P359" s="2"/>
      <c r="Q359" s="1"/>
      <c r="R359" s="1"/>
      <c r="S359" s="1"/>
      <c r="T359" s="1"/>
      <c r="U359" s="1"/>
      <c r="V359" s="1"/>
      <c r="W359" s="1"/>
      <c r="X359" s="1"/>
      <c r="Y359" s="1"/>
      <c r="Z359" s="1"/>
    </row>
    <row r="360" spans="1:26" ht="15.75" customHeight="1" x14ac:dyDescent="0.2">
      <c r="A360" s="1"/>
      <c r="B360" s="1"/>
      <c r="C360" s="1"/>
      <c r="D360" s="1"/>
      <c r="E360" s="1"/>
      <c r="F360" s="1"/>
      <c r="G360" s="1"/>
      <c r="H360" s="1"/>
      <c r="I360" s="1"/>
      <c r="J360" s="1"/>
      <c r="K360" s="1"/>
      <c r="L360" s="1"/>
      <c r="M360" s="1"/>
      <c r="N360" s="2"/>
      <c r="O360" s="2"/>
      <c r="P360" s="2"/>
      <c r="Q360" s="1"/>
      <c r="R360" s="1"/>
      <c r="S360" s="1"/>
      <c r="T360" s="1"/>
      <c r="U360" s="1"/>
      <c r="V360" s="1"/>
      <c r="W360" s="1"/>
      <c r="X360" s="1"/>
      <c r="Y360" s="1"/>
      <c r="Z360" s="1"/>
    </row>
    <row r="361" spans="1:26" ht="15.75" customHeight="1" x14ac:dyDescent="0.2">
      <c r="A361" s="383"/>
      <c r="B361" s="383"/>
      <c r="C361" s="383"/>
      <c r="D361" s="383"/>
      <c r="E361" s="383"/>
      <c r="F361" s="383"/>
      <c r="G361" s="383"/>
      <c r="H361" s="383"/>
      <c r="I361" s="383"/>
      <c r="J361" s="383"/>
      <c r="K361" s="383"/>
      <c r="L361" s="383"/>
      <c r="M361" s="383"/>
      <c r="N361" s="383"/>
      <c r="O361" s="383"/>
      <c r="P361" s="383"/>
      <c r="Q361" s="383"/>
      <c r="R361" s="383"/>
      <c r="S361" s="383"/>
      <c r="T361" s="383"/>
      <c r="U361" s="383"/>
      <c r="V361" s="383"/>
      <c r="W361" s="383"/>
      <c r="X361" s="383"/>
      <c r="Y361" s="383"/>
      <c r="Z361" s="383"/>
    </row>
    <row r="362" spans="1:26" ht="15.75" customHeight="1" x14ac:dyDescent="0.2">
      <c r="A362" s="383"/>
      <c r="B362" s="383"/>
      <c r="C362" s="383"/>
      <c r="D362" s="383"/>
      <c r="E362" s="383"/>
      <c r="F362" s="383"/>
      <c r="G362" s="383"/>
      <c r="H362" s="383"/>
      <c r="I362" s="383"/>
      <c r="J362" s="383"/>
      <c r="K362" s="383"/>
      <c r="L362" s="383"/>
      <c r="M362" s="383"/>
      <c r="N362" s="383"/>
      <c r="O362" s="383"/>
      <c r="P362" s="383"/>
      <c r="Q362" s="383"/>
      <c r="R362" s="383"/>
      <c r="S362" s="383"/>
      <c r="T362" s="383"/>
      <c r="U362" s="383"/>
      <c r="V362" s="383"/>
      <c r="W362" s="383"/>
      <c r="X362" s="383"/>
      <c r="Y362" s="383"/>
      <c r="Z362" s="383"/>
    </row>
    <row r="363" spans="1:26" ht="15.75" customHeight="1" x14ac:dyDescent="0.2">
      <c r="A363" s="383"/>
      <c r="B363" s="383"/>
      <c r="C363" s="383"/>
      <c r="D363" s="383"/>
      <c r="E363" s="383"/>
      <c r="F363" s="383"/>
      <c r="G363" s="383"/>
      <c r="H363" s="383"/>
      <c r="I363" s="383"/>
      <c r="J363" s="383"/>
      <c r="K363" s="383"/>
      <c r="L363" s="383"/>
      <c r="M363" s="383"/>
      <c r="N363" s="383"/>
      <c r="O363" s="383"/>
      <c r="P363" s="383"/>
      <c r="Q363" s="383"/>
      <c r="R363" s="383"/>
      <c r="S363" s="383"/>
      <c r="T363" s="383"/>
      <c r="U363" s="383"/>
      <c r="V363" s="383"/>
      <c r="W363" s="383"/>
      <c r="X363" s="383"/>
      <c r="Y363" s="383"/>
      <c r="Z363" s="383"/>
    </row>
    <row r="364" spans="1:26" ht="15.75" customHeight="1" x14ac:dyDescent="0.2">
      <c r="A364" s="383"/>
      <c r="B364" s="383"/>
      <c r="C364" s="383"/>
      <c r="D364" s="383"/>
      <c r="E364" s="383"/>
      <c r="F364" s="383"/>
      <c r="G364" s="383"/>
      <c r="H364" s="383"/>
      <c r="I364" s="383"/>
      <c r="J364" s="383"/>
      <c r="K364" s="383"/>
      <c r="L364" s="383"/>
      <c r="M364" s="383"/>
      <c r="N364" s="383"/>
      <c r="O364" s="383"/>
      <c r="P364" s="383"/>
      <c r="Q364" s="383"/>
      <c r="R364" s="383"/>
      <c r="S364" s="383"/>
      <c r="T364" s="383"/>
      <c r="U364" s="383"/>
      <c r="V364" s="383"/>
      <c r="W364" s="383"/>
      <c r="X364" s="383"/>
      <c r="Y364" s="383"/>
      <c r="Z364" s="383"/>
    </row>
    <row r="365" spans="1:26" ht="15.75" customHeight="1" x14ac:dyDescent="0.2">
      <c r="A365" s="383"/>
      <c r="B365" s="383"/>
      <c r="C365" s="383"/>
      <c r="D365" s="383"/>
      <c r="E365" s="383"/>
      <c r="F365" s="383"/>
      <c r="G365" s="383"/>
      <c r="H365" s="383"/>
      <c r="I365" s="383"/>
      <c r="J365" s="383"/>
      <c r="K365" s="383"/>
      <c r="L365" s="383"/>
      <c r="M365" s="383"/>
      <c r="N365" s="383"/>
      <c r="O365" s="383"/>
      <c r="P365" s="383"/>
      <c r="Q365" s="383"/>
      <c r="R365" s="383"/>
      <c r="S365" s="383"/>
      <c r="T365" s="383"/>
      <c r="U365" s="383"/>
      <c r="V365" s="383"/>
      <c r="W365" s="383"/>
      <c r="X365" s="383"/>
      <c r="Y365" s="383"/>
      <c r="Z365" s="383"/>
    </row>
    <row r="366" spans="1:26" ht="15.75" customHeight="1" x14ac:dyDescent="0.2">
      <c r="A366" s="383"/>
      <c r="B366" s="383"/>
      <c r="C366" s="383"/>
      <c r="D366" s="383"/>
      <c r="E366" s="383"/>
      <c r="F366" s="383"/>
      <c r="G366" s="383"/>
      <c r="H366" s="383"/>
      <c r="I366" s="383"/>
      <c r="J366" s="383"/>
      <c r="K366" s="383"/>
      <c r="L366" s="383"/>
      <c r="M366" s="383"/>
      <c r="N366" s="383"/>
      <c r="O366" s="383"/>
      <c r="P366" s="383"/>
      <c r="Q366" s="383"/>
      <c r="R366" s="383"/>
      <c r="S366" s="383"/>
      <c r="T366" s="383"/>
      <c r="U366" s="383"/>
      <c r="V366" s="383"/>
      <c r="W366" s="383"/>
      <c r="X366" s="383"/>
      <c r="Y366" s="383"/>
      <c r="Z366" s="383"/>
    </row>
    <row r="367" spans="1:26" ht="15.75" customHeight="1" x14ac:dyDescent="0.2">
      <c r="A367" s="383"/>
      <c r="B367" s="383"/>
      <c r="C367" s="383"/>
      <c r="D367" s="383"/>
      <c r="E367" s="383"/>
      <c r="F367" s="383"/>
      <c r="G367" s="383"/>
      <c r="H367" s="383"/>
      <c r="I367" s="383"/>
      <c r="J367" s="383"/>
      <c r="K367" s="383"/>
      <c r="L367" s="383"/>
      <c r="M367" s="383"/>
      <c r="N367" s="383"/>
      <c r="O367" s="383"/>
      <c r="P367" s="383"/>
      <c r="Q367" s="383"/>
      <c r="R367" s="383"/>
      <c r="S367" s="383"/>
      <c r="T367" s="383"/>
      <c r="U367" s="383"/>
      <c r="V367" s="383"/>
      <c r="W367" s="383"/>
      <c r="X367" s="383"/>
      <c r="Y367" s="383"/>
      <c r="Z367" s="383"/>
    </row>
    <row r="368" spans="1:26" ht="15.75" customHeight="1" x14ac:dyDescent="0.2">
      <c r="A368" s="383"/>
      <c r="B368" s="383"/>
      <c r="C368" s="383"/>
      <c r="D368" s="383"/>
      <c r="E368" s="383"/>
      <c r="F368" s="383"/>
      <c r="G368" s="383"/>
      <c r="H368" s="383"/>
      <c r="I368" s="383"/>
      <c r="J368" s="383"/>
      <c r="K368" s="383"/>
      <c r="L368" s="383"/>
      <c r="M368" s="383"/>
      <c r="N368" s="383"/>
      <c r="O368" s="383"/>
      <c r="P368" s="383"/>
      <c r="Q368" s="383"/>
      <c r="R368" s="383"/>
      <c r="S368" s="383"/>
      <c r="T368" s="383"/>
      <c r="U368" s="383"/>
      <c r="V368" s="383"/>
      <c r="W368" s="383"/>
      <c r="X368" s="383"/>
      <c r="Y368" s="383"/>
      <c r="Z368" s="383"/>
    </row>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5">
    <mergeCell ref="R9:R10"/>
    <mergeCell ref="S9:S10"/>
    <mergeCell ref="H9:H10"/>
    <mergeCell ref="I9:I10"/>
    <mergeCell ref="J9:J10"/>
    <mergeCell ref="N9:N10"/>
    <mergeCell ref="O9:O10"/>
    <mergeCell ref="K9:L9"/>
    <mergeCell ref="M9:M10"/>
    <mergeCell ref="T9:T10"/>
    <mergeCell ref="U9:U10"/>
    <mergeCell ref="A1:M1"/>
    <mergeCell ref="A2:M2"/>
    <mergeCell ref="B4:G4"/>
    <mergeCell ref="B6:C6"/>
    <mergeCell ref="A8:M8"/>
    <mergeCell ref="N8:U8"/>
    <mergeCell ref="A9:A10"/>
    <mergeCell ref="B9:B10"/>
    <mergeCell ref="C9:C10"/>
    <mergeCell ref="D9:D10"/>
    <mergeCell ref="E9:E10"/>
    <mergeCell ref="F9:G9"/>
    <mergeCell ref="P9:P10"/>
    <mergeCell ref="Q9:Q10"/>
  </mergeCells>
  <conditionalFormatting sqref="Z6:Z7">
    <cfRule type="cellIs" dxfId="4" priority="1" stopIfTrue="1" operator="equal">
      <formula>$Z$6</formula>
    </cfRule>
  </conditionalFormatting>
  <conditionalFormatting sqref="N11:N160">
    <cfRule type="cellIs" dxfId="3" priority="2" operator="equal">
      <formula>"x"</formula>
    </cfRule>
  </conditionalFormatting>
  <conditionalFormatting sqref="P11:P160">
    <cfRule type="cellIs" dxfId="2" priority="3" operator="equal">
      <formula>"x"</formula>
    </cfRule>
  </conditionalFormatting>
  <conditionalFormatting sqref="O11:O160">
    <cfRule type="cellIs" dxfId="1" priority="4" operator="equal">
      <formula>"x"</formula>
    </cfRule>
  </conditionalFormatting>
  <pageMargins left="0.511811024" right="0.511811024" top="0.78740157499999996" bottom="0.78740157499999996"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7C8CDB6F0FC849B42B929B0159AC33" ma:contentTypeVersion="12" ma:contentTypeDescription="Crie um novo documento." ma:contentTypeScope="" ma:versionID="b79f6eff95aab44f98940acb525e46fb">
  <xsd:schema xmlns:xsd="http://www.w3.org/2001/XMLSchema" xmlns:xs="http://www.w3.org/2001/XMLSchema" xmlns:p="http://schemas.microsoft.com/office/2006/metadata/properties" xmlns:ns2="533bf9ee-423a-49de-b467-001ef4b3c07d" xmlns:ns3="051e38a1-0b00-4501-8a92-3ea274451bac" targetNamespace="http://schemas.microsoft.com/office/2006/metadata/properties" ma:root="true" ma:fieldsID="b8235255fd8de8e25cb952eec224bf96" ns2:_="" ns3:_="">
    <xsd:import namespace="533bf9ee-423a-49de-b467-001ef4b3c07d"/>
    <xsd:import namespace="051e38a1-0b00-4501-8a92-3ea274451ba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3bf9ee-423a-49de-b467-001ef4b3c0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1e38a1-0b00-4501-8a92-3ea274451bac"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949CA17-07A5-402A-A1A8-5BE08DCBF2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3bf9ee-423a-49de-b467-001ef4b3c07d"/>
    <ds:schemaRef ds:uri="051e38a1-0b00-4501-8a92-3ea274451b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CF1C9C-338A-43E2-893F-0D716D008851}">
  <ds:schemaRefs>
    <ds:schemaRef ds:uri="http://schemas.microsoft.com/sharepoint/v3/contenttype/forms"/>
  </ds:schemaRefs>
</ds:datastoreItem>
</file>

<file path=customXml/itemProps3.xml><?xml version="1.0" encoding="utf-8"?>
<ds:datastoreItem xmlns:ds="http://schemas.openxmlformats.org/officeDocument/2006/customXml" ds:itemID="{CE5D53C8-90FD-493A-9DC3-CA7263438AD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Serafini</dc:creator>
  <cp:keywords/>
  <dc:description/>
  <cp:lastModifiedBy>Alex Bovo</cp:lastModifiedBy>
  <cp:revision/>
  <dcterms:created xsi:type="dcterms:W3CDTF">2021-05-28T21:38:08Z</dcterms:created>
  <dcterms:modified xsi:type="dcterms:W3CDTF">2022-02-09T20:45:05Z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0x010100097C8CDB6F0FC849B42B929B0159AC33</vt:lpwstr>
  </property>
</Properties>
</file>