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emf" ContentType="image/x-emf"/>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Default Extension="docx" ContentType="application/vnd.openxmlformats-officedocument.wordprocessingml.document"/>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90" yWindow="495" windowWidth="15600" windowHeight="5385" tabRatio="745" activeTab="3"/>
  </bookViews>
  <sheets>
    <sheet name="SUMÁRIO" sheetId="24" r:id="rId1"/>
    <sheet name="TUTORIAL" sheetId="23" r:id="rId2"/>
    <sheet name="Monitoria Anual 1" sheetId="1" r:id="rId3"/>
    <sheet name="Painel de Gestão - 1" sheetId="2" r:id="rId4"/>
  </sheets>
  <definedNames>
    <definedName name="_xlnm._FilterDatabase" localSheetId="2" hidden="1">'Monitoria Anual 1'!$A$10:$AF$50</definedName>
    <definedName name="_Toc331412130" localSheetId="1">TUTORIAL!$B$17</definedName>
    <definedName name="_Toc331412131" localSheetId="1">TUTORIAL!$B$22</definedName>
    <definedName name="_Toc331412132" localSheetId="1">TUTORIAL!$B$32</definedName>
    <definedName name="_Toc331412133" localSheetId="1">TUTORIAL!$B$50</definedName>
    <definedName name="_Toc331412162" localSheetId="1">TUTORIAL!$B$24</definedName>
  </definedNames>
  <calcPr calcId="124519" concurrentCalc="0"/>
</workbook>
</file>

<file path=xl/calcChain.xml><?xml version="1.0" encoding="utf-8"?>
<calcChain xmlns="http://schemas.openxmlformats.org/spreadsheetml/2006/main">
  <c r="C18" i="2"/>
  <c r="C16"/>
  <c r="D31"/>
  <c r="F31"/>
  <c r="G31"/>
  <c r="H31"/>
  <c r="I31"/>
  <c r="F32"/>
  <c r="G32"/>
  <c r="H32"/>
  <c r="I32"/>
  <c r="F33"/>
  <c r="G33"/>
  <c r="H33"/>
  <c r="I33"/>
  <c r="F34"/>
  <c r="G34"/>
  <c r="H34"/>
  <c r="I34"/>
  <c r="F35"/>
  <c r="G35"/>
  <c r="H35"/>
  <c r="I35"/>
  <c r="F36"/>
  <c r="G36"/>
  <c r="H36"/>
  <c r="I36"/>
  <c r="F37"/>
  <c r="G37"/>
  <c r="H37"/>
  <c r="I37"/>
  <c r="E37"/>
  <c r="E36"/>
  <c r="E35"/>
  <c r="E34"/>
  <c r="E33"/>
  <c r="E32"/>
  <c r="E31"/>
  <c r="D37"/>
  <c r="D36"/>
  <c r="D35"/>
  <c r="D34"/>
  <c r="D33"/>
  <c r="D32"/>
  <c r="E24"/>
  <c r="E23"/>
  <c r="E15"/>
  <c r="B56" i="1"/>
  <c r="E21" i="2"/>
  <c r="C20"/>
  <c r="C19"/>
  <c r="C17"/>
  <c r="C37"/>
  <c r="C36"/>
  <c r="C35"/>
  <c r="C34"/>
  <c r="C33"/>
  <c r="C32"/>
  <c r="C31"/>
  <c r="C28"/>
  <c r="E22"/>
  <c r="F20"/>
  <c r="F16"/>
  <c r="F17"/>
  <c r="F18"/>
  <c r="F19"/>
  <c r="F21"/>
  <c r="F22"/>
  <c r="C22"/>
  <c r="D16"/>
  <c r="D17"/>
  <c r="D18"/>
  <c r="D19"/>
  <c r="D20"/>
  <c r="D22"/>
  <c r="C5"/>
  <c r="A3"/>
</calcChain>
</file>

<file path=xl/comments1.xml><?xml version="1.0" encoding="utf-8"?>
<comments xmlns="http://schemas.openxmlformats.org/spreadsheetml/2006/main">
  <authors>
    <author>01243006188</author>
  </authors>
  <commentList>
    <comment ref="E16" authorId="0">
      <text>
        <r>
          <rPr>
            <b/>
            <sz val="9"/>
            <color indexed="81"/>
            <rFont val="Tahoma"/>
            <family val="2"/>
          </rPr>
          <t>01243006188:</t>
        </r>
        <r>
          <rPr>
            <sz val="9"/>
            <color indexed="81"/>
            <rFont val="Tahoma"/>
            <family val="2"/>
          </rPr>
          <t xml:space="preserve">
Usar a fórmula:
=C16 - nº de ações CINZAS excluídas</t>
        </r>
      </text>
    </comment>
    <comment ref="E17" authorId="0">
      <text>
        <r>
          <rPr>
            <b/>
            <sz val="9"/>
            <color indexed="81"/>
            <rFont val="Tahoma"/>
            <family val="2"/>
          </rPr>
          <t>01243006188:</t>
        </r>
        <r>
          <rPr>
            <sz val="9"/>
            <color indexed="81"/>
            <rFont val="Tahoma"/>
            <family val="2"/>
          </rPr>
          <t xml:space="preserve">
Usar a fórmula:
=C17 - nº de ações VERMELHAS excluídas</t>
        </r>
      </text>
    </comment>
    <comment ref="E18" authorId="0">
      <text>
        <r>
          <rPr>
            <b/>
            <sz val="9"/>
            <color indexed="81"/>
            <rFont val="Tahoma"/>
            <family val="2"/>
          </rPr>
          <t>01243006188:</t>
        </r>
        <r>
          <rPr>
            <sz val="9"/>
            <color indexed="81"/>
            <rFont val="Tahoma"/>
            <family val="2"/>
          </rPr>
          <t xml:space="preserve">
Usar a fórmula:
=C18 - nº de ações AMARELAS excluídas</t>
        </r>
      </text>
    </comment>
    <comment ref="E19" authorId="0">
      <text>
        <r>
          <rPr>
            <b/>
            <sz val="9"/>
            <color indexed="81"/>
            <rFont val="Tahoma"/>
            <family val="2"/>
          </rPr>
          <t>01243006188:</t>
        </r>
        <r>
          <rPr>
            <sz val="9"/>
            <color indexed="81"/>
            <rFont val="Tahoma"/>
            <family val="2"/>
          </rPr>
          <t xml:space="preserve">
Usar a fórmula:
=C19 - nº de ações VERDES excluídas</t>
        </r>
      </text>
    </comment>
    <comment ref="E20" author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sharedStrings.xml><?xml version="1.0" encoding="utf-8"?>
<sst xmlns="http://schemas.openxmlformats.org/spreadsheetml/2006/main" count="500" uniqueCount="356">
  <si>
    <t>PLANOS DE AÇÃO NACIONAIS DE CONSERVAÇÃO DE ESPÉCIES AMEAÇADAS DE EXTINÇÃO - PAN</t>
  </si>
  <si>
    <t>Objetivo Geral do PAN</t>
  </si>
  <si>
    <t>MONITORIA ANUAL</t>
  </si>
  <si>
    <t>OBJETIVOS ESPECÍFICOS</t>
  </si>
  <si>
    <t xml:space="preserve">AÇÕES </t>
  </si>
  <si>
    <t>PRODUTOS</t>
  </si>
  <si>
    <t>ARTICULADOR</t>
  </si>
  <si>
    <t xml:space="preserve">CUSTO ESTIMADO </t>
  </si>
  <si>
    <t>COLABORADORES</t>
  </si>
  <si>
    <t xml:space="preserve">DATA INÍCIO </t>
  </si>
  <si>
    <t>DATA TÉRMINO</t>
  </si>
  <si>
    <t>PLANEJAMENTO DO PAN</t>
  </si>
  <si>
    <t>Ação cujo início planejado é posterior ao período monitorado</t>
  </si>
  <si>
    <t>Ação não concluída no prazo previsto ou ainda não iniciada conforme planejado</t>
  </si>
  <si>
    <t>Ação em andamento com problemas de realização</t>
  </si>
  <si>
    <t xml:space="preserve">Ação em andamento no período previsto </t>
  </si>
  <si>
    <t>Ação concluída</t>
  </si>
  <si>
    <t>Ação excluída ou agrupada</t>
  </si>
  <si>
    <t>Descrição do andamento da ação</t>
  </si>
  <si>
    <t>Produto obtido</t>
  </si>
  <si>
    <t>Problemas enfrentados que justificam a não execução, a execução parcial da ação, a exclusão ou o agrupamento</t>
  </si>
  <si>
    <t>Responsável pela informação sobre o andamento da ação</t>
  </si>
  <si>
    <t>Revisão do texto da ação</t>
  </si>
  <si>
    <t>Revisão do produto da ação</t>
  </si>
  <si>
    <t>Revisão da Data de Início</t>
  </si>
  <si>
    <t>Revisão da Data de Término</t>
  </si>
  <si>
    <t>Revisão do articulador da ação</t>
  </si>
  <si>
    <t>Revisão da estimativa do custo global</t>
  </si>
  <si>
    <t>Revisão dos colaboradores</t>
  </si>
  <si>
    <t>Recomendações e observações</t>
  </si>
  <si>
    <t>REPROGRAMAÇÃO DO PAN</t>
  </si>
  <si>
    <t>PAINEL DE GESTÃO DO PAN</t>
  </si>
  <si>
    <t>Número de Objetivos Específicos</t>
  </si>
  <si>
    <t>SITUAÇÃO ATUAL DAS AÇÕES</t>
  </si>
  <si>
    <t>Excluída ou Agrupada</t>
  </si>
  <si>
    <t>Não concluída ou Não iniciada</t>
  </si>
  <si>
    <t>Em andamento com problemas</t>
  </si>
  <si>
    <t>Em andamento conforme previsto</t>
  </si>
  <si>
    <t>Concluída</t>
  </si>
  <si>
    <t>TIPOS DE SITUAÇÃO DAS AÇÕES</t>
  </si>
  <si>
    <t>%</t>
  </si>
  <si>
    <t>TOTAL DE AÇÕES DO PAN</t>
  </si>
  <si>
    <t>RESUMO GERAL DO PAN</t>
  </si>
  <si>
    <t>PAINEL DE OBJETIVOS ESPECÍFICOS DO PAN</t>
  </si>
  <si>
    <t>Objetivos Específicos</t>
  </si>
  <si>
    <t>Ações</t>
  </si>
  <si>
    <t>Início planejado posterior</t>
  </si>
  <si>
    <t>OBJETIVO 1</t>
  </si>
  <si>
    <t>OBJETIVO 2</t>
  </si>
  <si>
    <t>OBJETIVO 3</t>
  </si>
  <si>
    <t>OBJETIVO 4</t>
  </si>
  <si>
    <t>OBJETIVO 5</t>
  </si>
  <si>
    <t>OBJETIVO 6</t>
  </si>
  <si>
    <t>OBJETIVO 7</t>
  </si>
  <si>
    <t>INCLUIR AÇÕES NOVAS</t>
  </si>
  <si>
    <t>INSERIR O NOME DO OBJETIVO</t>
  </si>
  <si>
    <t>AÇÕES NOVAS</t>
  </si>
  <si>
    <t>OBJETIVO</t>
  </si>
  <si>
    <t>Ações Novas</t>
  </si>
  <si>
    <t xml:space="preserve">MATRIZ DE MONITORIA ANUAL </t>
  </si>
  <si>
    <t>PLANOS DE AÇÃO NACIONAIS DE CONSERVAÇÃO DE ESPÉCIES OU AMBIENTES AMEAÇADOS DE EXTINÇÃO - PAN</t>
  </si>
  <si>
    <t>MATRIZES DE MONITORIA ANUAL</t>
  </si>
  <si>
    <t xml:space="preserve">www.matres.com.br </t>
  </si>
  <si>
    <t xml:space="preserve">SITUAÇÃO ATUAL </t>
  </si>
  <si>
    <t xml:space="preserve">Recomendações ou Observações </t>
  </si>
  <si>
    <t>x</t>
  </si>
  <si>
    <t>CUSTO ESTIMADO</t>
  </si>
  <si>
    <t>PÓS MONITORIA</t>
  </si>
  <si>
    <t xml:space="preserve">Agrupada </t>
  </si>
  <si>
    <t>Excluída</t>
  </si>
  <si>
    <t>Agrupadas</t>
  </si>
  <si>
    <t>Excluídas</t>
  </si>
  <si>
    <t>Ações Excluídas na Monitoria</t>
  </si>
  <si>
    <t>Ações Agrupadas na Monitoria</t>
  </si>
  <si>
    <t xml:space="preserve">MONITORIA </t>
  </si>
  <si>
    <t>OBSERVAÇÕES</t>
  </si>
  <si>
    <t>O cálculo na coluna pós monitoria não é realizado automaticamente. Siga as orientações em cada linha</t>
  </si>
  <si>
    <t>OBSERVAÇÃO IMPORTANTE</t>
  </si>
  <si>
    <t>1. Geração e divulgação de conhecimento sobre parâmetros de história de vida, viabilidade populacional e uso do espaço da onça-parda em grandes áreas contínuas e em áreas fragmentadas, em cinco anos.</t>
  </si>
  <si>
    <r>
      <t xml:space="preserve">1.1 Identificar localidades-chave para a conservação, pesquisa e monitoramento de </t>
    </r>
    <r>
      <rPr>
        <i/>
        <sz val="14"/>
        <color rgb="FFFF3366"/>
        <rFont val="Calibri"/>
        <family val="2"/>
        <charset val="1"/>
      </rPr>
      <t>Puma concolor</t>
    </r>
    <r>
      <rPr>
        <sz val="14"/>
        <color rgb="FF000000"/>
        <rFont val="Calibri"/>
        <family val="2"/>
        <charset val="1"/>
      </rPr>
      <t xml:space="preserve">, com base no refinamento da modelagem </t>
    </r>
    <r>
      <rPr>
        <sz val="14"/>
        <color rgb="FFFF3366"/>
        <rFont val="Calibri"/>
        <family val="2"/>
        <charset val="1"/>
      </rPr>
      <t>de sua distribuição geográfica</t>
    </r>
    <r>
      <rPr>
        <sz val="14"/>
        <color rgb="FF000000"/>
        <rFont val="Calibri"/>
        <family val="2"/>
        <charset val="1"/>
      </rPr>
      <t>. [de espécies para Puma concolor]</t>
    </r>
  </si>
  <si>
    <t>1.2 Elaborar mapa de conectividade baseado na modelagem de distância-custo</t>
  </si>
  <si>
    <t>1.3 Elaborar e executar pelo menos dois projetos de pesquisa por bioma, sobre  parâmetros de história de vida (natalidade, mortalidade, tamanho e sobrevivência da prole), viabilidade populacional (estrutura genética e tamanho), estado sanitário da população e uso do espaço da espécie (tamanho de área de uso, proporção e forma de uso nas diferentes paisagens),sendo um em área continua e um em área fragmentada.</t>
  </si>
  <si>
    <t>1.4 Elaborar e implementar um Programa de Educação Ambiental visando sensibilizar a população, de pelo menos uma localidade-chave por bioma, sobre a importância da preservação dos ambientes naturais para a conservação da onça-parda.</t>
  </si>
  <si>
    <t>1.5 Elaborar materiais educativos com base nos resultados das pesquisas indicadas pelo PAN Onça-Parda para informar e sensibilizar as populações humanas sobre a importância da conservação da espécie</t>
  </si>
  <si>
    <t>1.6 Aumentar o conhecimento sobre a ocorrência da espécie no bioma Pampa.</t>
  </si>
  <si>
    <r>
      <t xml:space="preserve">1.7 Identificar como as populações de </t>
    </r>
    <r>
      <rPr>
        <i/>
        <sz val="12"/>
        <color rgb="FFFF3366"/>
        <rFont val="Arial"/>
        <family val="2"/>
        <charset val="1"/>
      </rPr>
      <t xml:space="preserve">Puma  concolor </t>
    </r>
    <r>
      <rPr>
        <sz val="12"/>
        <color rgb="FF000000"/>
        <rFont val="Arial"/>
        <family val="2"/>
        <charset val="1"/>
      </rPr>
      <t>respondem à perda e fragmentação de hábitat (meta-análise)</t>
    </r>
  </si>
  <si>
    <t>1.8 Elaborar nova avaliação de viabilidade populacional para a onça-parda.</t>
  </si>
  <si>
    <t>Mapa de localidades-chave para conservação da espécie</t>
  </si>
  <si>
    <t>Kátia Ferraz (ESALQ/USP)</t>
  </si>
  <si>
    <t>Rogério C. de Paula (CENAP); Beatriz de Mello Beisiegel (CENAP);  Dênis Alesio Sana (Pró-Carnívoros); Frederico Gemesio Lemos (PCMC/UFG); Rogério de Lima e Silva Caldas (Instituto Brasileiro de Proteção à Natureza -IBPN); Henrique Villas Boas Concone (Faz. San Francisco e Inst. Pró-Carnívoros);  Edsel A. Moraes Jr (Biotrópicos); Claudia B. de Campos (Instit. Pró-Carnívoros e ESALQ/USP); Renata Miotto (ESALQ/USP e LabBMC/UFSCar)</t>
  </si>
  <si>
    <t>R$ 40.000,00 (2 reuniões)</t>
  </si>
  <si>
    <t>Mapa de conectividade</t>
  </si>
  <si>
    <t xml:space="preserve"> Edsel A. Moraes Jr (Biotrópicos), Fernanda Cavalcanti (PCMC); Claudia B. de Campos (Inst. Pró-Carnívoros e ESALQ/USP); Renata Miotto (ESALQ/USP e LabBMC/UFSCar); Beatriz Beisiegel (CENAP); Sandra Cavalcanti (Pró-Carnívoros; Dênis Alesio Sana (Pró-Carnívoros); Tadeu de Oliveira (Pró-Carnívoros)</t>
  </si>
  <si>
    <t>sem custo</t>
  </si>
  <si>
    <t>Projetos elaborados, relatórios e publicações</t>
  </si>
  <si>
    <t>mar-2015 (cont.)</t>
  </si>
  <si>
    <t>Beatriz Beisiegel (CENAP)</t>
  </si>
  <si>
    <t xml:space="preserve">INPA, Instituto Pró-Carnívoros, Panthera, UNEMAT, UFMT, ESALQ/USP, UFSCar, IBPN, Frederico Gemesio Lemos (PCMC/UFG), Fernanda Cavalcanti (PCMC), Claudia B. de Campos (Inst. Pró-Carnívoros e ESALQ/USP), UNIVASF, Henrique Villas Boas Concone (Faz. San Francisco e Inst. Pró-Carnívoros);  Edsel A. Moraes Jr (Biotrópicos), Elson Lima (Casa da Floresta) </t>
  </si>
  <si>
    <t>Programa elaborado e localidades-chave com programa implementado</t>
  </si>
  <si>
    <t>Francisco Chen (CENAP)</t>
  </si>
  <si>
    <t>Fabiana Costa (Coordenação de Educação Ambiental); Silvio Marchini (Inst. Pró-Carnívoros e Escola da Amazônia); IBAMA - PI; Henrique Villas Boas Concone (Faz. San Francisco e Inst. Pró-Carnívoros);Rogério Caldas (IBPN)</t>
  </si>
  <si>
    <t xml:space="preserve">Material educativo elaborado </t>
  </si>
  <si>
    <t>Silvio Marchini (Inst. Pró-Carnívoros e Escola da Amazônia)</t>
  </si>
  <si>
    <t>Silvio Marchini (Inst. Pró-Carnívoros e Escola da Amazônia); Lilian Bonjorne (CENAP); Henrique Villas Boas Concone (Faz. San Francisco e Inst. Pró-Carnívoros)</t>
  </si>
  <si>
    <t>Rede de Informações criada; informações disseminadas por relatórios anuais</t>
  </si>
  <si>
    <t>mar-2013 (cont.)</t>
  </si>
  <si>
    <t>Dênis Alesio Sana (Inst. Pró-Carnívoros)</t>
  </si>
  <si>
    <t>UFRGS; Carlos Benhur Kasper (Panthera); Diego (Uruguai); Marcelo Mazzoli</t>
  </si>
  <si>
    <t>Não significativo</t>
  </si>
  <si>
    <r>
      <t>Publicação</t>
    </r>
    <r>
      <rPr>
        <sz val="12"/>
        <color rgb="FF000000"/>
        <rFont val="Arial"/>
        <family val="2"/>
        <charset val="1"/>
      </rPr>
      <t xml:space="preserve"> técnica e/ou científica</t>
    </r>
  </si>
  <si>
    <t>Fernanda Cavalcanti (PCMC)</t>
  </si>
  <si>
    <t>Beatriz Beisiegel (CENAP), Lilian Bonjorne (CENAP); Frederico Gemesio Lemos (PCMC); Renata Alonso Miotto (ESALQ/USP e LabBMC/UFSCar); Claudia B. de Campos (Inst. Pró-Carnívoros e ESALQ/USP); Rogério Caldas (IBPN); UFMT; UNEMAT;  Edsel A. Moraes Jr (Biotrópicos)</t>
  </si>
  <si>
    <t>Modelagem</t>
  </si>
  <si>
    <t>mar-2017</t>
  </si>
  <si>
    <t>Rogério C. de Paula (CENAP)</t>
  </si>
  <si>
    <t xml:space="preserve">Katia Ferraz (ESALQ/USP), Beatriz Beisiegel (CENAP), Lilian Bonjorne (CENAP); Frederico Lemos (PCMC); Renata Miotto (ESALQ/USP), Sandra Cavalcanti (Inst. Pró-Carnívoros), Peter Crawshaw Jr (CENAP), Claudia B. de Campos (Inst. Pró-Carnívoros e ESALQ/USP); Rogério Caldas (IBPN); UFMT; UNEMAT; Henrique Villas Boas Concone (Faz. San Francisco e Inst. Pró-Carnívoros); Edsel A. Moraes Jr (Biotrópicos); Elson Lima (Casa da Floresta) </t>
  </si>
  <si>
    <t>R$ 30.000,00</t>
  </si>
  <si>
    <t>2. Redução substancial da perda dos habitats remanescentes adequados à sobrevivência da onça-parda na Caatinga, Mata Atlântica, Cerrado e Pantanal, em cinco anos.</t>
  </si>
  <si>
    <t xml:space="preserve">2.1 Elaborar protocolos para a realização de inventário e monitoramento da onça-parda, para subsidiar a elaboração dos Termos de Referências (TRs) dos Programas Básicos Ambientais (PBAs) e a avaliação dos impactos, nos processos de  licenciamento ambiental de empreendimentos inseridos nas localidades-chave para a conservação da onça-parda. </t>
  </si>
  <si>
    <t xml:space="preserve">2.2 Articular junto aos órgãos licenciadores  a inserção dos protocolos (ação 2.1) e da responsabilidade do empreendedor na manutenção das populações impactadas, nos processos de licenciamento ambiental,  por meio de condicionantes, medidas mitigadoras e compensatórias, incluindo a implementação de ações desse PAN. </t>
  </si>
  <si>
    <r>
      <t xml:space="preserve">2.3 Integrar as áreas propostas para a criação de unidades de conservação (no âmbito federal e estadual) nos Estados da Mata Atlântica, Caatinga, Cerrado e Pantanal,  com as localidades-chave para a conservação de </t>
    </r>
    <r>
      <rPr>
        <i/>
        <sz val="11"/>
        <color rgb="FFFF3366"/>
        <rFont val="Calibri"/>
        <family val="2"/>
        <charset val="1"/>
      </rPr>
      <t>Puma concolor</t>
    </r>
    <r>
      <rPr>
        <sz val="11"/>
        <color theme="1"/>
        <rFont val="Calibri"/>
        <family val="2"/>
        <scheme val="minor"/>
      </rPr>
      <t xml:space="preserve"> (ação 1.2)</t>
    </r>
  </si>
  <si>
    <t>2.4 Articular junto aos órgãos estaduais de meio ambiente e o setor de criação do ICMBio a priorização dos projetos de criação nas áreas para conservação da onça-parda</t>
  </si>
  <si>
    <t>Protocolos elaborados.</t>
  </si>
  <si>
    <t>Alex Bager (UFLA)</t>
  </si>
  <si>
    <t>Cesar Soares (IBAMA MT), Rogerio Caldas (IBPN), Mauro Britto (IAP PR), Ana Elisa Bacellar Schittini (PARNASO/ICMBio), Cristiana Mendes (INEA RJ), Fátima Pires (COPAN/DIBIO), Cesar Soares (IBAMA MT), Claudia B. de Campos (Inst. Pró-Carnívoros e ESALQ/USP), Ricardo Boulhosa (Inst. Pró-Carnívoros), Fernanda Gaio (IBAMA Marabá/PA)</t>
  </si>
  <si>
    <r>
      <t>Protocolos</t>
    </r>
    <r>
      <rPr>
        <sz val="11"/>
        <color theme="1"/>
        <rFont val="Calibri"/>
        <family val="2"/>
        <scheme val="minor"/>
      </rPr>
      <t xml:space="preserve">  e ações inseridas nos processos de licenciamento</t>
    </r>
  </si>
  <si>
    <t>jul-2013 (cont.)</t>
  </si>
  <si>
    <t>Rogerio C. de Paula (CENAP)</t>
  </si>
  <si>
    <t>Ana Elisa Bacellar Schittini (PARNASO/ICMBio), Alex Bager (UFLA), Cesar Soares (IBAMA MT), Jussara Tebet (Centro de Fauna Silvestre SP), Mauro Britto (IAP PR), Cristiana Mendes (INEA RJ)</t>
  </si>
  <si>
    <r>
      <t xml:space="preserve">Mapa e lista com áreas de criação e ampliação de </t>
    </r>
    <r>
      <rPr>
        <sz val="11"/>
        <color rgb="FFFF3366"/>
        <rFont val="Calibri"/>
        <family val="2"/>
        <charset val="1"/>
      </rPr>
      <t>UCs</t>
    </r>
    <r>
      <rPr>
        <sz val="11"/>
        <color theme="1"/>
        <rFont val="Calibri"/>
        <family val="2"/>
        <scheme val="minor"/>
      </rPr>
      <t xml:space="preserve"> conforme localidades-chave</t>
    </r>
  </si>
  <si>
    <t>Livia Rodrigues (CENAP)</t>
  </si>
  <si>
    <t>Coordenacão Criacão de UC/ICMBio (Marcelo Cavalini), Coordenações de criação dos principais estados: PR, SP, MG, MT, MS, RJ, TO, GO, PE, BA), Frederico Gemesio Lemos (PCMC), ASSOCIAÇÃO RPPN, Katia Ferraz (ESALq/USP), Cristiana Mendes (INEA RJ), Ana Elisa Bacellar Schittini (PARNASO/ICMBio)</t>
  </si>
  <si>
    <r>
      <t>UCs</t>
    </r>
    <r>
      <rPr>
        <sz val="11"/>
        <color theme="1"/>
        <rFont val="Calibri"/>
        <family val="2"/>
        <scheme val="minor"/>
      </rPr>
      <t xml:space="preserve"> criadas ou ampliadas</t>
    </r>
  </si>
  <si>
    <t>Ronaldo Morato (CENAP)</t>
  </si>
  <si>
    <t>3. Aumento significativo da conectividade entre áreas de vegetação nativa em paisagens alteradas, nas localidades-chaves na Mata Atlântica, Caatinga e Cerrado, em cinco anos</t>
  </si>
  <si>
    <t>3.1 Incentivar a criação de RPPN nas áreas-chave indicadas como relevantes para proteção e conexão de remanescentes (ação 1.2), tendo como referencia a análise de conectividade proveniente da modelagem de distância-custo.</t>
  </si>
  <si>
    <r>
      <t xml:space="preserve">3.2 Fazer gestão </t>
    </r>
    <r>
      <rPr>
        <sz val="11"/>
        <color rgb="FFFF3366"/>
        <rFont val="Calibri"/>
        <family val="2"/>
        <charset val="1"/>
      </rPr>
      <t xml:space="preserve">(ou Promover?) </t>
    </r>
    <r>
      <rPr>
        <sz val="11"/>
        <color theme="1"/>
        <rFont val="Calibri"/>
        <family val="2"/>
        <scheme val="minor"/>
      </rPr>
      <t>junto ao Ministério Público para a implementação de Termos de Ajustamento de Conduta (TACs) nas localidades-chave para a conservação da onça-parda.</t>
    </r>
  </si>
  <si>
    <t>3.3 Articular com o setor produtivo a recuperação de APPs e áreas de Reserva Legal e suas conexões nas localidades-chave, utilizando mecanismos de incentivo como, por exemplo pagamento por serviços ambientais, isenções fiscais etc.</t>
  </si>
  <si>
    <t xml:space="preserve">RPPNs criadas </t>
  </si>
  <si>
    <t>ASSOCIAÇÕES DE RPPN DOS ESTADOS DAS LOCALIDADES CHAVE , SESC-PANTANAL, EMPRESÁRIOS DA ÁREA DE MINERAÇÃO, Katia Ferraz (ESALQ/USP), Ana Elisa Bacellar Schittini (PARNASO/ICMBio), Fátima Pires (COPAN/DIBIO), Mauro Britto (IAP PR), Cristiana Mendes (INEA RJ), Assoc. Mico Leão Dourado; Rogério Caldas (IBPN)</t>
  </si>
  <si>
    <r>
      <t>R$ 100.000,00</t>
    </r>
    <r>
      <rPr>
        <b/>
        <sz val="12"/>
        <color rgb="FFFF0000"/>
        <rFont val="Arial"/>
        <family val="2"/>
        <charset val="1"/>
      </rPr>
      <t xml:space="preserve"> ?</t>
    </r>
  </si>
  <si>
    <t>Termos de Ajustamentos de Condutas implementados</t>
  </si>
  <si>
    <t>Rogerio Caldas (IBPN)</t>
  </si>
  <si>
    <t>indefinido</t>
  </si>
  <si>
    <t>Hectares recuperados</t>
  </si>
  <si>
    <t>4. Redução da perda de conectividade de paisagens na Caatinga, Pantanal e Amazônia, nos próximos cinco anos</t>
  </si>
  <si>
    <r>
      <t xml:space="preserve">4.1 Fazer gestão  </t>
    </r>
    <r>
      <rPr>
        <sz val="11"/>
        <color rgb="FFFF3366"/>
        <rFont val="Calibri"/>
        <family val="2"/>
        <charset val="1"/>
      </rPr>
      <t xml:space="preserve">(ou Promover?) </t>
    </r>
    <r>
      <rPr>
        <sz val="11"/>
        <color theme="1"/>
        <rFont val="Calibri"/>
        <family val="2"/>
        <scheme val="minor"/>
      </rPr>
      <t xml:space="preserve"> junto às instituições responsáveis pela execução da política fundiária a fim de considerarem os protocolos (modelos/mapas) e recomendações estabelecidas pelo PAN Onça-Parda (assentamentos pelo INTERMAT, IMASUL e INCRA)</t>
    </r>
  </si>
  <si>
    <t>4.2 Articular com os órgãos responsáveis um Plano de Fiscalização (incluindo controle à caça da espécie e presas) para atuação prioritária nas diversas categorias de localidades-chave.</t>
  </si>
  <si>
    <t>Protocolos e recomendações incorporados no processo de políticas fundiárias dos estados das localidades-chave</t>
  </si>
  <si>
    <t>Mauro Britto (IAP PR), Cesar Soares (IBAMA MT), Claudia B. de Campos (Inst. Pró-Carnívoros e ESALQ/USP), Ricardo Boulhosa (Inst. Pró-Carnívoros), Fernanda Gaio (IBAMA Marabá/PA), Henrique Villas Boas Concone (Faz. San Francisco e Inst. Pró-Carnívoros)</t>
  </si>
  <si>
    <r>
      <t>Operações</t>
    </r>
    <r>
      <rPr>
        <sz val="11"/>
        <color theme="1"/>
        <rFont val="Calibri"/>
        <family val="2"/>
        <scheme val="minor"/>
      </rPr>
      <t xml:space="preserve"> e atendimento de denuncias realizadas</t>
    </r>
  </si>
  <si>
    <t>jan/2014 (cont.)</t>
  </si>
  <si>
    <t>Mauro Britto (IAP PR), Rosa Lia (FLONA Contendas do Sincorá), Apoena Figueroa, Rodrigo, Frederico Drumond, Cristiana Mendes (INEA RJ), Simone, Henrique Villas Boas Concone (Faz. San Francisco e Inst. Pró-Carnívoros);Rogério Caldas (IBPN)</t>
  </si>
  <si>
    <t>5.  Aumento do conhecimento sobre as razões sociais, culturais, econômicas e ecológicas que levam ao abate de indivíduos de Puma concolor e suas presas.</t>
  </si>
  <si>
    <t xml:space="preserve">5.1 Revisar o conhecimento sobre as razões sociais, culturais, econômicas e ecológicas que levam ao abate de indivíduos de onça-parda (Puma concolor). </t>
  </si>
  <si>
    <t>Relatórios e publicações</t>
  </si>
  <si>
    <t>Claudia B. de Campos (Inst. Pró-Carnívoros e ESALQ/USP), Mauro Britto (IAP PR), Ana Elisa Bacellar Schittini (PARNASO/ICMBio), Cristiana Mendes (INEA RJ), Livia Rodrigues (CENAP), Henrique Villas Boas Concone (Faz. San Francisco e Inst. Pró-Carnívoros), Silvio Marchini (Inst. Pró-Carnívoros e Escola da Amazônia), Fernanda Cavalcanti (PCMC).</t>
  </si>
  <si>
    <t>nenhum</t>
  </si>
  <si>
    <t xml:space="preserve">5.2 Efetuar modelagem espacial dos conflitos e  Identificar localidades-chave para aplicação de resolução de conflitos e execucão de projetos de pesquisa, com base na acão 5.1. </t>
  </si>
  <si>
    <r>
      <t>Modelo</t>
    </r>
    <r>
      <rPr>
        <sz val="12"/>
        <color rgb="FF000000"/>
        <rFont val="Arial"/>
        <family val="2"/>
        <charset val="1"/>
      </rPr>
      <t xml:space="preserve"> (mapas, relatório) e lista de localidades</t>
    </r>
  </si>
  <si>
    <t>Katia Ferraz (ESALQ/USP)</t>
  </si>
  <si>
    <t>Rogerio C. de Paula (CENAP), Claudia B. de Campos (Inst. Pró-Carnívoros e ESALQ/USP), Fernanda Cavalcanti (PCMC), Ana Elisa Bacellar Schittini (PARNASO/ICMBio), Renata Miotto (ESALQ/USP e LabBMC/UFSCar), Henrique Villas Boas Concone (Faz. San Francisco e Inst. Pró-Carnívoros), Silvio Marchini (Inst. Pró-Carnívoros e Escola da Amazônia)</t>
  </si>
  <si>
    <t>nenhum (associado à Ação 1.1)</t>
  </si>
  <si>
    <r>
      <t xml:space="preserve">5.3 Elaborar e executar projetos visando identificar os atores e as motivações culturais e </t>
    </r>
    <r>
      <rPr>
        <sz val="11"/>
        <color rgb="FFDC2300"/>
        <rFont val="Calibri"/>
        <family val="2"/>
        <charset val="1"/>
      </rPr>
      <t>sócio-econômicas</t>
    </r>
    <r>
      <rPr>
        <sz val="11"/>
        <color theme="1"/>
        <rFont val="Calibri"/>
        <family val="2"/>
        <scheme val="minor"/>
      </rPr>
      <t xml:space="preserve"> que levam ao abate de indivíduos de onça-parda (Puma concolor) em pelo menos uma área por bioma, priorizando áreas identificadas na ação 5.2 (localidades-chave).</t>
    </r>
  </si>
  <si>
    <r>
      <t>Projetos</t>
    </r>
    <r>
      <rPr>
        <sz val="12"/>
        <color rgb="FF000000"/>
        <rFont val="Arial"/>
        <family val="2"/>
        <charset val="1"/>
      </rPr>
      <t>, relatórios e publicações</t>
    </r>
  </si>
  <si>
    <t>Claudia B. de Campos (Inst. Pró-Carnívoros e ESALQ/USP)</t>
  </si>
  <si>
    <t>Fernanda Cavalcanti (PCMC), Francisco Chen (CENAP), Silvio Marchini (Inst. Pró- Carnívoros e Escola da Amazônia), Fernanda Gaio (IBAMA Marabá/PA), Cristiana Mendes (INEA RJ), Henrique Villas Boas Concone (Faz. San Francisco e Inst. Pró-Carnívoros);  Edsel A. Moraes Jr (Biotrópicos), Leandro Abade</t>
  </si>
  <si>
    <t>R$ 40.000,00 (R$ 10.000,00/ projeto)</t>
  </si>
  <si>
    <t>5.4 Elaborar e executar projetos para avaliar as características da espécie, do ambiente e do manejo das criações domésticas que podem determinar a ocorrência de abate de indivíduos, em pelo menos, uma área por bioma, priorizando áreas identificadas na ação 5.2 (localidades-chave)</t>
  </si>
  <si>
    <t>Projetos, relatórios e publicações</t>
  </si>
  <si>
    <t>Sandra Cavalcanti (Inst. Pró-Carnívoros)</t>
  </si>
  <si>
    <t>Claudia B. de Campos (Inst. Pró-Carnívoros e ESALQ/USP), Mauro Britto (IAP PR), Fernanda Cavalcanti (PCMC), Ricardo Boulhosa (Inst. Pró-Carnívoros), Luiz Guilherme Marins de Sá (Instituto Serrano  de Cons. da Natureza), Marcelo Mazzoli,  Tadeu Oliveira, Leandro Silveira, Fernando Azevedo, Renata Miotto (ESALq/USP), Cristina Whiteman, Emiliano Ramalho, Marina Xavier, Andrea Martins, Elildo,  Edsel A. Moraes Jr (Biotrópicos); Henrique Villas Boas Concone (Faz. San Francisco e Inst. Pró-Carnívoros); Rogério Caldas (IBPN)</t>
  </si>
  <si>
    <t>R$ 600.000,00 (R$ 100.000,00 / projeto)</t>
  </si>
  <si>
    <t>5.5 Identificar estratégias de comunicação (público alvo, mídias, mensagens, agente comunicador) para minimizar o abate de indivíduos de onça-parda.</t>
  </si>
  <si>
    <t>Claudia B. de Campos (Inst. Pró-Carnívoros e ESALQ/USP), Mauro Britto (IAP PR), Ana Elisa Bacellar Schittini (PARNASO/ICMBio), Cristiana Mendes (INEA RJ), Fernanda Cavalcanti (PCMC), Fernanda Gaio (IBAMA Marabá/PA), Henrique Villas Boas Concone (Faz. San Francisco e Inst. Pró-Carnívoros)</t>
  </si>
  <si>
    <t>5.6 Identificar metodologias de prevenção de depredação de animais domésticos  e estratégias de manejo e mitigação de conflitos mais adequadas a cada localidade-chave.</t>
  </si>
  <si>
    <t>Claudia Campos (ESALq/USP), Mauro Britto (IAP PR), Ana Elisa Bacellar Schittini (PARNASO/ICMBio), Cristiana Mendes (INEA RJ), Fernanda Cavalcanti (PCMC), Fernanda Gaio (IBAMA Marabá/PA), Sandra Cavalcanti (Inst. Pró-Carnívoros), Ricardo Boulhosa (Inst. Pró-Carnívoros), Francisco Chen (CENAP), Paulo Amaral (CENAP), Luiz Guilherme Marins de Sá (Instituto Serrano  de Cons. da Natureza), Marcelo Mazzoli,  Tadeu Oliveira, Leandro Silveira, Henrique Villas Boas Concone (Faz. San Francisco e Inst. Pró-Carnívoros);  Edsel A. Moraes Jr (Biotrópicos); Rogério Caldas (IBPN)</t>
  </si>
  <si>
    <t>5.7 Criar uma rede de colaboração para implementar recomendações de manejo regionalizados para um programa de prevenção de conflitos com rebanhos</t>
  </si>
  <si>
    <r>
      <t>Publicações</t>
    </r>
    <r>
      <rPr>
        <sz val="12"/>
        <rFont val="Arial"/>
        <family val="2"/>
        <charset val="1"/>
      </rPr>
      <t xml:space="preserve"> (livretos com recomendações regionalizadas)</t>
    </r>
  </si>
  <si>
    <t>Sandra Cavalcanti (Inst. Pro-Carnívoros)</t>
  </si>
  <si>
    <t>Henrique Villas Boas Concone (Faz. San Francisco e Inst. Pró-Carnívoros), Claudia B. de Campos (Inst. Pró-Carnívoros e ESALQ/USP)</t>
  </si>
  <si>
    <t>6. Diminuição da retirada de indivíduos de Puma concolor da natureza por caça, abate oportunístico e retaliatório, nos próximos cinco anos</t>
  </si>
  <si>
    <t>6.1 Aplicar as metodologias de prevenção  de depredação de animais domésticos  e estratégias de manejo e mitigação de conflitos identificadas na ação 5.6</t>
  </si>
  <si>
    <t>Locais com a metodologia aplicada e relatórios</t>
  </si>
  <si>
    <t>Ronaldo  Morato (CENAP)</t>
  </si>
  <si>
    <t>Claudia B. de Campos (Inst. Pró-Carnívoros e ESALQ/USP), Mauro Britto (IAP PR), Ana Elisa Bacellar Schittini (PARNASO/ICMBio), Cristiana Mendes (INEA RJ), Fernanda Cavalcanti (PCMC), Fernanda Gaio (IBAMA Marabá/PA), Sandra Cavalcanti (Inst. Pró-Carnívoros), Ricardo Boulhosa (Inst. Pró-Carnívoros), Francisco Chen (CENAP), Paulo Amaral CENAP), Luiz Guilherme Marins de Sá (Instituto Serrano  de Cons. da Natureza), Marcelo Mazzoli,  Tadeu Oliveira, Leandro Silveira, Beatriz Beisiegel (CENAP), Henrique Villas Boas Concone (Faz. San Francisco e Inst. Pró-Carnívoros);  Edsel A. Moraes Jr (Biotrópicos); Rogério Caldas (IBPN)</t>
  </si>
  <si>
    <t>R$ 50.000,00 / projeto</t>
  </si>
  <si>
    <t>6.2 Implementar junto aos projetos do Programa de Educação e Comunicação Ambiental estratégias de prevenção e mitigação a conflitos.</t>
  </si>
  <si>
    <r>
      <t>Projetos</t>
    </r>
    <r>
      <rPr>
        <sz val="12"/>
        <color rgb="FF000000"/>
        <rFont val="Arial"/>
        <family val="2"/>
        <charset val="1"/>
      </rPr>
      <t xml:space="preserve"> inseridos no Programa e  iniciados</t>
    </r>
  </si>
  <si>
    <t>Felipe Mendonca, Paulo Roberto Russo, Laci Santin, Tiago Juruá, Nenzinho, Jerônimo Carvalho Martin, Alexandra Fontana, Marcus Gomes, Silvio Marchini (Inst. Pró-Carnívoros e Escola da Amazônia), Fabiana Prado, Carla Cruz Soares, Ana Elisa Bacellar Schittini (PARNASO/ICMBio), Fernanda Gaio (IBAMA Marabá/PA), Jean Pierre, Marcelo Bizerril, Henrique Villas Boas Concone (Faz. San Francisco e Inst. Pró-Carnívoros)</t>
  </si>
  <si>
    <t xml:space="preserve">6.3 Realizar um plano de comunicação de amplitude nacional tendo a onça-parda como espécie bandeira </t>
  </si>
  <si>
    <r>
      <t>Plano</t>
    </r>
    <r>
      <rPr>
        <sz val="12"/>
        <color rgb="FF000000"/>
        <rFont val="Arial"/>
        <family val="2"/>
        <charset val="1"/>
      </rPr>
      <t xml:space="preserve"> de comunicação iniciado</t>
    </r>
  </si>
  <si>
    <t>Ricardo Boulhosa (Inst. Pró-Carnívoros)</t>
  </si>
  <si>
    <t>Mauro Britto (IAP PR), Rogerio C. de Paula (CENAP), Leandro Caldas (FLONA Contendas do Sincorá), Claudia B. de Campos (Inst. Pró-Carnívoros e ESALQ/USP), Fernanda Gaio (IBAMA Marabá/PA), Fernanda Cavalcanti (PCMC), Ana Elisa Bacellar Schittini (PARNASO/ICMBio), Cristiana Mendes (INEA RJ), Silvio Marchini (Inst. Pró-Carnívoros e Escola da Amazônia), Henrique Villas Boas Concone (Faz. San Francisco e Inst. Pró-Carnívoros); Rogério Caldas (IBPN)</t>
  </si>
  <si>
    <t>7. Reduzir impactos negativos nas populações de onças-parda causados pelas atividades rurais (pecuária, soja, cana-de-açúcar e silvicultura) e pela expansão da malha viária nos próximos cinco anos.</t>
  </si>
  <si>
    <t xml:space="preserve">7.1 Articular junto as agências de fomento um programa de pesquisa. </t>
  </si>
  <si>
    <r>
      <t>Programa</t>
    </r>
    <r>
      <rPr>
        <sz val="11"/>
        <color theme="1"/>
        <rFont val="Calibri"/>
        <family val="2"/>
        <scheme val="minor"/>
      </rPr>
      <t xml:space="preserve"> de pesquisa elaborado e editais publicados em, pelo menos, dois estados e um em </t>
    </r>
    <r>
      <rPr>
        <sz val="11"/>
        <color rgb="FFDC2300"/>
        <rFont val="Calibri"/>
        <family val="2"/>
        <charset val="1"/>
      </rPr>
      <t>nível</t>
    </r>
    <r>
      <rPr>
        <sz val="11"/>
        <color theme="1"/>
        <rFont val="Calibri"/>
        <family val="2"/>
        <scheme val="minor"/>
      </rPr>
      <t xml:space="preserve"> nacional</t>
    </r>
  </si>
  <si>
    <t xml:space="preserve">Instituto Pró-Carnívoros, CBEE, Centro de Fauna Silvestre/SMA-SP, CENAP, Biota/FAPESP, FUNBIO, MMA, MCT, CAPES, CNPq, ABRAF, ÚNICA, Casa da Floresta, Ass. Mata Ciliar, EMBRAPA, MAPA, MT, ANTT, DNIT, ABCR, concessionarias, Paulo Anselmo Felipe (Zoo Campinas/Ass. Mata Ciliar), Marcia Rodrigues (ARIE Matão de Cosmópolis/ICMBio), DILIC/IBAMA, </t>
  </si>
  <si>
    <r>
      <t>7.2 Elaborar e executar projetos de pesquisa sobre ecologia histórica para avaliar os Impactos negativos provenientes do uso da terra pelos grandes setores agroindustriais (pecuária, soja, cana-de-açúcar e silvicultura) e da malha viária no</t>
    </r>
    <r>
      <rPr>
        <sz val="11"/>
        <color rgb="FFDC2300"/>
        <rFont val="Calibri"/>
        <family val="2"/>
        <charset val="1"/>
      </rPr>
      <t xml:space="preserve"> padrão </t>
    </r>
    <r>
      <rPr>
        <sz val="11"/>
        <color theme="1"/>
        <rFont val="Calibri"/>
        <family val="2"/>
        <scheme val="minor"/>
      </rPr>
      <t>de distribuição e processos ecológicos e evolutivos nos biomas prioritários (Mata Atlântica, Cerrado, Caatinga e Pantanal).</t>
    </r>
  </si>
  <si>
    <t>Projetos em execução</t>
  </si>
  <si>
    <t>dez/2014 (cont.)</t>
  </si>
  <si>
    <t>Alex Bager (UFLA), Inst. Pró-Carnívoros; Renata Miotto (ESALQ/USP e LabBMC/UFSCar); Elson Lima (Casa da Floresta)</t>
  </si>
  <si>
    <t>7.3 Elaborar e executar projetos de pesquisa para desenvolvimento metodológico/tecnológico (boas práticas agrícolas, economia ecológica, ecologia da paisagem, ecologia molecular e ecologia de estradas) para avaliar os Impactos negativos provenientes do uso da terra pelos grandes setores agroindustriais (pecuária, soja, cana-de-açúcar e silvicultura) e da malha viária no padrão de distribuição e processos ecológicos e evolutivos nos biomas prioritários (Mata Atlântica, Cerrado, Caatinga e Pantanal).</t>
  </si>
  <si>
    <t>Marcia Rodrigues (ARIE Matão de Cosmópolis/ICMBio)</t>
  </si>
  <si>
    <t>Fernanda Cavalcanti (PCMC); Elson Lima (Casa da Floresta)</t>
  </si>
  <si>
    <t>7.4 Alavancar recursos para articulaçao institucional para avaliar os Impactos negativos provenientes do uso da terra pelos grandes setores agroindustriais (pecuaria, soja, cana-de-açucar e silvicultura) e da malha viaria no padrao de distribuiçao e processos ecologicos e evolutivos nos biomas prioritarios (Mata Atlantica, Cerrado, Caatinga e Pantanal).</t>
  </si>
  <si>
    <r>
      <t>Grupos</t>
    </r>
    <r>
      <rPr>
        <sz val="12"/>
        <color rgb="FF000000"/>
        <rFont val="Arial"/>
        <family val="2"/>
        <charset val="1"/>
      </rPr>
      <t xml:space="preserve"> de trabalho formados e bancos de dados estabelecidos e mantidos</t>
    </r>
  </si>
  <si>
    <t>Marcia Rodrigues  (ARIE Matão de Cosmópolis/ICMBio)</t>
  </si>
  <si>
    <t>CBEE, Inst. Pró-Carnívoros, Elson Lima (Casa da Floresta), CENAP, MMA, FUNBIO, Associacão Caatinga</t>
  </si>
  <si>
    <t>7.5 Multiplicar as experiências de monitoramento genético e por radiotelemetria em, pelo menos uma área de ocorrência de onça-parda por bioma prioritário (Mata Atlântica, Cerrado, Caatinga e Pantanal) avaliando os efeitos da malha viária e da estrutura e dinâmica da paisagem</t>
  </si>
  <si>
    <t>UFSCAR, CENAP, Ass. Mata Ciliar, Marcia, Luciano, CBEE, Casa da Floresta, Fred, Fernanda (PCMC)</t>
  </si>
  <si>
    <t>7.6 Criação e manutenção de um banco de dados nacional de efeitos da malha viária</t>
  </si>
  <si>
    <r>
      <t>Banco</t>
    </r>
    <r>
      <rPr>
        <sz val="12"/>
        <color rgb="FF000000"/>
        <rFont val="Arial"/>
        <family val="2"/>
        <charset val="1"/>
      </rPr>
      <t xml:space="preserve"> de dados criado e ampliado</t>
    </r>
  </si>
  <si>
    <t>mar-13 (cont.)</t>
  </si>
  <si>
    <t>Mauro Britto (IAP PR), Rose Morato (CENAP), Inst. Pró-Carnívoros, Fernanda Cavalcanti (PCMC), Ana Elisa Bacellar Schittini (PARNASO/ICMBio),  Cristiana Mendes (INEA RJ).</t>
  </si>
  <si>
    <t>7.7 Modelar e identificar áreas críticas de efeitos da malha viária sobre a fauna</t>
  </si>
  <si>
    <t>Modelos</t>
  </si>
  <si>
    <t>Katia Ferraz (ESALq/USP), Mauro Britto (IAP PR), Rose Morato (CENAP),  Inst. Pró-Carnívoros, Fernanda Cavalcanti (PCMC), Ana Elisa Bacellar Schittini (PARNASO/ICMBio),  Cristiana Mendes (INEA RJ); Renata Miotto (ESALQ/USP)</t>
  </si>
  <si>
    <t>7.8 Avaliar, desenvolver e aplicar, quando necessário, estratégias de mitigação dos efeitos da malha viária</t>
  </si>
  <si>
    <r>
      <t>Protocolos</t>
    </r>
    <r>
      <rPr>
        <sz val="12"/>
        <color rgb="FF000000"/>
        <rFont val="Arial"/>
        <family val="2"/>
        <charset val="1"/>
      </rPr>
      <t xml:space="preserve"> e sistemas de mitigação</t>
    </r>
  </si>
  <si>
    <t>Katia Ferraz (ESALQ/USP), Mauro Britto (IAP PR), Rose Morato (CENAP),  Inst. Pró-Carnívoros, Fernanda Cavalcanti (PCMC), Ana Elisa Bacellar Schittini (PARNASO/ICMBio),  Cristiana Mendes (INEA RJ), Claudia B. de Campos (Inst. Pró-Carnívoros e ESALQ/USP); Renata Miotto (ESALQ/USP).</t>
  </si>
  <si>
    <t>7.9 Criação e implementação do selo CBEE (Centro Brasileiro de Estudos em Ecologia de Estradas) para certificação das rodovias</t>
  </si>
  <si>
    <r>
      <t xml:space="preserve">Selo </t>
    </r>
    <r>
      <rPr>
        <sz val="12"/>
        <color rgb="FF000000"/>
        <rFont val="Arial"/>
        <family val="2"/>
        <charset val="1"/>
      </rPr>
      <t>criado</t>
    </r>
  </si>
  <si>
    <t>Cesar Soares (IBAMA MT), Rogerio de Lima e Silva Caldas (IBPN), Mauro Britto (IAP PR), Ana Elisa Bacellar Schittini (PARNASO/ICMBio), Cristiana Mendes (INEA RJ), Fátima Pires (COPAN/DIBIO)</t>
  </si>
  <si>
    <t>7.10 Articular a formação de um grupo de trabalho junto aos representantes dos grandes setores agroindustriais para elaboração e implementação do plano de mitigação</t>
  </si>
  <si>
    <r>
      <t>Grupos</t>
    </r>
    <r>
      <rPr>
        <sz val="12"/>
        <color rgb="FF000000"/>
        <rFont val="Arial"/>
        <family val="2"/>
        <charset val="1"/>
      </rPr>
      <t xml:space="preserve"> de trabalho formados</t>
    </r>
  </si>
  <si>
    <t>Instituto Pró-Carnívoros,  Centro de Fauna Silvestre/SMA-SP, CENAP, ABRAF, ÚNICA, Ass. Mata Ciliar, EMBRAPA, MAPA, Luciano Verdade; Elson Lima (Casa da Floresta)</t>
  </si>
  <si>
    <r>
      <t xml:space="preserve">7.11 Articular com a ABPO e EMBRAPA a inserção de medidas voltadas </t>
    </r>
    <r>
      <rPr>
        <sz val="11"/>
        <color rgb="FFDC2300"/>
        <rFont val="Calibri"/>
        <family val="2"/>
        <charset val="1"/>
      </rPr>
      <t>à conservação</t>
    </r>
    <r>
      <rPr>
        <sz val="11"/>
        <color theme="1"/>
        <rFont val="Calibri"/>
        <family val="2"/>
        <scheme val="minor"/>
      </rPr>
      <t xml:space="preserve"> da </t>
    </r>
    <r>
      <rPr>
        <sz val="11"/>
        <color rgb="FFDC2300"/>
        <rFont val="Calibri"/>
        <family val="2"/>
        <charset val="1"/>
      </rPr>
      <t>onça-parda</t>
    </r>
    <r>
      <rPr>
        <sz val="11"/>
        <color theme="1"/>
        <rFont val="Calibri"/>
        <family val="2"/>
        <scheme val="minor"/>
      </rPr>
      <t xml:space="preserve"> em seus critérios de certificação</t>
    </r>
  </si>
  <si>
    <t>Critérios inseridos no selo</t>
  </si>
  <si>
    <t>Ricardo Boulhosa Inst. Pró-Carnívoros), Walfrido Thomas, Ivens Domingos</t>
  </si>
  <si>
    <r>
      <t>7.12 Avaliar o</t>
    </r>
    <r>
      <rPr>
        <i/>
        <sz val="11"/>
        <color rgb="FFDC2300"/>
        <rFont val="Calibri"/>
        <family val="2"/>
        <charset val="1"/>
      </rPr>
      <t xml:space="preserve"> status</t>
    </r>
    <r>
      <rPr>
        <sz val="11"/>
        <color theme="1"/>
        <rFont val="Calibri"/>
        <family val="2"/>
        <scheme val="minor"/>
      </rPr>
      <t xml:space="preserve"> populacional em cativeiro da onça-parda (criadores, CETAS, Zoológicos, CRAS)</t>
    </r>
  </si>
  <si>
    <r>
      <t>Relatório</t>
    </r>
    <r>
      <rPr>
        <sz val="12"/>
        <color rgb="FF000000"/>
        <rFont val="Arial"/>
        <family val="2"/>
        <charset val="1"/>
      </rPr>
      <t xml:space="preserve"> do status</t>
    </r>
  </si>
  <si>
    <t>Rodrigo Teixeira (SZB)</t>
  </si>
  <si>
    <t>Cristina Mendes (INEA RJ), Jussara Tebet (Centro de Fauna Silvestre/SMA-SP) e Daniela (Centro de Fauna Silvestre/SMA-SP), Mara Marques (SPZ), Rodrigo Teixeira (SZB), Marcelo Reis (COPAN/DIBIO), IBAMA, CETAS, CENAP, Inst. Pró-Carnívoros, Bombeiros, Policias Ambientais, Policia Federal, NEX , CRAS-MS</t>
  </si>
  <si>
    <t>7.13 Realizar oficina para elaborar protocolo de destinação de indivíduos de onça-parda provenientes da vida livre que chegam ao cativeiro</t>
  </si>
  <si>
    <r>
      <t>Protocolo</t>
    </r>
    <r>
      <rPr>
        <sz val="12"/>
        <color rgb="FF000000"/>
        <rFont val="Arial"/>
        <family val="2"/>
        <charset val="1"/>
      </rPr>
      <t xml:space="preserve"> elaborado</t>
    </r>
  </si>
  <si>
    <t>Rose Morato (CENAP)</t>
  </si>
  <si>
    <t>Embora esta ação tenha sido caracterizada em plenária como prioritária pelo ICMbio e o mesmo havia se comprometido em financiá-la, houve falta de recurso financeiro por parte do ICMBio para viabilizá-la</t>
  </si>
  <si>
    <t>Katia Ferraz</t>
  </si>
  <si>
    <t>Esta acão é imprescindivel para a realização de outras ações</t>
  </si>
  <si>
    <t xml:space="preserve">Identificar localidades-chave para a conservação, pesquisa e monitoramento de Puma concolor e seus corredores de conexão </t>
  </si>
  <si>
    <t>Mapa de localidades-chave para conservação da espécie; mapa de conectividade</t>
  </si>
  <si>
    <t>R$20.000(uma reunião)</t>
  </si>
  <si>
    <t>ações 1.1 e 1.2 agrupadas</t>
  </si>
  <si>
    <t>análise sendo realizada</t>
  </si>
  <si>
    <t>atraso  nas analises</t>
  </si>
  <si>
    <r>
      <t xml:space="preserve">projetos sendo realizados somente em dois biomas: Mata Atlântica (Iguaçú, Campinas-Cosmopolis, Rio Doce, Cantareira, Intervales, Itajaí, Bacia do Tiete e Rio Grande, </t>
    </r>
    <r>
      <rPr>
        <sz val="11"/>
        <rFont val="Calibri"/>
        <family val="2"/>
        <scheme val="minor"/>
      </rPr>
      <t>Caetetus, UCs Serra do Mar, Parque Nacional Serra dos Orgãos, Parque das Neblinas, Araras (SP), Corredor da Mata Atlantica Central Fluminense) e Cerrado (Triangulo Mineiro, Grande Sertao Veredas, Serra do Brigadeiro, Rio  Claro/Brotas/Catanduva/Ribeirão Preto</t>
    </r>
    <r>
      <rPr>
        <sz val="11"/>
        <color theme="1"/>
        <rFont val="Calibri"/>
        <family val="2"/>
        <scheme val="minor"/>
      </rPr>
      <t>), Caatinga (Boqueirao da onca)</t>
    </r>
  </si>
  <si>
    <t>resultados parciais não publicados, pubilcações não indexadas (wild felid monitor journal), publicacoes indexadas (Rio Claro/Brotas/Catanduva/Ribeirão Preto), dissertaçoes de mestrado</t>
  </si>
  <si>
    <t>falta de financiamento</t>
  </si>
  <si>
    <t>Plenária</t>
  </si>
  <si>
    <t>Reforçar a importâcia de estudos nos outros biomas</t>
  </si>
  <si>
    <t>falta de elaboraçao do mapa de localidades-chave</t>
  </si>
  <si>
    <t>Elaborar e implementar um Programa de Educação e Comunicacao visando melhorar as atitudes da populacao sobre a onca-parda e os aspecto da sua conservacão</t>
  </si>
  <si>
    <t xml:space="preserve">Silvio Marchini </t>
  </si>
  <si>
    <t xml:space="preserve">acão contemplada no programa de educacao e comunicacao </t>
  </si>
  <si>
    <t>adaptada para nova ação no objetivo 6</t>
  </si>
  <si>
    <t>falta de informacao por parte do articulador</t>
  </si>
  <si>
    <r>
      <t>analise de viabilidade populacional realizada em pequena escala (</t>
    </r>
    <r>
      <rPr>
        <sz val="11"/>
        <rFont val="Calibri"/>
        <family val="2"/>
        <scheme val="minor"/>
      </rPr>
      <t>Rio Claro/Brotas/Catanduva/ Ribeirão Preto</t>
    </r>
    <r>
      <rPr>
        <sz val="11"/>
        <color theme="1"/>
        <rFont val="Calibri"/>
        <family val="2"/>
        <scheme val="minor"/>
      </rPr>
      <t>)</t>
    </r>
  </si>
  <si>
    <t>dificuldade de formaçao do grupo de discussao</t>
  </si>
  <si>
    <t>Alex Bager</t>
  </si>
  <si>
    <t>não iniciada</t>
  </si>
  <si>
    <t>depende da elaboraçao dos protocolos de monitoramento (nao realizados)</t>
  </si>
  <si>
    <t>Articular junto aos órgãos licenciadores  a inserção dos protocolos (ação 2.1) nos processos de licenciamento</t>
  </si>
  <si>
    <t>mapas de localidades-chave e conectividade não produzidos</t>
  </si>
  <si>
    <t xml:space="preserve">Livia </t>
  </si>
  <si>
    <t xml:space="preserve">Elaborar mapa de potenciais áreas para criação de Unidades de Conservação a partir de mapas  de localidades-chave, conectividade  e de adequabilidade ambiental </t>
  </si>
  <si>
    <t>Livia</t>
  </si>
  <si>
    <t>Incentivar a criação de RPPN nas localidades-chave, tendo como referência a análise de conectividade (ação 1.1)</t>
  </si>
  <si>
    <t>Mauro Britto</t>
  </si>
  <si>
    <t>articulaçao junto a alguns Ministérios Públicos iniciadas</t>
  </si>
  <si>
    <t>dificuldade de identificação e implementação devido a não identificação das localidades-chave</t>
  </si>
  <si>
    <t>Rogerio Caldas</t>
  </si>
  <si>
    <t>Fazer gestão junto ao Ministério Público para a implementação de Termos de Ajustamento de Conduta (TACs), com relação a conectividade entre remanescentes de vegetação nativa em áreas alteradas, nas localidades-chave para a conservação da onça-parda.</t>
  </si>
  <si>
    <t>Marcia Rodrigues, Mauro Britto</t>
  </si>
  <si>
    <t>Articular  a recuperação de APP e áreas de Reserva Legal e suas conexões nas localidades-chave.</t>
  </si>
  <si>
    <t>Marcia Rodrigues, Mauro Britto, Claudia Campos</t>
  </si>
  <si>
    <t>o objetivo final da ação (objetivo especifico) já está sendo contemplado nos objetivos especificos 2 e 3</t>
  </si>
  <si>
    <t>plenaria</t>
  </si>
  <si>
    <t>compilacão sobre publicações realizada, falta a seleção de publicações com relacão ao abate</t>
  </si>
  <si>
    <t>levantamento das publicacões ainda em andamento</t>
  </si>
  <si>
    <t>Fernanda Cavalcanti</t>
  </si>
  <si>
    <t>Compilar as informacões publicadas sobre as dimensões ecológicas, sociais, culturais e econômicas do abate de indivíduos de Puma concolor</t>
  </si>
  <si>
    <t>Lista de publicacões</t>
  </si>
  <si>
    <t>falta de tempo do articulador</t>
  </si>
  <si>
    <t xml:space="preserve">Efetuar modelagem espacial dos conflitos para identificacão de áreas estratégicas para gestão. </t>
  </si>
  <si>
    <t>modelo (mapas, relatório) e lista de áreas estratégicas</t>
  </si>
  <si>
    <t>Rogério Cunha</t>
  </si>
  <si>
    <t xml:space="preserve">projeto iniciado na caatinga e articulacão em andamento nos outros biomas </t>
  </si>
  <si>
    <t>falta de recurso financeiro</t>
  </si>
  <si>
    <t>Claudia Campos</t>
  </si>
  <si>
    <t>Elaborar e executar projetos visando identificar os atores e as motivações culturais e socio-econômicas que levam ao abate de indivíduos de onça-parda (Puma concolor).</t>
  </si>
  <si>
    <t>projeto em execucão no Cerrado, Caatinga, Mata Atlantica e negociacão de um projeto em andamento com inicio previsto para primeiro semestre de 2013</t>
  </si>
  <si>
    <t>Sandra Cavalcanti</t>
  </si>
  <si>
    <t>Elaborar e executar projetos para avaliar as características da espécie, do ambiente e do manejo das criações domésticas que podem determinar a ocorrência de abate de indivíduos.</t>
  </si>
  <si>
    <t>dependem dos resultados das acões 5.1 e 5.3</t>
  </si>
  <si>
    <t>metodologias de prevencão definidas, aguardando definicão das áreas estratégicas</t>
  </si>
  <si>
    <t>áreas estratégicas ainda não definidas para aplicação de metodologias direcionadas</t>
  </si>
  <si>
    <t>Rogerio Cunha</t>
  </si>
  <si>
    <t>Identificar metodologias de prevenção de depredação de animais domésticos  e estratégias de manejo e mitigação de conflitos mais adequadas a cada área estrategica.</t>
  </si>
  <si>
    <t>questionário específico para cada região</t>
  </si>
  <si>
    <t>falta de tempo do articulador,existe uma colaboraçao entre os pesquisadores mas não uma rede</t>
  </si>
  <si>
    <t xml:space="preserve">Criar um forum de discussão e divulgação de alternativas para resolução de conflitos </t>
  </si>
  <si>
    <t>forum criado e em execução</t>
  </si>
  <si>
    <t>Elildo Carvalho, Sandra Cavalcanti, Lilian Bonjorne</t>
  </si>
  <si>
    <t>depende da elaboracão do programa da acão 1.4</t>
  </si>
  <si>
    <t>Implementar junto aos projetos do Programa de Educação e Comunicação estratégias de prevenção e mitigação a conflitos.</t>
  </si>
  <si>
    <t>Silvio Marchini</t>
  </si>
  <si>
    <t>a equipe de voluntários que trabalham com a comunicação está desenvolvendo atualmente uma campanha com a onça-pintada; espera-se que no segundo semestre de 2013 o projeto de comunicação com a onça-parda inicia-se, juntamente com o desenvolvimento de um projeto com a espécie no interior do estado de São Paulo</t>
  </si>
  <si>
    <t>Ricardo Boulhosa</t>
  </si>
  <si>
    <t>a ação foi excluída pois está associada a acão 1.4</t>
  </si>
  <si>
    <t>não iniciado</t>
  </si>
  <si>
    <t xml:space="preserve">Articular junto as agências de fomento para publicaçao de editais contemplando as acoes do plano de ação </t>
  </si>
  <si>
    <t xml:space="preserve">editais publicados </t>
  </si>
  <si>
    <t xml:space="preserve">Elaborar e executar projetos de pesquisa para avaliar os Impactos negativos provenientes do uso da terra pelos grandes setores agroindustriais (pecuária, soja, cana-de-açúcar e silvicultura) e da malha viária no padrao de distribuição e processos ecológicos e evolutivos </t>
  </si>
  <si>
    <t>minuta do termo de reciprocidade com a UNICA em análise pela Associação</t>
  </si>
  <si>
    <t>Elaborar e executar projetos de pesquisa para desenvolvimento metodológico/tecnológico (boas práticas agrícolas, economia ecológica, ecologia da paisagem, ecologia molecular e ecologia de estradas) para avaliar os Impactos negativos provenientes do uso da terra pelos grandes setores agroindustriais (pecuária, soja, cana-de-açúcar e silvicultura) e da malha viária no padrão de distribuição e processos ecológicos e evolutivos.</t>
  </si>
  <si>
    <t xml:space="preserve">Levantar recursos para execução dos projetos das ações 7.2 e 7.3, junto as empresas dos setores envolvidos. </t>
  </si>
  <si>
    <t>pelo menos duas empresas envolvidas no patrocinio dos projetos</t>
  </si>
  <si>
    <t>projetos em andamento (Serra do Brigadeiro, triangulo mineiro, Caetetus, Iguacu, Norte do MT, Serra do Mar, Itajai, Campinas/Cosmopolis, Angatuba)</t>
  </si>
  <si>
    <t>Katia Ferraz, Sandra Cavalcanti, Fernanda Cavalcanti, Lilian Bonjorne</t>
  </si>
  <si>
    <t>Multiplicar as experiências de monitoramento genético e por radiotelemetria.</t>
  </si>
  <si>
    <t>Banco de dados online criado e Urubu mobile - sistema android sendo desenvolvido para obtencão de dados de atropelamento</t>
  </si>
  <si>
    <t>projetos encaminhados para captacão de recusos</t>
  </si>
  <si>
    <t>dois projetos financiados envolvendo grandes mamíferos, espécies arborícolas e pequenos mamíferos para estabelecimento de protocolos e sistemas de mitigação e publicação de um artigo cientifico avaliando o sistema de proteção da estação ecológica do Taim</t>
  </si>
  <si>
    <t>selo criado mas não implementado</t>
  </si>
  <si>
    <t>as negociações do termo de reciprocidade estão em andamento avançado</t>
  </si>
  <si>
    <t>Marcia Rodrigues</t>
  </si>
  <si>
    <t>articulação realizada, ainda em análise pela EMBRAPA</t>
  </si>
  <si>
    <t>falta de contingente para execução por parte da EMBRAPA</t>
  </si>
  <si>
    <t>Silvia Godoy</t>
  </si>
  <si>
    <t>falta de recursos financeiros para realização da oficina</t>
  </si>
  <si>
    <t>Rose</t>
  </si>
  <si>
    <t>Sugiro que seja avaliada a possibilidade da elaboração do protocolo por meios eletrônicos com a participação dos colaboradores.</t>
  </si>
  <si>
    <t>Elaborar protocolo de destinação de indivíduos de onça-parda provenientes da vida livre que chegam ao cativeiro</t>
  </si>
  <si>
    <t>objetivo 1</t>
  </si>
  <si>
    <t>OBJETIVO 4 (antigo 5)</t>
  </si>
  <si>
    <r>
      <t>Elaboração</t>
    </r>
    <r>
      <rPr>
        <sz val="11"/>
        <color theme="1"/>
        <rFont val="Calibri"/>
        <family val="2"/>
        <scheme val="minor"/>
      </rPr>
      <t xml:space="preserve"> de um indicador nacional de monitoramento da mudança de status da espécie</t>
    </r>
  </si>
  <si>
    <r>
      <t>Estabelecimento</t>
    </r>
    <r>
      <rPr>
        <sz val="11"/>
        <color theme="1"/>
        <rFont val="Calibri"/>
        <family val="2"/>
        <scheme val="minor"/>
      </rPr>
      <t xml:space="preserve"> de uma rede de monitoramento continuado de </t>
    </r>
    <r>
      <rPr>
        <sz val="11"/>
        <color rgb="FFDC2300"/>
        <rFont val="Calibri"/>
        <family val="2"/>
        <charset val="1"/>
      </rPr>
      <t>populações</t>
    </r>
    <r>
      <rPr>
        <sz val="11"/>
        <color theme="1"/>
        <rFont val="Calibri"/>
        <family val="2"/>
        <scheme val="minor"/>
      </rPr>
      <t xml:space="preserve"> de </t>
    </r>
    <r>
      <rPr>
        <sz val="11"/>
        <color rgb="FFDC2300"/>
        <rFont val="Calibri"/>
        <family val="2"/>
        <charset val="1"/>
      </rPr>
      <t>onça-parda</t>
    </r>
  </si>
  <si>
    <t>Protocolos</t>
  </si>
  <si>
    <t>insignificante</t>
  </si>
  <si>
    <t>Lilian, Bonjorne, Claudia Campos, Helio Secco, Katia Ferraz</t>
  </si>
  <si>
    <r>
      <t>Rede</t>
    </r>
    <r>
      <rPr>
        <sz val="11"/>
        <color theme="1"/>
        <rFont val="Calibri"/>
        <family val="2"/>
        <scheme val="minor"/>
      </rPr>
      <t xml:space="preserve"> implementada</t>
    </r>
  </si>
  <si>
    <t>R$200.000,00</t>
  </si>
  <si>
    <r>
      <t>Lilian Bonjorne, Claudia Campos, Helio Secco, Katia Ferraz, Mauro Britto</t>
    </r>
    <r>
      <rPr>
        <sz val="11"/>
        <color rgb="FFDC2300"/>
        <rFont val="Calibri"/>
        <family val="2"/>
        <charset val="1"/>
      </rPr>
      <t xml:space="preserve"> - IAP-PR</t>
    </r>
    <r>
      <rPr>
        <sz val="11"/>
        <color theme="1"/>
        <rFont val="Calibri"/>
        <family val="2"/>
        <scheme val="minor"/>
      </rPr>
      <t>, Rogerio Caldas, Fernanda Azevedo</t>
    </r>
  </si>
  <si>
    <t>Quantificar incidências de depredação de animais domésticos</t>
  </si>
  <si>
    <t xml:space="preserve">Avaliar e monitorar tolerância à presença da onça-parda e intenção de abate-la entre grupos sociais chave (ex. produtores rurais). </t>
  </si>
  <si>
    <t>mar-14</t>
  </si>
  <si>
    <t>fev-17</t>
  </si>
  <si>
    <t xml:space="preserve">nenhum (associado à Ação 4.4) </t>
  </si>
  <si>
    <t>Miriam Perilli</t>
  </si>
  <si>
    <t>Rogerio C. de Paula (CENAP), Sandra Cavalcanti (Inst. Pró-Carnívoros), Claudia B. de Campos (Inst. Pró-Carnívoros e ESALQ/USP), Fernanda Cavalcanti (PCMC), Ricardo Boulhosa (Inst. Pró-Carnívoros), Fernando Azevedo, Emiliano Ramalho, Marina Xavier, Elildo,  Edsel A. Moraes Jr (Biotrópicos); Henrique Villas Boas Concone (Faz. San Francisco e Inst. Pró-Carnívoros).</t>
  </si>
  <si>
    <t>instrumento (questionário) e desenho amostral (estratégia e tamanho amostral) definidos.</t>
  </si>
  <si>
    <t>Elildo Carvalho Jr., Mônica Engel</t>
  </si>
  <si>
    <t>Reduzir a vulnerabilidade da onça-parda (Puma concolor),  ampliando a proteção dos habitats adequados a sua sobrevivência e o conhecimento aplicado a sua conservação e reduzindo conflitos gerados pelo contato com atividades antrópicas, especialmente nos biomas Mata Atlântica, Cerrado, Caatinga e Pantanal, em cinco anos.</t>
  </si>
  <si>
    <t>PLANO DE AÇÃO NACIONAL PARA CONSERVAÇÃO DA ONÇA-PARDA</t>
  </si>
  <si>
    <t>Renata Miotto (ESALQ/USP)</t>
  </si>
</sst>
</file>

<file path=xl/styles.xml><?xml version="1.0" encoding="utf-8"?>
<styleSheet xmlns="http://schemas.openxmlformats.org/spreadsheetml/2006/main">
  <numFmts count="8">
    <numFmt numFmtId="164" formatCode="&quot;R$ &quot;#,##0.00_);[Red]\(&quot;R$ &quot;#,##0.00\)"/>
    <numFmt numFmtId="165" formatCode="mmm\-yy;@"/>
    <numFmt numFmtId="166" formatCode="m/d/yy;@"/>
    <numFmt numFmtId="167" formatCode="&quot;R$&quot;#,##0.00"/>
    <numFmt numFmtId="168" formatCode="[$R$]\ #,##0.00;[$R$]&quot; - &quot;#,##0.00"/>
    <numFmt numFmtId="169" formatCode="[$R$ -416]#,##0.00;[$R$ -416]\-#,##0.00"/>
    <numFmt numFmtId="170" formatCode="&quot;R$&quot;#,##0.00_);[Red]&quot;(R$&quot;#,##0.00\)"/>
    <numFmt numFmtId="171" formatCode="&quot;R$&quot;\ #.##0.00"/>
  </numFmts>
  <fonts count="4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rgb="FFC00000"/>
      <name val="Calibri"/>
      <family val="2"/>
      <scheme val="minor"/>
    </font>
    <font>
      <sz val="12"/>
      <color theme="1"/>
      <name val="Calibri"/>
      <family val="2"/>
      <scheme val="minor"/>
    </font>
    <font>
      <sz val="14"/>
      <name val="Calibri"/>
      <family val="2"/>
      <scheme val="minor"/>
    </font>
    <font>
      <b/>
      <sz val="12"/>
      <color theme="1"/>
      <name val="Calibri"/>
      <family val="2"/>
      <scheme val="minor"/>
    </font>
    <font>
      <b/>
      <sz val="12"/>
      <name val="Calibri"/>
      <family val="2"/>
      <scheme val="minor"/>
    </font>
    <font>
      <b/>
      <sz val="14"/>
      <color theme="0"/>
      <name val="Calibri"/>
      <family val="2"/>
      <scheme val="minor"/>
    </font>
    <font>
      <i/>
      <sz val="11"/>
      <color theme="1"/>
      <name val="Calibri"/>
      <family val="2"/>
      <scheme val="minor"/>
    </font>
    <font>
      <b/>
      <sz val="12"/>
      <color theme="0"/>
      <name val="Calibri"/>
      <family val="2"/>
      <scheme val="minor"/>
    </font>
    <font>
      <b/>
      <sz val="26"/>
      <color theme="1"/>
      <name val="Calibri"/>
      <family val="2"/>
      <scheme val="minor"/>
    </font>
    <font>
      <sz val="16"/>
      <name val="Calibri"/>
      <family val="2"/>
      <scheme val="minor"/>
    </font>
    <font>
      <b/>
      <sz val="16"/>
      <name val="Calibri"/>
      <family val="2"/>
      <scheme val="minor"/>
    </font>
    <font>
      <sz val="10"/>
      <name val="Calibri"/>
      <family val="2"/>
      <scheme val="minor"/>
    </font>
    <font>
      <b/>
      <sz val="14"/>
      <name val="Calibri"/>
      <family val="2"/>
      <scheme val="minor"/>
    </font>
    <font>
      <u/>
      <sz val="10"/>
      <color theme="10"/>
      <name val="Arial"/>
      <family val="2"/>
    </font>
    <font>
      <sz val="11"/>
      <color rgb="FFFF0000"/>
      <name val="Calibri"/>
      <family val="2"/>
      <scheme val="minor"/>
    </font>
    <font>
      <sz val="9"/>
      <color indexed="81"/>
      <name val="Tahoma"/>
      <family val="2"/>
    </font>
    <font>
      <b/>
      <sz val="9"/>
      <color indexed="81"/>
      <name val="Tahoma"/>
      <family val="2"/>
    </font>
    <font>
      <b/>
      <sz val="11"/>
      <color rgb="FFFF0000"/>
      <name val="Calibri"/>
      <family val="2"/>
      <scheme val="minor"/>
    </font>
    <font>
      <sz val="12"/>
      <color indexed="8"/>
      <name val="Arial"/>
      <family val="2"/>
    </font>
    <font>
      <sz val="12"/>
      <name val="Arial"/>
      <family val="2"/>
    </font>
    <font>
      <sz val="11"/>
      <name val="Calibri"/>
      <family val="2"/>
      <scheme val="minor"/>
    </font>
    <font>
      <sz val="14"/>
      <color rgb="FF000000"/>
      <name val="Calibri"/>
      <family val="2"/>
      <charset val="1"/>
    </font>
    <font>
      <i/>
      <sz val="14"/>
      <color rgb="FFFF3366"/>
      <name val="Calibri"/>
      <family val="2"/>
      <charset val="1"/>
    </font>
    <font>
      <sz val="14"/>
      <color rgb="FFFF3366"/>
      <name val="Calibri"/>
      <family val="2"/>
      <charset val="1"/>
    </font>
    <font>
      <sz val="12"/>
      <color rgb="FF000000"/>
      <name val="Arial"/>
      <family val="2"/>
      <charset val="1"/>
    </font>
    <font>
      <i/>
      <sz val="12"/>
      <color rgb="FFFF3366"/>
      <name val="Arial"/>
      <family val="2"/>
      <charset val="1"/>
    </font>
    <font>
      <sz val="12"/>
      <color rgb="FFFF3366"/>
      <name val="Arial"/>
      <family val="2"/>
      <charset val="1"/>
    </font>
    <font>
      <sz val="11"/>
      <color rgb="FFFF3366"/>
      <name val="Calibri"/>
      <family val="2"/>
      <charset val="1"/>
    </font>
    <font>
      <i/>
      <sz val="11"/>
      <color rgb="FFFF3366"/>
      <name val="Calibri"/>
      <family val="2"/>
      <charset val="1"/>
    </font>
    <font>
      <sz val="12"/>
      <color rgb="FFFF0000"/>
      <name val="Arial"/>
      <family val="2"/>
      <charset val="1"/>
    </font>
    <font>
      <b/>
      <sz val="12"/>
      <color rgb="FFFF0000"/>
      <name val="Arial"/>
      <family val="2"/>
      <charset val="1"/>
    </font>
    <font>
      <sz val="11"/>
      <color rgb="FFDC2300"/>
      <name val="Calibri"/>
      <family val="2"/>
      <charset val="1"/>
    </font>
    <font>
      <sz val="12"/>
      <color rgb="FFDC2300"/>
      <name val="Arial"/>
      <family val="2"/>
      <charset val="1"/>
    </font>
    <font>
      <sz val="12"/>
      <name val="Arial"/>
      <family val="2"/>
      <charset val="1"/>
    </font>
    <font>
      <i/>
      <sz val="11"/>
      <color rgb="FFDC2300"/>
      <name val="Calibri"/>
      <family val="2"/>
      <charset val="1"/>
    </font>
    <font>
      <sz val="12"/>
      <color rgb="FFFF0000"/>
      <name val="Arial"/>
      <family val="2"/>
    </font>
  </fonts>
  <fills count="27">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70C0"/>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B15407"/>
        <bgColor indexed="64"/>
      </patternFill>
    </fill>
    <fill>
      <patternFill patternType="solid">
        <fgColor theme="8" tint="0.79998168889431442"/>
        <bgColor indexed="64"/>
      </patternFill>
    </fill>
    <fill>
      <patternFill patternType="solid">
        <fgColor theme="3"/>
        <bgColor indexed="64"/>
      </patternFill>
    </fill>
    <fill>
      <patternFill patternType="solid">
        <fgColor theme="4" tint="-0.249977111117893"/>
        <bgColor indexed="64"/>
      </patternFill>
    </fill>
    <fill>
      <patternFill patternType="solid">
        <fgColor rgb="FFFF99CC"/>
        <bgColor indexed="64"/>
      </patternFill>
    </fill>
    <fill>
      <patternFill patternType="solid">
        <fgColor rgb="FFFFFF00"/>
        <bgColor indexed="64"/>
      </patternFill>
    </fill>
    <fill>
      <patternFill patternType="solid">
        <fgColor rgb="FFEBF1DE"/>
        <bgColor rgb="FFF2F2F2"/>
      </patternFill>
    </fill>
    <fill>
      <patternFill patternType="solid">
        <fgColor rgb="FFFFFFFF"/>
        <bgColor rgb="FFF2F2F2"/>
      </patternFill>
    </fill>
    <fill>
      <patternFill patternType="solid">
        <fgColor theme="6" tint="0.79998168889431442"/>
        <bgColor rgb="FFF2F2F2"/>
      </patternFill>
    </fill>
  </fills>
  <borders count="52">
    <border>
      <left/>
      <right/>
      <top/>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style="double">
        <color indexed="64"/>
      </left>
      <right/>
      <top/>
      <bottom style="double">
        <color indexed="64"/>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style="double">
        <color indexed="64"/>
      </left>
      <right style="double">
        <color indexed="64"/>
      </right>
      <top/>
      <bottom style="hair">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style="hair">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double">
        <color indexed="64"/>
      </top>
      <bottom style="thin">
        <color indexed="64"/>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4">
    <xf numFmtId="0" fontId="0" fillId="0" borderId="0"/>
    <xf numFmtId="9" fontId="1" fillId="0" borderId="0" applyFont="0" applyFill="0" applyBorder="0" applyAlignment="0" applyProtection="0"/>
    <xf numFmtId="0" fontId="1" fillId="0" borderId="0"/>
    <xf numFmtId="0" fontId="18" fillId="0" borderId="0" applyNumberFormat="0" applyFill="0" applyBorder="0" applyAlignment="0" applyProtection="0"/>
  </cellStyleXfs>
  <cellXfs count="250">
    <xf numFmtId="0" fontId="0" fillId="0" borderId="0" xfId="0"/>
    <xf numFmtId="0" fontId="0" fillId="3" borderId="0" xfId="0" applyFill="1"/>
    <xf numFmtId="0" fontId="0" fillId="4" borderId="0" xfId="0" applyFill="1"/>
    <xf numFmtId="0" fontId="2" fillId="4" borderId="0" xfId="0" applyFont="1" applyFill="1"/>
    <xf numFmtId="0" fontId="0" fillId="6" borderId="0" xfId="0" applyFill="1"/>
    <xf numFmtId="0" fontId="0" fillId="3" borderId="1" xfId="0" applyFill="1" applyBorder="1"/>
    <xf numFmtId="0" fontId="0" fillId="3" borderId="0" xfId="0" applyFill="1" applyAlignment="1">
      <alignment vertical="center"/>
    </xf>
    <xf numFmtId="0" fontId="2" fillId="4" borderId="2" xfId="0" applyFont="1" applyFill="1" applyBorder="1" applyAlignment="1">
      <alignment vertical="center"/>
    </xf>
    <xf numFmtId="0" fontId="2" fillId="4" borderId="5" xfId="0" applyFont="1" applyFill="1" applyBorder="1" applyAlignment="1">
      <alignment vertical="center"/>
    </xf>
    <xf numFmtId="0" fontId="0" fillId="3" borderId="4" xfId="0" applyFill="1" applyBorder="1" applyAlignment="1"/>
    <xf numFmtId="0" fontId="0" fillId="3" borderId="2" xfId="0" applyFill="1" applyBorder="1" applyAlignment="1"/>
    <xf numFmtId="0" fontId="0" fillId="3" borderId="5" xfId="0" applyFill="1" applyBorder="1" applyAlignment="1"/>
    <xf numFmtId="0" fontId="0" fillId="3" borderId="9" xfId="0" applyFill="1" applyBorder="1"/>
    <xf numFmtId="0" fontId="0" fillId="4" borderId="0" xfId="0" applyFill="1" applyAlignment="1">
      <alignment wrapText="1"/>
    </xf>
    <xf numFmtId="0" fontId="0" fillId="6" borderId="0" xfId="0" applyFill="1" applyAlignment="1">
      <alignment wrapText="1"/>
    </xf>
    <xf numFmtId="0" fontId="0" fillId="3" borderId="0" xfId="0" applyFill="1" applyAlignment="1">
      <alignment wrapText="1"/>
    </xf>
    <xf numFmtId="0" fontId="9" fillId="5" borderId="6"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9" fillId="12" borderId="6" xfId="0" applyFont="1" applyFill="1" applyBorder="1" applyAlignment="1">
      <alignment horizontal="center" vertical="center" wrapText="1"/>
    </xf>
    <xf numFmtId="1" fontId="9" fillId="13" borderId="6" xfId="0" applyNumberFormat="1" applyFont="1" applyFill="1" applyBorder="1" applyAlignment="1">
      <alignment horizontal="center" vertical="center" wrapText="1"/>
    </xf>
    <xf numFmtId="0" fontId="9" fillId="14" borderId="6" xfId="0" applyFont="1" applyFill="1" applyBorder="1" applyAlignment="1">
      <alignment horizontal="center" vertical="center" wrapText="1"/>
    </xf>
    <xf numFmtId="0" fontId="6" fillId="10" borderId="8" xfId="0" applyFont="1" applyFill="1" applyBorder="1" applyAlignment="1">
      <alignment horizontal="center" vertical="center"/>
    </xf>
    <xf numFmtId="0" fontId="6" fillId="19" borderId="10" xfId="0" applyFont="1" applyFill="1" applyBorder="1" applyAlignment="1">
      <alignment horizontal="center" vertical="center" wrapText="1"/>
    </xf>
    <xf numFmtId="0" fontId="6" fillId="17" borderId="6" xfId="0" applyFont="1" applyFill="1" applyBorder="1" applyAlignment="1">
      <alignment horizontal="center" vertical="center" wrapText="1"/>
    </xf>
    <xf numFmtId="0" fontId="6" fillId="17" borderId="10" xfId="0" applyFont="1" applyFill="1" applyBorder="1" applyAlignment="1">
      <alignment horizontal="center" vertical="center" wrapText="1"/>
    </xf>
    <xf numFmtId="0" fontId="6" fillId="3" borderId="9" xfId="0" applyFont="1" applyFill="1" applyBorder="1" applyAlignment="1">
      <alignment horizontal="center"/>
    </xf>
    <xf numFmtId="0" fontId="4" fillId="15" borderId="0" xfId="0" applyFont="1" applyFill="1"/>
    <xf numFmtId="0" fontId="0" fillId="15" borderId="0" xfId="0" applyFill="1"/>
    <xf numFmtId="0" fontId="0" fillId="11" borderId="12" xfId="0" applyFill="1" applyBorder="1"/>
    <xf numFmtId="0" fontId="0" fillId="12" borderId="12" xfId="0" applyFill="1" applyBorder="1"/>
    <xf numFmtId="0" fontId="0" fillId="13" borderId="12" xfId="0" applyFill="1" applyBorder="1"/>
    <xf numFmtId="0" fontId="0" fillId="14" borderId="13" xfId="0" applyFill="1" applyBorder="1"/>
    <xf numFmtId="0" fontId="2" fillId="21" borderId="16" xfId="0" applyFont="1" applyFill="1" applyBorder="1" applyAlignment="1">
      <alignment vertical="center" wrapText="1"/>
    </xf>
    <xf numFmtId="0" fontId="2" fillId="21" borderId="16" xfId="0" applyFont="1" applyFill="1" applyBorder="1" applyAlignment="1">
      <alignment horizontal="center" vertical="center" wrapText="1"/>
    </xf>
    <xf numFmtId="0" fontId="3" fillId="7" borderId="0" xfId="0" applyFont="1" applyFill="1" applyAlignment="1">
      <alignment horizontal="center" vertical="center"/>
    </xf>
    <xf numFmtId="0" fontId="0" fillId="5" borderId="12" xfId="0" applyFill="1" applyBorder="1"/>
    <xf numFmtId="0" fontId="0" fillId="18" borderId="21" xfId="0" applyFill="1" applyBorder="1"/>
    <xf numFmtId="0" fontId="0" fillId="5" borderId="22" xfId="0" applyFill="1" applyBorder="1"/>
    <xf numFmtId="0" fontId="0" fillId="11" borderId="22" xfId="0" applyFill="1" applyBorder="1"/>
    <xf numFmtId="0" fontId="0" fillId="12" borderId="22" xfId="0" applyFill="1" applyBorder="1"/>
    <xf numFmtId="0" fontId="0" fillId="13" borderId="22" xfId="0" applyFill="1" applyBorder="1"/>
    <xf numFmtId="0" fontId="0" fillId="14" borderId="23" xfId="0" applyFill="1" applyBorder="1"/>
    <xf numFmtId="0" fontId="11" fillId="2" borderId="25" xfId="0" applyFont="1" applyFill="1" applyBorder="1"/>
    <xf numFmtId="0" fontId="11" fillId="2" borderId="26" xfId="0" applyFont="1" applyFill="1" applyBorder="1"/>
    <xf numFmtId="0" fontId="11" fillId="2" borderId="14" xfId="0" applyFont="1" applyFill="1" applyBorder="1" applyAlignment="1">
      <alignment horizontal="center"/>
    </xf>
    <xf numFmtId="0" fontId="11" fillId="2" borderId="15" xfId="0" applyFont="1" applyFill="1" applyBorder="1" applyAlignment="1">
      <alignment horizontal="center"/>
    </xf>
    <xf numFmtId="0" fontId="2" fillId="21" borderId="0" xfId="0" applyFont="1" applyFill="1" applyAlignment="1">
      <alignment horizontal="center" vertical="center" wrapText="1"/>
    </xf>
    <xf numFmtId="0" fontId="10" fillId="20" borderId="0" xfId="0" applyFont="1" applyFill="1" applyAlignment="1">
      <alignment vertical="center"/>
    </xf>
    <xf numFmtId="0" fontId="4" fillId="18" borderId="12" xfId="0" applyFont="1" applyFill="1" applyBorder="1"/>
    <xf numFmtId="0" fontId="0" fillId="6" borderId="3" xfId="0" applyFill="1" applyBorder="1"/>
    <xf numFmtId="0" fontId="13" fillId="6" borderId="27" xfId="0" applyFont="1" applyFill="1" applyBorder="1" applyAlignment="1">
      <alignment horizontal="center" vertical="center"/>
    </xf>
    <xf numFmtId="0" fontId="14" fillId="6" borderId="0" xfId="0" applyFont="1" applyFill="1" applyAlignment="1">
      <alignment horizontal="left"/>
    </xf>
    <xf numFmtId="0" fontId="15" fillId="6" borderId="0" xfId="0" applyFont="1" applyFill="1" applyAlignment="1">
      <alignment horizontal="left"/>
    </xf>
    <xf numFmtId="0" fontId="1" fillId="6" borderId="0" xfId="2" applyFont="1" applyFill="1"/>
    <xf numFmtId="0" fontId="1" fillId="6" borderId="0" xfId="2" applyFont="1" applyFill="1" applyAlignment="1">
      <alignment wrapText="1"/>
    </xf>
    <xf numFmtId="0" fontId="16" fillId="6" borderId="0" xfId="0" applyFont="1" applyFill="1"/>
    <xf numFmtId="0" fontId="17" fillId="6" borderId="0" xfId="0" applyFont="1" applyFill="1"/>
    <xf numFmtId="0" fontId="18" fillId="6" borderId="0" xfId="3" applyFill="1"/>
    <xf numFmtId="0" fontId="0" fillId="6" borderId="7" xfId="0" applyFill="1" applyBorder="1" applyAlignment="1">
      <alignment horizontal="center" vertical="center"/>
    </xf>
    <xf numFmtId="0" fontId="0" fillId="6" borderId="9" xfId="0" applyFill="1" applyBorder="1" applyAlignment="1">
      <alignment horizontal="center" vertical="center"/>
    </xf>
    <xf numFmtId="0" fontId="0" fillId="3" borderId="7" xfId="0" applyFill="1" applyBorder="1" applyAlignment="1">
      <alignment horizontal="center" vertical="center"/>
    </xf>
    <xf numFmtId="0" fontId="12" fillId="9" borderId="4" xfId="0" applyFont="1" applyFill="1" applyBorder="1" applyAlignment="1">
      <alignment horizontal="center"/>
    </xf>
    <xf numFmtId="0" fontId="12" fillId="9" borderId="2" xfId="0" applyFont="1" applyFill="1" applyBorder="1" applyAlignment="1">
      <alignment horizontal="center"/>
    </xf>
    <xf numFmtId="0" fontId="12" fillId="9" borderId="5" xfId="0" applyFont="1" applyFill="1" applyBorder="1" applyAlignment="1">
      <alignment horizontal="center"/>
    </xf>
    <xf numFmtId="0" fontId="5" fillId="3" borderId="1" xfId="0" applyFont="1" applyFill="1" applyBorder="1" applyAlignment="1">
      <alignment horizontal="left"/>
    </xf>
    <xf numFmtId="0" fontId="0" fillId="3" borderId="7" xfId="0" applyFill="1" applyBorder="1" applyAlignment="1">
      <alignment horizontal="center" vertical="center"/>
    </xf>
    <xf numFmtId="0" fontId="19" fillId="0" borderId="0" xfId="0" applyFont="1"/>
    <xf numFmtId="0" fontId="0" fillId="6" borderId="18" xfId="0" applyFill="1" applyBorder="1" applyAlignment="1">
      <alignment horizontal="center" vertical="center"/>
    </xf>
    <xf numFmtId="0" fontId="9" fillId="18" borderId="6" xfId="0" applyFont="1" applyFill="1" applyBorder="1" applyAlignment="1">
      <alignment horizontal="center" vertical="center" wrapText="1"/>
    </xf>
    <xf numFmtId="0" fontId="9" fillId="8" borderId="2" xfId="0" applyFont="1" applyFill="1" applyBorder="1" applyAlignment="1">
      <alignment horizontal="center"/>
    </xf>
    <xf numFmtId="0" fontId="0" fillId="0" borderId="0" xfId="0" applyAlignment="1">
      <alignment vertical="center"/>
    </xf>
    <xf numFmtId="0" fontId="2" fillId="7" borderId="11" xfId="0" applyFont="1" applyFill="1" applyBorder="1" applyAlignment="1">
      <alignment vertical="center"/>
    </xf>
    <xf numFmtId="0" fontId="2" fillId="7" borderId="11" xfId="0" applyFont="1" applyFill="1" applyBorder="1" applyAlignment="1">
      <alignment horizontal="center" vertical="center"/>
    </xf>
    <xf numFmtId="0" fontId="2" fillId="7" borderId="11" xfId="0" applyFont="1" applyFill="1" applyBorder="1" applyAlignment="1">
      <alignment horizontal="center" vertical="center" wrapText="1"/>
    </xf>
    <xf numFmtId="0" fontId="4" fillId="18" borderId="0" xfId="0" applyFont="1" applyFill="1"/>
    <xf numFmtId="0" fontId="0" fillId="22" borderId="13" xfId="0" applyFill="1" applyBorder="1"/>
    <xf numFmtId="0" fontId="8" fillId="22" borderId="8" xfId="0" applyFont="1" applyFill="1" applyBorder="1" applyAlignment="1">
      <alignment horizontal="center" vertical="center"/>
    </xf>
    <xf numFmtId="0" fontId="8" fillId="22" borderId="18" xfId="0" applyFont="1" applyFill="1" applyBorder="1" applyAlignment="1">
      <alignment horizontal="center" vertical="center"/>
    </xf>
    <xf numFmtId="0" fontId="6" fillId="0" borderId="14" xfId="0" applyFont="1" applyBorder="1" applyAlignment="1">
      <alignment horizontal="center"/>
    </xf>
    <xf numFmtId="9" fontId="6" fillId="0" borderId="14" xfId="1" applyFont="1" applyBorder="1" applyAlignment="1">
      <alignment horizontal="center"/>
    </xf>
    <xf numFmtId="0" fontId="6" fillId="0" borderId="20" xfId="0" applyFont="1" applyBorder="1" applyAlignment="1">
      <alignment horizontal="center"/>
    </xf>
    <xf numFmtId="9" fontId="6" fillId="0" borderId="20" xfId="1" applyFont="1" applyBorder="1" applyAlignment="1">
      <alignment horizontal="center"/>
    </xf>
    <xf numFmtId="0" fontId="6" fillId="0" borderId="15" xfId="0" applyFont="1" applyBorder="1" applyAlignment="1">
      <alignment horizontal="center"/>
    </xf>
    <xf numFmtId="9" fontId="6" fillId="0" borderId="15" xfId="1" applyFont="1" applyBorder="1" applyAlignment="1">
      <alignment horizontal="center"/>
    </xf>
    <xf numFmtId="9" fontId="0" fillId="0" borderId="11" xfId="0" applyNumberFormat="1" applyBorder="1" applyAlignment="1">
      <alignment horizontal="center"/>
    </xf>
    <xf numFmtId="0" fontId="2" fillId="21" borderId="28" xfId="0" applyFont="1" applyFill="1" applyBorder="1" applyAlignment="1">
      <alignment vertical="center" wrapText="1"/>
    </xf>
    <xf numFmtId="0" fontId="0" fillId="0" borderId="29" xfId="0" applyBorder="1" applyAlignment="1">
      <alignment horizontal="center"/>
    </xf>
    <xf numFmtId="9" fontId="0" fillId="0" borderId="29" xfId="0" applyNumberFormat="1" applyBorder="1" applyAlignment="1">
      <alignment horizontal="center"/>
    </xf>
    <xf numFmtId="0" fontId="0" fillId="0" borderId="28" xfId="0" applyBorder="1"/>
    <xf numFmtId="0" fontId="0" fillId="0" borderId="12" xfId="0" applyBorder="1"/>
    <xf numFmtId="0" fontId="4" fillId="18" borderId="11" xfId="0" applyFont="1" applyFill="1" applyBorder="1" applyAlignment="1">
      <alignment horizontal="center"/>
    </xf>
    <xf numFmtId="0" fontId="2" fillId="7" borderId="30" xfId="0" applyFont="1" applyFill="1" applyBorder="1" applyAlignment="1">
      <alignment horizontal="center" vertical="center" wrapText="1"/>
    </xf>
    <xf numFmtId="0" fontId="2" fillId="7" borderId="30" xfId="0" applyFont="1" applyFill="1" applyBorder="1" applyAlignment="1">
      <alignment horizontal="center" vertical="center"/>
    </xf>
    <xf numFmtId="0" fontId="0" fillId="3" borderId="18" xfId="0" applyFill="1" applyBorder="1" applyAlignment="1">
      <alignment horizontal="center" vertical="center" wrapText="1"/>
    </xf>
    <xf numFmtId="0" fontId="23" fillId="3" borderId="35" xfId="0" applyNumberFormat="1" applyFont="1" applyFill="1" applyBorder="1" applyAlignment="1">
      <alignment horizontal="center" vertical="center" wrapText="1"/>
    </xf>
    <xf numFmtId="0" fontId="24" fillId="3" borderId="35" xfId="0" applyNumberFormat="1" applyFont="1" applyFill="1" applyBorder="1" applyAlignment="1">
      <alignment horizontal="center" vertical="center" wrapText="1"/>
    </xf>
    <xf numFmtId="0" fontId="0" fillId="3" borderId="9" xfId="0" applyFill="1" applyBorder="1" applyAlignment="1">
      <alignment horizontal="center" vertical="center" wrapText="1"/>
    </xf>
    <xf numFmtId="0" fontId="0" fillId="3" borderId="3" xfId="0" applyNumberFormat="1" applyFill="1" applyBorder="1" applyAlignment="1">
      <alignment horizontal="center" vertical="center" wrapText="1"/>
    </xf>
    <xf numFmtId="0" fontId="26" fillId="24" borderId="36" xfId="0" applyFont="1" applyFill="1" applyBorder="1" applyAlignment="1">
      <alignment horizontal="center" vertical="center" wrapText="1"/>
    </xf>
    <xf numFmtId="0" fontId="29" fillId="26" borderId="37" xfId="0" applyFont="1" applyFill="1" applyBorder="1" applyAlignment="1">
      <alignment horizontal="center" vertical="center" wrapText="1"/>
    </xf>
    <xf numFmtId="0" fontId="0" fillId="3" borderId="19" xfId="0" applyFill="1" applyBorder="1" applyAlignment="1">
      <alignment horizontal="center" vertical="center" wrapText="1"/>
    </xf>
    <xf numFmtId="0" fontId="0" fillId="3" borderId="9" xfId="0" applyFill="1" applyBorder="1" applyAlignment="1">
      <alignment horizontal="center" vertical="center"/>
    </xf>
    <xf numFmtId="165" fontId="23" fillId="3" borderId="40" xfId="0" applyNumberFormat="1" applyFont="1" applyFill="1" applyBorder="1" applyAlignment="1">
      <alignment horizontal="center" vertical="center"/>
    </xf>
    <xf numFmtId="166" fontId="23" fillId="3" borderId="40" xfId="0" applyNumberFormat="1" applyFont="1" applyFill="1" applyBorder="1" applyAlignment="1">
      <alignment horizontal="center" vertical="center" wrapText="1"/>
    </xf>
    <xf numFmtId="0" fontId="23" fillId="3" borderId="40" xfId="0" applyNumberFormat="1" applyFont="1" applyFill="1" applyBorder="1" applyAlignment="1">
      <alignment horizontal="center" vertical="center" wrapText="1"/>
    </xf>
    <xf numFmtId="167" fontId="23" fillId="3" borderId="40" xfId="0" applyNumberFormat="1" applyFont="1" applyFill="1" applyBorder="1" applyAlignment="1">
      <alignment horizontal="center" vertical="center" wrapText="1"/>
    </xf>
    <xf numFmtId="168" fontId="23" fillId="3" borderId="40" xfId="0" applyNumberFormat="1" applyFont="1" applyFill="1" applyBorder="1" applyAlignment="1">
      <alignment horizontal="center" vertical="center" wrapText="1"/>
    </xf>
    <xf numFmtId="0" fontId="24" fillId="3" borderId="40" xfId="0" applyNumberFormat="1" applyFont="1" applyFill="1" applyBorder="1" applyAlignment="1">
      <alignment horizontal="center" vertical="center" wrapText="1"/>
    </xf>
    <xf numFmtId="165" fontId="24" fillId="3" borderId="40" xfId="0" applyNumberFormat="1" applyFont="1" applyFill="1" applyBorder="1" applyAlignment="1">
      <alignment horizontal="center" vertical="center"/>
    </xf>
    <xf numFmtId="0" fontId="0" fillId="3" borderId="9" xfId="0" applyFill="1" applyBorder="1" applyAlignment="1">
      <alignment horizontal="center" vertical="center" wrapText="1"/>
    </xf>
    <xf numFmtId="165" fontId="23" fillId="3" borderId="40" xfId="0" applyNumberFormat="1" applyFont="1" applyFill="1" applyBorder="1" applyAlignment="1">
      <alignment horizontal="center" vertical="center" wrapText="1"/>
    </xf>
    <xf numFmtId="165" fontId="24" fillId="3" borderId="40" xfId="0" applyNumberFormat="1" applyFont="1" applyFill="1" applyBorder="1" applyAlignment="1">
      <alignment horizontal="center" vertical="center" wrapText="1"/>
    </xf>
    <xf numFmtId="0" fontId="0" fillId="3" borderId="36" xfId="0" applyFill="1" applyBorder="1" applyAlignment="1">
      <alignment horizontal="center" vertical="center" wrapText="1"/>
    </xf>
    <xf numFmtId="0" fontId="0" fillId="3" borderId="3" xfId="0" applyFill="1" applyBorder="1" applyAlignment="1">
      <alignment horizontal="center" vertical="center" wrapText="1"/>
    </xf>
    <xf numFmtId="0" fontId="0" fillId="3" borderId="3" xfId="0" applyFill="1" applyBorder="1" applyAlignment="1">
      <alignment horizontal="center" vertical="center"/>
    </xf>
    <xf numFmtId="14" fontId="0" fillId="3" borderId="9" xfId="0" applyNumberFormat="1" applyFill="1" applyBorder="1" applyAlignment="1">
      <alignment horizontal="center" vertical="center"/>
    </xf>
    <xf numFmtId="14" fontId="0" fillId="3" borderId="9" xfId="0" applyNumberFormat="1" applyFill="1" applyBorder="1" applyAlignment="1">
      <alignment horizontal="center" vertical="center" wrapText="1"/>
    </xf>
    <xf numFmtId="14" fontId="0" fillId="3" borderId="3" xfId="0" applyNumberFormat="1" applyFill="1" applyBorder="1" applyAlignment="1">
      <alignment horizontal="center" vertical="center"/>
    </xf>
    <xf numFmtId="14" fontId="0" fillId="3" borderId="3" xfId="0" applyNumberFormat="1" applyFill="1" applyBorder="1" applyAlignment="1">
      <alignment horizontal="center" vertical="center" wrapText="1"/>
    </xf>
    <xf numFmtId="0" fontId="31" fillId="24" borderId="3" xfId="0" applyFont="1" applyFill="1" applyBorder="1" applyAlignment="1">
      <alignment horizontal="center" vertical="center" wrapText="1"/>
    </xf>
    <xf numFmtId="4" fontId="31" fillId="24" borderId="3" xfId="0" applyNumberFormat="1" applyFont="1" applyFill="1" applyBorder="1" applyAlignment="1">
      <alignment horizontal="center" vertical="center" wrapText="1"/>
    </xf>
    <xf numFmtId="0" fontId="0" fillId="3" borderId="1" xfId="0" applyFill="1" applyBorder="1" applyAlignment="1">
      <alignment wrapText="1"/>
    </xf>
    <xf numFmtId="0" fontId="0" fillId="3" borderId="0" xfId="0" applyFill="1" applyAlignment="1">
      <alignment vertical="center" wrapText="1"/>
    </xf>
    <xf numFmtId="0" fontId="0" fillId="3" borderId="3" xfId="0" applyNumberFormat="1" applyFill="1" applyBorder="1" applyAlignment="1">
      <alignment horizontal="center" vertical="center" wrapText="1"/>
    </xf>
    <xf numFmtId="0" fontId="0" fillId="3" borderId="9" xfId="0" applyNumberFormat="1" applyFill="1" applyBorder="1" applyAlignment="1">
      <alignment horizontal="center" vertical="center" wrapText="1"/>
    </xf>
    <xf numFmtId="0" fontId="0" fillId="24" borderId="9" xfId="0" applyFont="1" applyFill="1" applyBorder="1" applyAlignment="1">
      <alignment horizontal="center" vertical="center" wrapText="1"/>
    </xf>
    <xf numFmtId="165" fontId="23" fillId="3" borderId="42" xfId="0" applyNumberFormat="1" applyFont="1" applyFill="1" applyBorder="1" applyAlignment="1">
      <alignment horizontal="center" vertical="center"/>
    </xf>
    <xf numFmtId="166" fontId="23" fillId="3" borderId="42" xfId="0" applyNumberFormat="1" applyFont="1" applyFill="1" applyBorder="1" applyAlignment="1">
      <alignment horizontal="center" vertical="center" wrapText="1"/>
    </xf>
    <xf numFmtId="0" fontId="23" fillId="3" borderId="42" xfId="0" applyNumberFormat="1" applyFont="1" applyFill="1" applyBorder="1" applyAlignment="1">
      <alignment horizontal="center" vertical="center" wrapText="1"/>
    </xf>
    <xf numFmtId="167" fontId="23" fillId="3" borderId="42" xfId="0" applyNumberFormat="1" applyFont="1" applyFill="1" applyBorder="1" applyAlignment="1">
      <alignment horizontal="center" vertical="center" wrapText="1"/>
    </xf>
    <xf numFmtId="168" fontId="23" fillId="3" borderId="42" xfId="0" applyNumberFormat="1" applyFont="1" applyFill="1" applyBorder="1" applyAlignment="1">
      <alignment horizontal="center" vertical="center" wrapText="1"/>
    </xf>
    <xf numFmtId="165" fontId="23" fillId="3" borderId="42" xfId="0" applyNumberFormat="1" applyFont="1" applyFill="1" applyBorder="1" applyAlignment="1">
      <alignment horizontal="center" vertical="center" wrapText="1"/>
    </xf>
    <xf numFmtId="0" fontId="0" fillId="3" borderId="3" xfId="0" applyFill="1" applyBorder="1" applyAlignment="1">
      <alignment horizontal="center" vertical="center" wrapText="1"/>
    </xf>
    <xf numFmtId="0" fontId="32" fillId="24" borderId="41" xfId="0" applyFont="1" applyFill="1" applyBorder="1" applyAlignment="1">
      <alignment horizontal="center" vertical="center" wrapText="1"/>
    </xf>
    <xf numFmtId="0" fontId="0" fillId="24" borderId="9" xfId="0" applyFont="1" applyFill="1" applyBorder="1" applyAlignment="1">
      <alignment horizontal="center" vertical="center" wrapText="1"/>
    </xf>
    <xf numFmtId="0" fontId="32" fillId="24" borderId="9"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24" borderId="44" xfId="0" applyFont="1" applyFill="1" applyBorder="1" applyAlignment="1">
      <alignment horizontal="center" vertical="center" wrapText="1"/>
    </xf>
    <xf numFmtId="165" fontId="23" fillId="3" borderId="43" xfId="0" applyNumberFormat="1" applyFont="1" applyFill="1" applyBorder="1" applyAlignment="1">
      <alignment horizontal="center" vertical="center"/>
    </xf>
    <xf numFmtId="0" fontId="23" fillId="3" borderId="43" xfId="0" applyNumberFormat="1" applyFont="1" applyFill="1" applyBorder="1" applyAlignment="1">
      <alignment horizontal="center" vertical="center" wrapText="1"/>
    </xf>
    <xf numFmtId="168" fontId="23" fillId="3" borderId="43" xfId="0" applyNumberFormat="1" applyFont="1" applyFill="1" applyBorder="1" applyAlignment="1">
      <alignment horizontal="center" vertical="center" wrapText="1"/>
    </xf>
    <xf numFmtId="165" fontId="23" fillId="3" borderId="43" xfId="0" applyNumberFormat="1" applyFont="1" applyFill="1" applyBorder="1" applyAlignment="1">
      <alignment horizontal="center" vertical="center" wrapText="1"/>
    </xf>
    <xf numFmtId="0" fontId="0" fillId="3" borderId="3" xfId="0" applyFill="1" applyBorder="1" applyAlignment="1">
      <alignment horizontal="center" vertical="center" wrapText="1"/>
    </xf>
    <xf numFmtId="0" fontId="34" fillId="24" borderId="44"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24" borderId="46" xfId="0" applyFont="1" applyFill="1" applyBorder="1" applyAlignment="1">
      <alignment horizontal="center" vertical="center" wrapText="1"/>
    </xf>
    <xf numFmtId="165" fontId="23" fillId="3" borderId="45" xfId="0" applyNumberFormat="1" applyFont="1" applyFill="1" applyBorder="1" applyAlignment="1">
      <alignment horizontal="center" vertical="center"/>
    </xf>
    <xf numFmtId="0" fontId="23" fillId="3" borderId="45" xfId="0" applyNumberFormat="1" applyFont="1" applyFill="1" applyBorder="1" applyAlignment="1">
      <alignment horizontal="center" vertical="center" wrapText="1"/>
    </xf>
    <xf numFmtId="168" fontId="23" fillId="3" borderId="45" xfId="0" applyNumberFormat="1" applyFont="1" applyFill="1" applyBorder="1" applyAlignment="1">
      <alignment horizontal="center" vertical="center" wrapText="1"/>
    </xf>
    <xf numFmtId="165" fontId="23" fillId="3" borderId="45" xfId="0" applyNumberFormat="1" applyFont="1" applyFill="1" applyBorder="1" applyAlignment="1">
      <alignment horizontal="center" vertical="center" wrapText="1"/>
    </xf>
    <xf numFmtId="0" fontId="0" fillId="3" borderId="3" xfId="0" applyFill="1" applyBorder="1" applyAlignment="1">
      <alignment horizontal="center" vertical="center" wrapText="1"/>
    </xf>
    <xf numFmtId="0" fontId="36" fillId="24" borderId="46" xfId="0" applyFont="1" applyFill="1" applyBorder="1" applyAlignment="1">
      <alignment horizontal="center" vertical="center" wrapText="1"/>
    </xf>
    <xf numFmtId="0" fontId="0" fillId="3" borderId="3" xfId="0" applyFill="1" applyBorder="1"/>
    <xf numFmtId="165" fontId="23" fillId="3" borderId="47" xfId="0" applyNumberFormat="1" applyFont="1" applyFill="1" applyBorder="1" applyAlignment="1">
      <alignment horizontal="center" vertical="center"/>
    </xf>
    <xf numFmtId="0" fontId="23" fillId="3" borderId="47" xfId="0" applyNumberFormat="1" applyFont="1" applyFill="1" applyBorder="1" applyAlignment="1">
      <alignment horizontal="center" vertical="center" wrapText="1"/>
    </xf>
    <xf numFmtId="0" fontId="24" fillId="3" borderId="47" xfId="0" applyNumberFormat="1" applyFont="1" applyFill="1" applyBorder="1" applyAlignment="1">
      <alignment horizontal="center" vertical="center" wrapText="1"/>
    </xf>
    <xf numFmtId="165" fontId="23" fillId="3" borderId="47" xfId="0" applyNumberFormat="1" applyFont="1" applyFill="1" applyBorder="1" applyAlignment="1">
      <alignment horizontal="center" vertical="center" wrapText="1"/>
    </xf>
    <xf numFmtId="169" fontId="23" fillId="3" borderId="47" xfId="0" applyNumberFormat="1" applyFont="1" applyFill="1" applyBorder="1" applyAlignment="1">
      <alignment horizontal="center" vertical="center" wrapText="1"/>
    </xf>
    <xf numFmtId="170" fontId="24" fillId="3" borderId="47" xfId="0" applyNumberFormat="1" applyFont="1" applyFill="1" applyBorder="1" applyAlignment="1">
      <alignment horizontal="center" vertical="center" wrapText="1"/>
    </xf>
    <xf numFmtId="164" fontId="23" fillId="3" borderId="47" xfId="0" applyNumberFormat="1" applyFont="1" applyFill="1" applyBorder="1" applyAlignment="1">
      <alignment horizontal="center" vertical="center"/>
    </xf>
    <xf numFmtId="164" fontId="24" fillId="3" borderId="47" xfId="0" applyNumberFormat="1" applyFont="1" applyFill="1" applyBorder="1" applyAlignment="1">
      <alignment horizontal="center" vertical="center"/>
    </xf>
    <xf numFmtId="0" fontId="0" fillId="3" borderId="3" xfId="0" applyFill="1" applyBorder="1" applyAlignment="1">
      <alignment horizontal="center" vertical="center" wrapText="1"/>
    </xf>
    <xf numFmtId="0" fontId="0" fillId="3" borderId="3" xfId="0" applyNumberFormat="1" applyFill="1" applyBorder="1" applyAlignment="1">
      <alignment horizontal="center" vertical="center" wrapText="1"/>
    </xf>
    <xf numFmtId="0" fontId="0" fillId="24" borderId="46" xfId="0" applyFont="1" applyFill="1" applyBorder="1" applyAlignment="1">
      <alignment horizontal="center" vertical="center" wrapText="1"/>
    </xf>
    <xf numFmtId="0" fontId="37" fillId="24" borderId="46" xfId="0" applyFont="1" applyFill="1" applyBorder="1" applyAlignment="1">
      <alignment horizontal="center" vertical="center" wrapText="1"/>
    </xf>
    <xf numFmtId="165" fontId="23" fillId="3" borderId="47" xfId="0" applyNumberFormat="1" applyFont="1" applyFill="1" applyBorder="1" applyAlignment="1">
      <alignment horizontal="center" vertical="center"/>
    </xf>
    <xf numFmtId="0" fontId="23" fillId="3" borderId="47" xfId="0" applyNumberFormat="1" applyFont="1" applyFill="1" applyBorder="1" applyAlignment="1">
      <alignment horizontal="center" vertical="center" wrapText="1"/>
    </xf>
    <xf numFmtId="165" fontId="23" fillId="3" borderId="47" xfId="0" applyNumberFormat="1" applyFont="1" applyFill="1" applyBorder="1" applyAlignment="1">
      <alignment horizontal="center" vertical="center" wrapText="1"/>
    </xf>
    <xf numFmtId="0" fontId="24" fillId="3" borderId="47" xfId="0" applyNumberFormat="1" applyFont="1" applyFill="1" applyBorder="1" applyAlignment="1">
      <alignment horizontal="center" vertical="center"/>
    </xf>
    <xf numFmtId="0" fontId="0" fillId="3" borderId="3" xfId="0" applyFill="1" applyBorder="1" applyAlignment="1">
      <alignment horizontal="center" vertical="center" wrapText="1"/>
    </xf>
    <xf numFmtId="0" fontId="37" fillId="24" borderId="48" xfId="0" applyFont="1" applyFill="1" applyBorder="1" applyAlignment="1">
      <alignment horizontal="center" vertical="center" wrapText="1"/>
    </xf>
    <xf numFmtId="165" fontId="23" fillId="3" borderId="47" xfId="0" applyNumberFormat="1" applyFont="1" applyFill="1" applyBorder="1" applyAlignment="1">
      <alignment horizontal="center" vertical="center"/>
    </xf>
    <xf numFmtId="0" fontId="23" fillId="3" borderId="47" xfId="0" applyNumberFormat="1" applyFont="1" applyFill="1" applyBorder="1" applyAlignment="1">
      <alignment horizontal="center" vertical="center" wrapText="1"/>
    </xf>
    <xf numFmtId="0" fontId="24" fillId="3" borderId="47" xfId="0" applyNumberFormat="1" applyFont="1" applyFill="1" applyBorder="1" applyAlignment="1">
      <alignment horizontal="center" vertical="center" wrapText="1"/>
    </xf>
    <xf numFmtId="165" fontId="23" fillId="3" borderId="47" xfId="0" applyNumberFormat="1" applyFont="1" applyFill="1" applyBorder="1" applyAlignment="1">
      <alignment horizontal="center" vertical="center" wrapText="1"/>
    </xf>
    <xf numFmtId="169" fontId="23" fillId="3" borderId="47" xfId="0" applyNumberFormat="1"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3" xfId="0" applyNumberFormat="1" applyFill="1" applyBorder="1" applyAlignment="1">
      <alignment horizontal="center" vertical="center" wrapText="1"/>
    </xf>
    <xf numFmtId="0" fontId="0" fillId="24" borderId="48" xfId="0" applyFont="1" applyFill="1" applyBorder="1" applyAlignment="1">
      <alignment horizontal="center" vertical="center" wrapText="1"/>
    </xf>
    <xf numFmtId="0" fontId="36" fillId="24" borderId="48" xfId="0" applyFont="1" applyFill="1" applyBorder="1" applyAlignment="1">
      <alignment horizontal="center" vertical="center" wrapText="1"/>
    </xf>
    <xf numFmtId="0" fontId="37" fillId="24" borderId="48" xfId="0" applyFont="1" applyFill="1" applyBorder="1" applyAlignment="1">
      <alignment horizontal="center" vertical="center" wrapText="1"/>
    </xf>
    <xf numFmtId="0" fontId="0" fillId="3" borderId="48" xfId="0" applyFill="1" applyBorder="1"/>
    <xf numFmtId="0" fontId="0" fillId="3" borderId="9" xfId="0" applyFill="1" applyBorder="1"/>
    <xf numFmtId="0" fontId="0" fillId="4" borderId="0" xfId="0" applyFill="1" applyAlignment="1">
      <alignment wrapText="1"/>
    </xf>
    <xf numFmtId="0" fontId="0" fillId="6" borderId="0" xfId="0" applyFill="1" applyAlignment="1">
      <alignment wrapText="1"/>
    </xf>
    <xf numFmtId="0" fontId="0" fillId="3" borderId="0" xfId="0" applyFill="1" applyAlignment="1">
      <alignment wrapText="1"/>
    </xf>
    <xf numFmtId="0" fontId="6" fillId="17" borderId="10" xfId="0" applyFont="1" applyFill="1" applyBorder="1" applyAlignment="1">
      <alignment horizontal="center" vertical="center" wrapText="1"/>
    </xf>
    <xf numFmtId="0" fontId="0" fillId="6" borderId="18" xfId="0" applyFill="1" applyBorder="1" applyAlignment="1">
      <alignment horizontal="center" vertical="center"/>
    </xf>
    <xf numFmtId="0" fontId="0" fillId="3" borderId="9" xfId="0" applyFill="1" applyBorder="1" applyAlignment="1">
      <alignment wrapText="1"/>
    </xf>
    <xf numFmtId="0" fontId="0" fillId="3" borderId="48" xfId="0" applyFill="1" applyBorder="1" applyAlignment="1">
      <alignment wrapText="1"/>
    </xf>
    <xf numFmtId="0" fontId="0" fillId="3" borderId="48" xfId="0" applyNumberFormat="1" applyFill="1" applyBorder="1" applyAlignment="1">
      <alignment wrapText="1"/>
    </xf>
    <xf numFmtId="0" fontId="0" fillId="3" borderId="36" xfId="0" applyFill="1" applyBorder="1" applyAlignment="1">
      <alignment horizontal="center" vertical="center" wrapText="1"/>
    </xf>
    <xf numFmtId="0" fontId="0" fillId="3" borderId="48" xfId="0" applyFill="1" applyBorder="1" applyAlignment="1">
      <alignment horizontal="center" vertical="center" wrapText="1"/>
    </xf>
    <xf numFmtId="17" fontId="0" fillId="3" borderId="48" xfId="0" applyNumberFormat="1" applyFill="1" applyBorder="1" applyAlignment="1">
      <alignment horizontal="center" vertical="center" wrapText="1"/>
    </xf>
    <xf numFmtId="0" fontId="0" fillId="3" borderId="9" xfId="0" applyFill="1" applyBorder="1" applyAlignment="1">
      <alignment vertical="center" wrapText="1"/>
    </xf>
    <xf numFmtId="0" fontId="0" fillId="3" borderId="48" xfId="0" applyFill="1" applyBorder="1" applyAlignment="1">
      <alignment vertical="center" wrapText="1"/>
    </xf>
    <xf numFmtId="17" fontId="0" fillId="3" borderId="48" xfId="0" applyNumberFormat="1" applyFill="1" applyBorder="1" applyAlignment="1">
      <alignment vertical="center" wrapText="1"/>
    </xf>
    <xf numFmtId="17" fontId="0" fillId="3" borderId="9" xfId="0" applyNumberFormat="1" applyFill="1" applyBorder="1" applyAlignment="1">
      <alignment vertical="center"/>
    </xf>
    <xf numFmtId="17" fontId="0" fillId="3" borderId="48" xfId="0" applyNumberFormat="1" applyFill="1" applyBorder="1"/>
    <xf numFmtId="17" fontId="0" fillId="3" borderId="9" xfId="0" applyNumberFormat="1" applyFill="1" applyBorder="1"/>
    <xf numFmtId="0" fontId="0" fillId="3" borderId="9" xfId="0" applyFill="1" applyBorder="1" applyAlignment="1">
      <alignment vertical="center"/>
    </xf>
    <xf numFmtId="17" fontId="0" fillId="3" borderId="48" xfId="0" applyNumberFormat="1" applyFill="1" applyBorder="1" applyAlignment="1">
      <alignment vertical="center"/>
    </xf>
    <xf numFmtId="0" fontId="0" fillId="23" borderId="48" xfId="0" applyFill="1" applyBorder="1" applyAlignment="1">
      <alignment vertical="center"/>
    </xf>
    <xf numFmtId="0" fontId="24" fillId="3" borderId="49" xfId="0" applyNumberFormat="1" applyFont="1" applyFill="1" applyBorder="1" applyAlignment="1">
      <alignment horizontal="left" wrapText="1"/>
    </xf>
    <xf numFmtId="0" fontId="36" fillId="25" borderId="50" xfId="0" applyFont="1" applyFill="1" applyBorder="1" applyAlignment="1">
      <alignment horizontal="center" vertical="center" wrapText="1"/>
    </xf>
    <xf numFmtId="0" fontId="0" fillId="6" borderId="3" xfId="0" applyFill="1" applyBorder="1" applyAlignment="1">
      <alignment horizontal="center" vertical="center"/>
    </xf>
    <xf numFmtId="17" fontId="0" fillId="6" borderId="3" xfId="0" applyNumberFormat="1" applyFill="1" applyBorder="1" applyAlignment="1">
      <alignment horizontal="center" vertical="center"/>
    </xf>
    <xf numFmtId="0" fontId="0" fillId="6" borderId="3" xfId="0" applyFill="1" applyBorder="1" applyAlignment="1">
      <alignment wrapText="1"/>
    </xf>
    <xf numFmtId="0" fontId="36" fillId="25" borderId="50" xfId="0" applyFont="1" applyFill="1" applyBorder="1" applyAlignment="1">
      <alignment horizontal="center" vertical="center"/>
    </xf>
    <xf numFmtId="0" fontId="0" fillId="25" borderId="50" xfId="0" applyFont="1" applyFill="1" applyBorder="1" applyAlignment="1">
      <alignment wrapText="1"/>
    </xf>
    <xf numFmtId="0" fontId="0" fillId="0" borderId="3" xfId="0" applyFill="1" applyBorder="1" applyAlignment="1">
      <alignment horizontal="center" vertical="center" wrapText="1"/>
    </xf>
    <xf numFmtId="0" fontId="40" fillId="0" borderId="3" xfId="0" applyFont="1" applyFill="1" applyBorder="1" applyAlignment="1">
      <alignment horizontal="center" vertical="center" wrapText="1"/>
    </xf>
    <xf numFmtId="0" fontId="0" fillId="6" borderId="3" xfId="0" applyFill="1" applyBorder="1" applyAlignment="1">
      <alignment horizontal="center" vertical="center"/>
    </xf>
    <xf numFmtId="0" fontId="40" fillId="0" borderId="51" xfId="0" applyNumberFormat="1" applyFont="1" applyFill="1" applyBorder="1" applyAlignment="1">
      <alignment horizontal="center" vertical="center"/>
    </xf>
    <xf numFmtId="0" fontId="40" fillId="0" borderId="51" xfId="0" applyNumberFormat="1" applyFont="1" applyFill="1" applyBorder="1" applyAlignment="1">
      <alignment horizontal="center" vertical="center" wrapText="1"/>
    </xf>
    <xf numFmtId="0" fontId="40" fillId="0" borderId="3" xfId="0" applyFont="1" applyFill="1" applyBorder="1" applyAlignment="1">
      <alignment horizontal="center" vertical="center" wrapText="1"/>
    </xf>
    <xf numFmtId="165" fontId="40" fillId="0" borderId="38" xfId="0" applyNumberFormat="1" applyFont="1" applyFill="1" applyBorder="1" applyAlignment="1">
      <alignment horizontal="center" vertical="center"/>
    </xf>
    <xf numFmtId="165" fontId="40" fillId="0" borderId="39" xfId="0" applyNumberFormat="1" applyFont="1" applyFill="1" applyBorder="1" applyAlignment="1">
      <alignment horizontal="center" vertical="center"/>
    </xf>
    <xf numFmtId="171" fontId="40" fillId="0" borderId="3" xfId="0" applyNumberFormat="1" applyFont="1" applyFill="1" applyBorder="1" applyAlignment="1">
      <alignment horizontal="center" vertical="center"/>
    </xf>
    <xf numFmtId="0" fontId="5" fillId="3" borderId="1" xfId="0" applyFont="1" applyFill="1" applyBorder="1" applyAlignment="1">
      <alignment horizontal="left"/>
    </xf>
    <xf numFmtId="14" fontId="0" fillId="3" borderId="2" xfId="0" applyNumberFormat="1" applyFill="1" applyBorder="1" applyAlignment="1">
      <alignment horizontal="center" vertical="center"/>
    </xf>
    <xf numFmtId="14" fontId="0" fillId="3" borderId="2" xfId="0" applyNumberFormat="1" applyFill="1" applyBorder="1" applyAlignment="1">
      <alignment horizontal="center" vertical="center"/>
    </xf>
    <xf numFmtId="0" fontId="0" fillId="4" borderId="0" xfId="0" applyFill="1" applyAlignment="1">
      <alignment horizontal="center" vertical="center"/>
    </xf>
    <xf numFmtId="0" fontId="0" fillId="6" borderId="0" xfId="0" applyFill="1" applyAlignment="1">
      <alignment horizontal="center" vertical="center"/>
    </xf>
    <xf numFmtId="0" fontId="5" fillId="3" borderId="1" xfId="0" applyFont="1" applyFill="1" applyBorder="1" applyAlignment="1">
      <alignment horizontal="center" vertical="center"/>
    </xf>
    <xf numFmtId="0" fontId="0" fillId="3" borderId="0" xfId="0" applyFill="1" applyAlignment="1">
      <alignment horizontal="center" vertical="center"/>
    </xf>
    <xf numFmtId="0" fontId="0" fillId="3" borderId="5" xfId="0" applyFill="1" applyBorder="1" applyAlignment="1">
      <alignment horizontal="center" vertical="center"/>
    </xf>
    <xf numFmtId="0" fontId="12" fillId="9" borderId="2" xfId="0" applyFont="1" applyFill="1" applyBorder="1" applyAlignment="1">
      <alignment horizontal="center" vertical="center"/>
    </xf>
    <xf numFmtId="0" fontId="38" fillId="24" borderId="46" xfId="0" applyFont="1" applyFill="1" applyBorder="1" applyAlignment="1">
      <alignment horizontal="center" vertical="center" wrapText="1"/>
    </xf>
    <xf numFmtId="0" fontId="19" fillId="0" borderId="0" xfId="0" applyFont="1" applyAlignment="1">
      <alignment horizontal="left" vertical="top" wrapText="1"/>
    </xf>
    <xf numFmtId="0" fontId="9" fillId="8" borderId="4" xfId="0" applyFont="1" applyFill="1" applyBorder="1" applyAlignment="1">
      <alignment horizontal="center"/>
    </xf>
    <xf numFmtId="0" fontId="9" fillId="8" borderId="2" xfId="0" applyFont="1" applyFill="1" applyBorder="1" applyAlignment="1">
      <alignment horizontal="center"/>
    </xf>
    <xf numFmtId="0" fontId="9" fillId="8" borderId="5" xfId="0" applyFont="1" applyFill="1" applyBorder="1" applyAlignment="1">
      <alignment horizontal="center"/>
    </xf>
    <xf numFmtId="0" fontId="9" fillId="16" borderId="4" xfId="0" applyFont="1" applyFill="1" applyBorder="1" applyAlignment="1">
      <alignment horizontal="center"/>
    </xf>
    <xf numFmtId="0" fontId="9" fillId="16" borderId="2" xfId="0" applyFont="1" applyFill="1" applyBorder="1" applyAlignment="1">
      <alignment horizontal="center"/>
    </xf>
    <xf numFmtId="0" fontId="9" fillId="16" borderId="5" xfId="0" applyFont="1" applyFill="1" applyBorder="1" applyAlignment="1">
      <alignment horizontal="center"/>
    </xf>
    <xf numFmtId="0" fontId="7" fillId="3" borderId="4"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5" xfId="0" applyFont="1" applyFill="1" applyBorder="1" applyAlignment="1">
      <alignment horizontal="left" vertical="center" wrapText="1"/>
    </xf>
    <xf numFmtId="0" fontId="2" fillId="21" borderId="16" xfId="0" applyFont="1" applyFill="1" applyBorder="1" applyAlignment="1">
      <alignment horizontal="center" vertical="center" wrapText="1"/>
    </xf>
    <xf numFmtId="0" fontId="2" fillId="21" borderId="17" xfId="0" applyFont="1" applyFill="1" applyBorder="1" applyAlignment="1">
      <alignment horizontal="center" vertical="center" wrapText="1"/>
    </xf>
    <xf numFmtId="0" fontId="5" fillId="3" borderId="1" xfId="0" applyFont="1" applyFill="1" applyBorder="1" applyAlignment="1">
      <alignment horizontal="left"/>
    </xf>
    <xf numFmtId="0" fontId="4" fillId="18" borderId="11" xfId="0" applyFont="1" applyFill="1" applyBorder="1" applyAlignment="1">
      <alignment horizontal="center"/>
    </xf>
    <xf numFmtId="0" fontId="19" fillId="0" borderId="33" xfId="0" applyFont="1" applyBorder="1" applyAlignment="1">
      <alignment horizontal="center" wrapText="1"/>
    </xf>
    <xf numFmtId="0" fontId="19" fillId="0" borderId="34" xfId="0" applyFont="1" applyBorder="1" applyAlignment="1">
      <alignment horizontal="center" wrapText="1"/>
    </xf>
    <xf numFmtId="0" fontId="22" fillId="0" borderId="31" xfId="0" applyFont="1" applyBorder="1" applyAlignment="1">
      <alignment horizontal="center"/>
    </xf>
    <xf numFmtId="0" fontId="22" fillId="0" borderId="32" xfId="0" applyFont="1" applyBorder="1" applyAlignment="1">
      <alignment horizontal="center"/>
    </xf>
    <xf numFmtId="0" fontId="7" fillId="3" borderId="2"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0" fillId="2" borderId="24" xfId="0" applyFont="1" applyFill="1" applyBorder="1" applyAlignment="1">
      <alignment horizontal="center"/>
    </xf>
  </cellXfs>
  <cellStyles count="4">
    <cellStyle name="Hyperlink" xfId="3" builtinId="8"/>
    <cellStyle name="Normal" xfId="0" builtinId="0"/>
    <cellStyle name="Normal 2" xfId="2"/>
    <cellStyle name="Porcentagem" xfId="1" builtinId="5"/>
  </cellStyles>
  <dxfs count="9">
    <dxf>
      <font>
        <color theme="0"/>
      </font>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s>
  <tableStyles count="0" defaultTableStyle="TableStyleMedium2" defaultPivotStyle="PivotStyleLight16"/>
  <colors>
    <mruColors>
      <color rgb="FFFF99CC"/>
      <color rgb="FFB15407"/>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lang val="pt-BR"/>
  <c:chart>
    <c:autoTitleDeleted val="1"/>
    <c:plotArea>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Lbls>
            <c:dLbl>
              <c:idx val="2"/>
              <c:spPr>
                <a:noFill/>
              </c:spPr>
              <c:txPr>
                <a:bodyPr/>
                <a:lstStyle/>
                <a:p>
                  <a:pPr>
                    <a:defRPr b="1">
                      <a:solidFill>
                        <a:schemeClr val="bg1"/>
                      </a:solidFill>
                    </a:defRPr>
                  </a:pPr>
                  <a:endParaRPr lang="pt-BR"/>
                </a:p>
              </c:txPr>
            </c:dLbl>
            <c:txPr>
              <a:bodyPr/>
              <a:lstStyle/>
              <a:p>
                <a:pPr>
                  <a:defRPr b="1">
                    <a:solidFill>
                      <a:schemeClr val="bg1"/>
                    </a:solidFill>
                  </a:defRPr>
                </a:pPr>
                <a:endParaRPr lang="pt-BR"/>
              </a:p>
            </c:txPr>
            <c:showPercent val="1"/>
            <c:showLeaderLines val="1"/>
          </c:dLbls>
          <c:cat>
            <c:strRef>
              <c:f>'Painel de Gestão - 1'!$B$16:$B$20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- 1'!$C$16:$C$20</c:f>
              <c:numCache>
                <c:formatCode>General</c:formatCode>
                <c:ptCount val="5"/>
                <c:pt idx="0">
                  <c:v>6</c:v>
                </c:pt>
                <c:pt idx="1">
                  <c:v>19</c:v>
                </c:pt>
                <c:pt idx="2">
                  <c:v>4</c:v>
                </c:pt>
                <c:pt idx="3">
                  <c:v>11</c:v>
                </c:pt>
                <c:pt idx="4">
                  <c:v>0</c:v>
                </c:pt>
              </c:numCache>
            </c:numRef>
          </c:val>
        </c:ser>
        <c:dLbls>
          <c:showPercent val="1"/>
        </c:dLbls>
        <c:firstSliceAng val="0"/>
        <c:holeSize val="50"/>
      </c:doughnutChart>
    </c:plotArea>
    <c:legend>
      <c:legendPos val="r"/>
      <c:layout>
        <c:manualLayout>
          <c:xMode val="edge"/>
          <c:yMode val="edge"/>
          <c:x val="0.55536529680365299"/>
          <c:y val="0.25142546836817831"/>
          <c:w val="0.43321917808219185"/>
          <c:h val="0.57925086950338245"/>
        </c:manualLayout>
      </c:layout>
    </c:legend>
    <c:plotVisOnly val="1"/>
    <c:dispBlanksAs val="zero"/>
  </c:chart>
  <c:spPr>
    <a:solidFill>
      <a:schemeClr val="bg1"/>
    </a:solidFill>
  </c:spPr>
  <c:printSettings>
    <c:headerFooter/>
    <c:pageMargins b="0.78740157499999996" l="0.511811024" r="0.511811024" t="0.78740157499999996" header="0.31496062000000091" footer="0.3149606200000009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pt-BR"/>
  <c:chart>
    <c:autoTitleDeleted val="1"/>
    <c:plotArea>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Pt>
            <c:idx val="5"/>
            <c:spPr>
              <a:solidFill>
                <a:srgbClr val="FF99CC"/>
              </a:solidFill>
            </c:spPr>
          </c:dPt>
          <c:dLbls>
            <c:dLbl>
              <c:idx val="2"/>
              <c:spPr>
                <a:noFill/>
              </c:spPr>
              <c:txPr>
                <a:bodyPr/>
                <a:lstStyle/>
                <a:p>
                  <a:pPr>
                    <a:defRPr b="1">
                      <a:solidFill>
                        <a:schemeClr val="bg1"/>
                      </a:solidFill>
                    </a:defRPr>
                  </a:pPr>
                  <a:endParaRPr lang="pt-BR"/>
                </a:p>
              </c:txPr>
            </c:dLbl>
            <c:dLbl>
              <c:idx val="6"/>
              <c:spPr/>
              <c:txPr>
                <a:bodyPr/>
                <a:lstStyle/>
                <a:p>
                  <a:pPr>
                    <a:defRPr b="1">
                      <a:solidFill>
                        <a:schemeClr val="tx1"/>
                      </a:solidFill>
                    </a:defRPr>
                  </a:pPr>
                  <a:endParaRPr lang="pt-BR"/>
                </a:p>
              </c:txPr>
            </c:dLbl>
            <c:txPr>
              <a:bodyPr/>
              <a:lstStyle/>
              <a:p>
                <a:pPr>
                  <a:defRPr b="1">
                    <a:solidFill>
                      <a:schemeClr val="bg1"/>
                    </a:solidFill>
                  </a:defRPr>
                </a:pPr>
                <a:endParaRPr lang="pt-BR"/>
              </a:p>
            </c:txPr>
            <c:showPercent val="1"/>
            <c:showLeaderLines val="1"/>
          </c:dLbls>
          <c:cat>
            <c:strRef>
              <c:f>'Painel de Gestão - 1'!$B$16:$B$21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- 1'!$E$16:$E$21</c:f>
              <c:numCache>
                <c:formatCode>General</c:formatCode>
                <c:ptCount val="6"/>
                <c:pt idx="0">
                  <c:v>5</c:v>
                </c:pt>
                <c:pt idx="1">
                  <c:v>15</c:v>
                </c:pt>
                <c:pt idx="2">
                  <c:v>3</c:v>
                </c:pt>
                <c:pt idx="3">
                  <c:v>11</c:v>
                </c:pt>
                <c:pt idx="4">
                  <c:v>0</c:v>
                </c:pt>
                <c:pt idx="5">
                  <c:v>4</c:v>
                </c:pt>
              </c:numCache>
            </c:numRef>
          </c:val>
        </c:ser>
        <c:dLbls>
          <c:showPercent val="1"/>
        </c:dLbls>
        <c:firstSliceAng val="0"/>
        <c:holeSize val="50"/>
      </c:doughnutChart>
    </c:plotArea>
    <c:legend>
      <c:legendPos val="r"/>
      <c:legendEntry>
        <c:idx val="0"/>
        <c:delete val="1"/>
      </c:legendEntry>
      <c:layout>
        <c:manualLayout>
          <c:xMode val="edge"/>
          <c:yMode val="edge"/>
          <c:x val="0.5617596628217536"/>
          <c:y val="0.25142563246539779"/>
          <c:w val="0.43321917808219185"/>
          <c:h val="0.74857452189860951"/>
        </c:manualLayout>
      </c:layout>
    </c:legend>
    <c:plotVisOnly val="1"/>
    <c:dispBlanksAs val="zero"/>
  </c:chart>
  <c:spPr>
    <a:solidFill>
      <a:schemeClr val="bg1"/>
    </a:solidFill>
    <a:ln>
      <a:noFill/>
    </a:ln>
  </c:spPr>
  <c:printSettings>
    <c:headerFooter/>
    <c:pageMargins b="0.78740157499999996" l="0.511811024" r="0.511811024" t="0.78740157499999996" header="0.31496062000000091" footer="0.3149606200000009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pt-BR"/>
  <c:chart>
    <c:plotArea>
      <c:layout/>
      <c:barChart>
        <c:barDir val="bar"/>
        <c:grouping val="stacked"/>
        <c:ser>
          <c:idx val="0"/>
          <c:order val="0"/>
          <c:spPr>
            <a:solidFill>
              <a:srgbClr val="B15407"/>
            </a:solidFill>
          </c:spPr>
          <c:cat>
            <c:strRef>
              <c:f>'Painel de Gestão - 1'!$B$31:$B$37</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- 1'!$D$31:$D$37</c:f>
              <c:numCache>
                <c:formatCode>General</c:formatCode>
                <c:ptCount val="7"/>
                <c:pt idx="0">
                  <c:v>3</c:v>
                </c:pt>
                <c:pt idx="1">
                  <c:v>0</c:v>
                </c:pt>
                <c:pt idx="2">
                  <c:v>0</c:v>
                </c:pt>
                <c:pt idx="3">
                  <c:v>2</c:v>
                </c:pt>
                <c:pt idx="4">
                  <c:v>0</c:v>
                </c:pt>
                <c:pt idx="5">
                  <c:v>1</c:v>
                </c:pt>
                <c:pt idx="6">
                  <c:v>0</c:v>
                </c:pt>
              </c:numCache>
            </c:numRef>
          </c:val>
        </c:ser>
        <c:ser>
          <c:idx val="1"/>
          <c:order val="1"/>
          <c:spPr>
            <a:solidFill>
              <a:schemeClr val="bg1">
                <a:lumMod val="65000"/>
              </a:schemeClr>
            </a:solidFill>
          </c:spPr>
          <c:cat>
            <c:strRef>
              <c:f>'Painel de Gestão - 1'!$B$31:$B$37</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- 1'!$E$31:$E$37</c:f>
              <c:numCache>
                <c:formatCode>General</c:formatCode>
                <c:ptCount val="7"/>
                <c:pt idx="0">
                  <c:v>2</c:v>
                </c:pt>
                <c:pt idx="1">
                  <c:v>0</c:v>
                </c:pt>
                <c:pt idx="2">
                  <c:v>1</c:v>
                </c:pt>
                <c:pt idx="3">
                  <c:v>0</c:v>
                </c:pt>
                <c:pt idx="4">
                  <c:v>0</c:v>
                </c:pt>
                <c:pt idx="5">
                  <c:v>1</c:v>
                </c:pt>
                <c:pt idx="6">
                  <c:v>2</c:v>
                </c:pt>
              </c:numCache>
            </c:numRef>
          </c:val>
        </c:ser>
        <c:ser>
          <c:idx val="2"/>
          <c:order val="2"/>
          <c:spPr>
            <a:solidFill>
              <a:srgbClr val="FF0000"/>
            </a:solidFill>
          </c:spPr>
          <c:cat>
            <c:strRef>
              <c:f>'Painel de Gestão - 1'!$B$31:$B$37</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- 1'!$F$31:$F$37</c:f>
              <c:numCache>
                <c:formatCode>General</c:formatCode>
                <c:ptCount val="7"/>
                <c:pt idx="0">
                  <c:v>3</c:v>
                </c:pt>
                <c:pt idx="1">
                  <c:v>4</c:v>
                </c:pt>
                <c:pt idx="2">
                  <c:v>1</c:v>
                </c:pt>
                <c:pt idx="3">
                  <c:v>2</c:v>
                </c:pt>
                <c:pt idx="4">
                  <c:v>3</c:v>
                </c:pt>
                <c:pt idx="5">
                  <c:v>2</c:v>
                </c:pt>
                <c:pt idx="6">
                  <c:v>4</c:v>
                </c:pt>
              </c:numCache>
            </c:numRef>
          </c:val>
        </c:ser>
        <c:ser>
          <c:idx val="3"/>
          <c:order val="3"/>
          <c:spPr>
            <a:solidFill>
              <a:srgbClr val="FFC000"/>
            </a:solidFill>
          </c:spPr>
          <c:cat>
            <c:strRef>
              <c:f>'Painel de Gestão - 1'!$B$31:$B$37</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- 1'!$G$31:$G$37</c:f>
              <c:numCache>
                <c:formatCode>General</c:formatCode>
                <c:ptCount val="7"/>
                <c:pt idx="0">
                  <c:v>1</c:v>
                </c:pt>
                <c:pt idx="1">
                  <c:v>0</c:v>
                </c:pt>
                <c:pt idx="2">
                  <c:v>1</c:v>
                </c:pt>
                <c:pt idx="3">
                  <c:v>0</c:v>
                </c:pt>
                <c:pt idx="4">
                  <c:v>2</c:v>
                </c:pt>
                <c:pt idx="5">
                  <c:v>0</c:v>
                </c:pt>
                <c:pt idx="6">
                  <c:v>0</c:v>
                </c:pt>
              </c:numCache>
            </c:numRef>
          </c:val>
        </c:ser>
        <c:ser>
          <c:idx val="4"/>
          <c:order val="4"/>
          <c:spPr>
            <a:solidFill>
              <a:srgbClr val="92D050"/>
            </a:solidFill>
          </c:spPr>
          <c:cat>
            <c:strRef>
              <c:f>'Painel de Gestão - 1'!$B$31:$B$37</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- 1'!$H$31:$H$37</c:f>
              <c:numCache>
                <c:formatCode>General</c:formatCode>
                <c:ptCount val="7"/>
                <c:pt idx="0">
                  <c:v>2</c:v>
                </c:pt>
                <c:pt idx="1">
                  <c:v>0</c:v>
                </c:pt>
                <c:pt idx="2">
                  <c:v>0</c:v>
                </c:pt>
                <c:pt idx="3">
                  <c:v>0</c:v>
                </c:pt>
                <c:pt idx="4">
                  <c:v>2</c:v>
                </c:pt>
                <c:pt idx="5">
                  <c:v>0</c:v>
                </c:pt>
                <c:pt idx="6">
                  <c:v>7</c:v>
                </c:pt>
              </c:numCache>
            </c:numRef>
          </c:val>
        </c:ser>
        <c:ser>
          <c:idx val="5"/>
          <c:order val="5"/>
          <c:spPr>
            <a:solidFill>
              <a:srgbClr val="0070C0"/>
            </a:solidFill>
          </c:spPr>
          <c:cat>
            <c:strRef>
              <c:f>'Painel de Gestão - 1'!$B$31:$B$37</c:f>
              <c:strCache>
                <c:ptCount val="7"/>
                <c:pt idx="0">
                  <c:v>OBJETIVO 1</c:v>
                </c:pt>
                <c:pt idx="1">
                  <c:v>OBJETIVO 2</c:v>
                </c:pt>
                <c:pt idx="2">
                  <c:v>OBJETIVO 3</c:v>
                </c:pt>
                <c:pt idx="3">
                  <c:v>OBJETIVO 4</c:v>
                </c:pt>
                <c:pt idx="4">
                  <c:v>OBJETIVO 5</c:v>
                </c:pt>
                <c:pt idx="5">
                  <c:v>OBJETIVO 6</c:v>
                </c:pt>
                <c:pt idx="6">
                  <c:v>OBJETIVO 7</c:v>
                </c:pt>
              </c:strCache>
            </c:strRef>
          </c:cat>
          <c:val>
            <c:numRef>
              <c:f>'Painel de Gestão - 1'!$I$31:$I$37</c:f>
              <c:numCache>
                <c:formatCode>General</c:formatCode>
                <c:ptCount val="7"/>
                <c:pt idx="0">
                  <c:v>0</c:v>
                </c:pt>
                <c:pt idx="1">
                  <c:v>0</c:v>
                </c:pt>
                <c:pt idx="2">
                  <c:v>0</c:v>
                </c:pt>
                <c:pt idx="3">
                  <c:v>0</c:v>
                </c:pt>
                <c:pt idx="4">
                  <c:v>0</c:v>
                </c:pt>
                <c:pt idx="5">
                  <c:v>0</c:v>
                </c:pt>
                <c:pt idx="6">
                  <c:v>0</c:v>
                </c:pt>
              </c:numCache>
            </c:numRef>
          </c:val>
        </c:ser>
        <c:overlap val="100"/>
        <c:axId val="70158592"/>
        <c:axId val="70164480"/>
      </c:barChart>
      <c:catAx>
        <c:axId val="70158592"/>
        <c:scaling>
          <c:orientation val="maxMin"/>
        </c:scaling>
        <c:axPos val="l"/>
        <c:tickLblPos val="nextTo"/>
        <c:crossAx val="70164480"/>
        <c:crosses val="autoZero"/>
        <c:auto val="1"/>
        <c:lblAlgn val="ctr"/>
        <c:lblOffset val="100"/>
      </c:catAx>
      <c:valAx>
        <c:axId val="70164480"/>
        <c:scaling>
          <c:orientation val="minMax"/>
        </c:scaling>
        <c:axPos val="t"/>
        <c:majorGridlines/>
        <c:numFmt formatCode="General" sourceLinked="1"/>
        <c:tickLblPos val="nextTo"/>
        <c:crossAx val="70158592"/>
        <c:crosses val="autoZero"/>
        <c:crossBetween val="between"/>
        <c:majorUnit val="1"/>
      </c:valAx>
    </c:plotArea>
    <c:plotVisOnly val="1"/>
    <c:dispBlanksAs val="gap"/>
  </c:chart>
  <c:printSettings>
    <c:headerFooter/>
    <c:pageMargins b="0.78740157499999996" l="0.511811024" r="0.511811024" t="0.78740157499999996" header="0.31496062000000091" footer="0.31496062000000091"/>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Painel de Gest&#227;o 3'!A1"/><Relationship Id="rId13" Type="http://schemas.openxmlformats.org/officeDocument/2006/relationships/hyperlink" Target="#'Monitoria Anual 5'!A1"/><Relationship Id="rId3" Type="http://schemas.openxmlformats.org/officeDocument/2006/relationships/image" Target="../media/image1.jpeg"/><Relationship Id="rId7" Type="http://schemas.openxmlformats.org/officeDocument/2006/relationships/hyperlink" Target="#'Monitoria Anual 2'!A1"/><Relationship Id="rId12" Type="http://schemas.openxmlformats.org/officeDocument/2006/relationships/hyperlink" Target="#'Painel de Gest&#227;o 5'!A1"/><Relationship Id="rId2" Type="http://schemas.openxmlformats.org/officeDocument/2006/relationships/hyperlink" Target="#'Painel de Gest&#227;o - 1'!A1"/><Relationship Id="rId1" Type="http://schemas.openxmlformats.org/officeDocument/2006/relationships/hyperlink" Target="#TUTORIAL!A1"/><Relationship Id="rId6" Type="http://schemas.openxmlformats.org/officeDocument/2006/relationships/hyperlink" Target="#'Painel de Gest&#227;o 2'!A1"/><Relationship Id="rId11" Type="http://schemas.openxmlformats.org/officeDocument/2006/relationships/hyperlink" Target="#'Monitoria Anual 4'!A1"/><Relationship Id="rId5" Type="http://schemas.openxmlformats.org/officeDocument/2006/relationships/hyperlink" Target="#'Monitoria Anual 1'!A1"/><Relationship Id="rId10" Type="http://schemas.openxmlformats.org/officeDocument/2006/relationships/hyperlink" Target="#'Painel de Gest&#227;o 4'!A1"/><Relationship Id="rId4" Type="http://schemas.openxmlformats.org/officeDocument/2006/relationships/image" Target="../media/image2.jpeg"/><Relationship Id="rId9" Type="http://schemas.openxmlformats.org/officeDocument/2006/relationships/hyperlink" Target="#'Monitoria Anual 3'!A1"/></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6.jpeg"/><Relationship Id="rId4" Type="http://schemas.openxmlformats.org/officeDocument/2006/relationships/hyperlink" Target="#SUM&#193;RIO!A1"/></Relationships>
</file>

<file path=xl/drawings/_rels/drawing3.xml.rels><?xml version="1.0" encoding="UTF-8" standalone="yes"?>
<Relationships xmlns="http://schemas.openxmlformats.org/package/2006/relationships"><Relationship Id="rId1" Type="http://schemas.openxmlformats.org/officeDocument/2006/relationships/hyperlink" Target="#SUM&#193;RIO!A1"/></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SUM&#193;RIO!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0</xdr:col>
      <xdr:colOff>76199</xdr:colOff>
      <xdr:row>5</xdr:row>
      <xdr:rowOff>123826</xdr:rowOff>
    </xdr:from>
    <xdr:to>
      <xdr:col>16</xdr:col>
      <xdr:colOff>581025</xdr:colOff>
      <xdr:row>7</xdr:row>
      <xdr:rowOff>142875</xdr:rowOff>
    </xdr:to>
    <xdr:sp macro="" textlink="">
      <xdr:nvSpPr>
        <xdr:cNvPr id="3" name="CaixaDeTexto 2"/>
        <xdr:cNvSpPr txBox="1"/>
      </xdr:nvSpPr>
      <xdr:spPr>
        <a:xfrm>
          <a:off x="76199" y="1562101"/>
          <a:ext cx="10258426" cy="342899"/>
        </a:xfrm>
        <a:prstGeom prst="rect">
          <a:avLst/>
        </a:prstGeom>
        <a:solidFill>
          <a:schemeClr val="bg1">
            <a:lumMod val="95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r>
            <a:rPr lang="pt-BR" sz="1100">
              <a:solidFill>
                <a:sysClr val="windowText" lastClr="000000"/>
              </a:solidFill>
            </a:rPr>
            <a:t>Essa</a:t>
          </a:r>
          <a:r>
            <a:rPr lang="pt-BR" sz="1100" baseline="0">
              <a:solidFill>
                <a:sysClr val="windowText" lastClr="000000"/>
              </a:solidFill>
            </a:rPr>
            <a:t> ferramenta auxilia  a monitoria anual do desempenho da realização das ações do PAN.   Clique nas figuras ao lado e abaixo ou na aba da planilha para usar a ferramenta. </a:t>
          </a:r>
        </a:p>
        <a:p>
          <a:endParaRPr lang="pt-BR" sz="1100" baseline="0">
            <a:solidFill>
              <a:sysClr val="windowText" lastClr="000000"/>
            </a:solidFill>
          </a:endParaRPr>
        </a:p>
        <a:p>
          <a:endParaRPr lang="pt-BR" sz="1100">
            <a:solidFill>
              <a:sysClr val="windowText" lastClr="000000"/>
            </a:solidFill>
          </a:endParaRPr>
        </a:p>
      </xdr:txBody>
    </xdr:sp>
    <xdr:clientData/>
  </xdr:twoCellAnchor>
  <xdr:twoCellAnchor>
    <xdr:from>
      <xdr:col>17</xdr:col>
      <xdr:colOff>114300</xdr:colOff>
      <xdr:row>4</xdr:row>
      <xdr:rowOff>66675</xdr:rowOff>
    </xdr:from>
    <xdr:to>
      <xdr:col>19</xdr:col>
      <xdr:colOff>457200</xdr:colOff>
      <xdr:row>8</xdr:row>
      <xdr:rowOff>95250</xdr:rowOff>
    </xdr:to>
    <xdr:sp macro="" textlink="">
      <xdr:nvSpPr>
        <xdr:cNvPr id="6" name="Retângulo de cantos arredondados 5">
          <a:hlinkClick xmlns:r="http://schemas.openxmlformats.org/officeDocument/2006/relationships" r:id="rId1"/>
        </xdr:cNvPr>
        <xdr:cNvSpPr/>
      </xdr:nvSpPr>
      <xdr:spPr bwMode="auto">
        <a:xfrm>
          <a:off x="10477500" y="1266825"/>
          <a:ext cx="1562100" cy="752475"/>
        </a:xfrm>
        <a:prstGeom prst="roundRect">
          <a:avLst/>
        </a:prstGeom>
        <a:solidFill>
          <a:schemeClr val="accent6">
            <a:lumMod val="75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600" b="1" i="0"/>
            <a:t>TUTORIAL</a:t>
          </a:r>
          <a:r>
            <a:rPr lang="pt-BR" sz="1600" b="1" i="0" baseline="0"/>
            <a:t> </a:t>
          </a:r>
          <a:r>
            <a:rPr lang="pt-BR" sz="1200" b="1" i="0" baseline="0"/>
            <a:t>(como preencher as matrizes)</a:t>
          </a:r>
          <a:endParaRPr lang="pt-BR" sz="1600" b="1" i="0"/>
        </a:p>
      </xdr:txBody>
    </xdr:sp>
    <xdr:clientData/>
  </xdr:twoCellAnchor>
  <xdr:twoCellAnchor>
    <xdr:from>
      <xdr:col>0</xdr:col>
      <xdr:colOff>180975</xdr:colOff>
      <xdr:row>14</xdr:row>
      <xdr:rowOff>38100</xdr:rowOff>
    </xdr:from>
    <xdr:to>
      <xdr:col>2</xdr:col>
      <xdr:colOff>428625</xdr:colOff>
      <xdr:row>18</xdr:row>
      <xdr:rowOff>95250</xdr:rowOff>
    </xdr:to>
    <xdr:sp macro="" textlink="">
      <xdr:nvSpPr>
        <xdr:cNvPr id="8" name="Elipse 7">
          <a:hlinkClick xmlns:r="http://schemas.openxmlformats.org/officeDocument/2006/relationships" r:id="rId2"/>
        </xdr:cNvPr>
        <xdr:cNvSpPr/>
      </xdr:nvSpPr>
      <xdr:spPr bwMode="auto">
        <a:xfrm>
          <a:off x="180975" y="29337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1</a:t>
          </a:r>
          <a:endParaRPr lang="pt-BR" sz="1050" b="1"/>
        </a:p>
      </xdr:txBody>
    </xdr:sp>
    <xdr:clientData/>
  </xdr:twoCellAnchor>
  <xdr:twoCellAnchor editAs="oneCell">
    <xdr:from>
      <xdr:col>0</xdr:col>
      <xdr:colOff>85725</xdr:colOff>
      <xdr:row>0</xdr:row>
      <xdr:rowOff>104775</xdr:rowOff>
    </xdr:from>
    <xdr:to>
      <xdr:col>1</xdr:col>
      <xdr:colOff>447675</xdr:colOff>
      <xdr:row>3</xdr:row>
      <xdr:rowOff>211340</xdr:rowOff>
    </xdr:to>
    <xdr:pic>
      <xdr:nvPicPr>
        <xdr:cNvPr id="9" name="Imagem 8"/>
        <xdr:cNvPicPr>
          <a:picLocks noChangeAspect="1"/>
        </xdr:cNvPicPr>
      </xdr:nvPicPr>
      <xdr:blipFill>
        <a:blip xmlns:r="http://schemas.openxmlformats.org/officeDocument/2006/relationships" r:embed="rId3" cstate="print">
          <a:extLst>
            <a:ext uri="{28A0092B-C50C-407E-A947-70E740481C1C}">
              <a14:useLocalDpi xmlns="" xmlns:a14="http://schemas.microsoft.com/office/drawing/2010/main" val="0"/>
            </a:ext>
          </a:extLst>
        </a:blip>
        <a:stretch>
          <a:fillRect/>
        </a:stretch>
      </xdr:blipFill>
      <xdr:spPr>
        <a:xfrm>
          <a:off x="85725" y="104775"/>
          <a:ext cx="971550" cy="1020965"/>
        </a:xfrm>
        <a:prstGeom prst="rect">
          <a:avLst/>
        </a:prstGeom>
      </xdr:spPr>
    </xdr:pic>
    <xdr:clientData/>
  </xdr:twoCellAnchor>
  <xdr:twoCellAnchor editAs="oneCell">
    <xdr:from>
      <xdr:col>17</xdr:col>
      <xdr:colOff>38100</xdr:colOff>
      <xdr:row>20</xdr:row>
      <xdr:rowOff>28575</xdr:rowOff>
    </xdr:from>
    <xdr:to>
      <xdr:col>18</xdr:col>
      <xdr:colOff>459278</xdr:colOff>
      <xdr:row>24</xdr:row>
      <xdr:rowOff>95770</xdr:rowOff>
    </xdr:to>
    <xdr:pic>
      <xdr:nvPicPr>
        <xdr:cNvPr id="10" name="Imagem 9"/>
        <xdr:cNvPicPr>
          <a:picLocks noChangeAspect="1"/>
        </xdr:cNvPicPr>
      </xdr:nvPicPr>
      <xdr:blipFill>
        <a:blip xmlns:r="http://schemas.openxmlformats.org/officeDocument/2006/relationships" r:embed="rId4" cstate="print">
          <a:extLst>
            <a:ext uri="{28A0092B-C50C-407E-A947-70E740481C1C}">
              <a14:useLocalDpi xmlns="" xmlns:a14="http://schemas.microsoft.com/office/drawing/2010/main" val="0"/>
            </a:ext>
          </a:extLst>
        </a:blip>
        <a:stretch>
          <a:fillRect/>
        </a:stretch>
      </xdr:blipFill>
      <xdr:spPr>
        <a:xfrm>
          <a:off x="10401300" y="3895725"/>
          <a:ext cx="1030778" cy="714895"/>
        </a:xfrm>
        <a:prstGeom prst="rect">
          <a:avLst/>
        </a:prstGeom>
      </xdr:spPr>
    </xdr:pic>
    <xdr:clientData/>
  </xdr:twoCellAnchor>
  <xdr:oneCellAnchor>
    <xdr:from>
      <xdr:col>15</xdr:col>
      <xdr:colOff>219075</xdr:colOff>
      <xdr:row>23</xdr:row>
      <xdr:rowOff>19050</xdr:rowOff>
    </xdr:from>
    <xdr:ext cx="878574" cy="264560"/>
    <xdr:sp macro="" textlink="">
      <xdr:nvSpPr>
        <xdr:cNvPr id="11" name="CaixaDeTexto 10"/>
        <xdr:cNvSpPr txBox="1"/>
      </xdr:nvSpPr>
      <xdr:spPr>
        <a:xfrm>
          <a:off x="9363075" y="4371975"/>
          <a:ext cx="878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100"/>
            <a:t>Consultoria:</a:t>
          </a:r>
        </a:p>
      </xdr:txBody>
    </xdr:sp>
    <xdr:clientData/>
  </xdr:oneCellAnchor>
  <xdr:twoCellAnchor>
    <xdr:from>
      <xdr:col>0</xdr:col>
      <xdr:colOff>123825</xdr:colOff>
      <xdr:row>9</xdr:row>
      <xdr:rowOff>19050</xdr:rowOff>
    </xdr:from>
    <xdr:to>
      <xdr:col>2</xdr:col>
      <xdr:colOff>466725</xdr:colOff>
      <xdr:row>13</xdr:row>
      <xdr:rowOff>123825</xdr:rowOff>
    </xdr:to>
    <xdr:sp macro="" textlink="">
      <xdr:nvSpPr>
        <xdr:cNvPr id="12" name="Retângulo de cantos arredondados 11">
          <a:hlinkClick xmlns:r="http://schemas.openxmlformats.org/officeDocument/2006/relationships" r:id="rId5"/>
        </xdr:cNvPr>
        <xdr:cNvSpPr/>
      </xdr:nvSpPr>
      <xdr:spPr bwMode="auto">
        <a:xfrm>
          <a:off x="123825" y="21050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1</a:t>
          </a:r>
          <a:endParaRPr lang="pt-BR" sz="1400" b="1" i="0"/>
        </a:p>
      </xdr:txBody>
    </xdr:sp>
    <xdr:clientData/>
  </xdr:twoCellAnchor>
  <xdr:twoCellAnchor>
    <xdr:from>
      <xdr:col>3</xdr:col>
      <xdr:colOff>38100</xdr:colOff>
      <xdr:row>14</xdr:row>
      <xdr:rowOff>66675</xdr:rowOff>
    </xdr:from>
    <xdr:to>
      <xdr:col>5</xdr:col>
      <xdr:colOff>285750</xdr:colOff>
      <xdr:row>18</xdr:row>
      <xdr:rowOff>123825</xdr:rowOff>
    </xdr:to>
    <xdr:sp macro="" textlink="">
      <xdr:nvSpPr>
        <xdr:cNvPr id="13" name="Elipse 12">
          <a:hlinkClick xmlns:r="http://schemas.openxmlformats.org/officeDocument/2006/relationships" r:id="rId6"/>
        </xdr:cNvPr>
        <xdr:cNvSpPr/>
      </xdr:nvSpPr>
      <xdr:spPr bwMode="auto">
        <a:xfrm>
          <a:off x="1866900" y="2962275"/>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2</a:t>
          </a:r>
          <a:endParaRPr lang="pt-BR" sz="1050" b="1"/>
        </a:p>
      </xdr:txBody>
    </xdr:sp>
    <xdr:clientData/>
  </xdr:twoCellAnchor>
  <xdr:twoCellAnchor>
    <xdr:from>
      <xdr:col>2</xdr:col>
      <xdr:colOff>590550</xdr:colOff>
      <xdr:row>9</xdr:row>
      <xdr:rowOff>47625</xdr:rowOff>
    </xdr:from>
    <xdr:to>
      <xdr:col>5</xdr:col>
      <xdr:colOff>323850</xdr:colOff>
      <xdr:row>13</xdr:row>
      <xdr:rowOff>152400</xdr:rowOff>
    </xdr:to>
    <xdr:sp macro="" textlink="">
      <xdr:nvSpPr>
        <xdr:cNvPr id="14" name="Retângulo de cantos arredondados 13">
          <a:hlinkClick xmlns:r="http://schemas.openxmlformats.org/officeDocument/2006/relationships" r:id="rId7"/>
        </xdr:cNvPr>
        <xdr:cNvSpPr/>
      </xdr:nvSpPr>
      <xdr:spPr bwMode="auto">
        <a:xfrm>
          <a:off x="1809750" y="2133600"/>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2</a:t>
          </a:r>
          <a:endParaRPr lang="pt-BR" sz="1400" b="1" i="0"/>
        </a:p>
      </xdr:txBody>
    </xdr:sp>
    <xdr:clientData/>
  </xdr:twoCellAnchor>
  <xdr:twoCellAnchor>
    <xdr:from>
      <xdr:col>5</xdr:col>
      <xdr:colOff>514350</xdr:colOff>
      <xdr:row>14</xdr:row>
      <xdr:rowOff>76200</xdr:rowOff>
    </xdr:from>
    <xdr:to>
      <xdr:col>8</xdr:col>
      <xdr:colOff>152400</xdr:colOff>
      <xdr:row>18</xdr:row>
      <xdr:rowOff>133350</xdr:rowOff>
    </xdr:to>
    <xdr:sp macro="" textlink="">
      <xdr:nvSpPr>
        <xdr:cNvPr id="15" name="Elipse 14">
          <a:hlinkClick xmlns:r="http://schemas.openxmlformats.org/officeDocument/2006/relationships" r:id="rId8"/>
        </xdr:cNvPr>
        <xdr:cNvSpPr/>
      </xdr:nvSpPr>
      <xdr:spPr bwMode="auto">
        <a:xfrm>
          <a:off x="3562350" y="29718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3</a:t>
          </a:r>
          <a:endParaRPr lang="pt-BR" sz="1050" b="1"/>
        </a:p>
      </xdr:txBody>
    </xdr:sp>
    <xdr:clientData/>
  </xdr:twoCellAnchor>
  <xdr:twoCellAnchor>
    <xdr:from>
      <xdr:col>5</xdr:col>
      <xdr:colOff>457200</xdr:colOff>
      <xdr:row>9</xdr:row>
      <xdr:rowOff>57150</xdr:rowOff>
    </xdr:from>
    <xdr:to>
      <xdr:col>8</xdr:col>
      <xdr:colOff>190500</xdr:colOff>
      <xdr:row>14</xdr:row>
      <xdr:rowOff>0</xdr:rowOff>
    </xdr:to>
    <xdr:sp macro="" textlink="">
      <xdr:nvSpPr>
        <xdr:cNvPr id="16" name="Retângulo de cantos arredondados 15">
          <a:hlinkClick xmlns:r="http://schemas.openxmlformats.org/officeDocument/2006/relationships" r:id="rId9"/>
        </xdr:cNvPr>
        <xdr:cNvSpPr/>
      </xdr:nvSpPr>
      <xdr:spPr bwMode="auto">
        <a:xfrm>
          <a:off x="3505200" y="21431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3</a:t>
          </a:r>
          <a:endParaRPr lang="pt-BR" sz="1400" b="1" i="0"/>
        </a:p>
      </xdr:txBody>
    </xdr:sp>
    <xdr:clientData/>
  </xdr:twoCellAnchor>
  <xdr:twoCellAnchor>
    <xdr:from>
      <xdr:col>8</xdr:col>
      <xdr:colOff>438150</xdr:colOff>
      <xdr:row>14</xdr:row>
      <xdr:rowOff>104775</xdr:rowOff>
    </xdr:from>
    <xdr:to>
      <xdr:col>11</xdr:col>
      <xdr:colOff>76200</xdr:colOff>
      <xdr:row>19</xdr:row>
      <xdr:rowOff>0</xdr:rowOff>
    </xdr:to>
    <xdr:sp macro="" textlink="">
      <xdr:nvSpPr>
        <xdr:cNvPr id="17" name="Elipse 16">
          <a:hlinkClick xmlns:r="http://schemas.openxmlformats.org/officeDocument/2006/relationships" r:id="rId10"/>
        </xdr:cNvPr>
        <xdr:cNvSpPr/>
      </xdr:nvSpPr>
      <xdr:spPr bwMode="auto">
        <a:xfrm>
          <a:off x="5314950" y="3000375"/>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4</a:t>
          </a:r>
          <a:endParaRPr lang="pt-BR" sz="1050" b="1"/>
        </a:p>
      </xdr:txBody>
    </xdr:sp>
    <xdr:clientData/>
  </xdr:twoCellAnchor>
  <xdr:twoCellAnchor>
    <xdr:from>
      <xdr:col>8</xdr:col>
      <xdr:colOff>381000</xdr:colOff>
      <xdr:row>9</xdr:row>
      <xdr:rowOff>85725</xdr:rowOff>
    </xdr:from>
    <xdr:to>
      <xdr:col>11</xdr:col>
      <xdr:colOff>114300</xdr:colOff>
      <xdr:row>14</xdr:row>
      <xdr:rowOff>28575</xdr:rowOff>
    </xdr:to>
    <xdr:sp macro="" textlink="">
      <xdr:nvSpPr>
        <xdr:cNvPr id="18" name="Retângulo de cantos arredondados 17">
          <a:hlinkClick xmlns:r="http://schemas.openxmlformats.org/officeDocument/2006/relationships" r:id="rId11"/>
        </xdr:cNvPr>
        <xdr:cNvSpPr/>
      </xdr:nvSpPr>
      <xdr:spPr bwMode="auto">
        <a:xfrm>
          <a:off x="5257800" y="2171700"/>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4</a:t>
          </a:r>
          <a:endParaRPr lang="pt-BR" sz="1400" b="1" i="0"/>
        </a:p>
      </xdr:txBody>
    </xdr:sp>
    <xdr:clientData/>
  </xdr:twoCellAnchor>
  <xdr:twoCellAnchor>
    <xdr:from>
      <xdr:col>11</xdr:col>
      <xdr:colOff>352425</xdr:colOff>
      <xdr:row>14</xdr:row>
      <xdr:rowOff>114300</xdr:rowOff>
    </xdr:from>
    <xdr:to>
      <xdr:col>13</xdr:col>
      <xdr:colOff>600075</xdr:colOff>
      <xdr:row>19</xdr:row>
      <xdr:rowOff>9525</xdr:rowOff>
    </xdr:to>
    <xdr:sp macro="" textlink="">
      <xdr:nvSpPr>
        <xdr:cNvPr id="19" name="Elipse 18">
          <a:hlinkClick xmlns:r="http://schemas.openxmlformats.org/officeDocument/2006/relationships" r:id="rId12"/>
        </xdr:cNvPr>
        <xdr:cNvSpPr/>
      </xdr:nvSpPr>
      <xdr:spPr bwMode="auto">
        <a:xfrm>
          <a:off x="7058025" y="30099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5</a:t>
          </a:r>
          <a:endParaRPr lang="pt-BR" sz="1050" b="1"/>
        </a:p>
      </xdr:txBody>
    </xdr:sp>
    <xdr:clientData/>
  </xdr:twoCellAnchor>
  <xdr:twoCellAnchor>
    <xdr:from>
      <xdr:col>11</xdr:col>
      <xdr:colOff>295275</xdr:colOff>
      <xdr:row>9</xdr:row>
      <xdr:rowOff>95250</xdr:rowOff>
    </xdr:from>
    <xdr:to>
      <xdr:col>14</xdr:col>
      <xdr:colOff>28575</xdr:colOff>
      <xdr:row>14</xdr:row>
      <xdr:rowOff>38100</xdr:rowOff>
    </xdr:to>
    <xdr:sp macro="" textlink="">
      <xdr:nvSpPr>
        <xdr:cNvPr id="20" name="Retângulo de cantos arredondados 19">
          <a:hlinkClick xmlns:r="http://schemas.openxmlformats.org/officeDocument/2006/relationships" r:id="rId13"/>
        </xdr:cNvPr>
        <xdr:cNvSpPr/>
      </xdr:nvSpPr>
      <xdr:spPr bwMode="auto">
        <a:xfrm>
          <a:off x="7000875" y="21812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5</a:t>
          </a:r>
          <a:endParaRPr lang="pt-BR" sz="1400" b="1" i="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6</xdr:row>
      <xdr:rowOff>114300</xdr:rowOff>
    </xdr:from>
    <xdr:to>
      <xdr:col>11</xdr:col>
      <xdr:colOff>327660</xdr:colOff>
      <xdr:row>19</xdr:row>
      <xdr:rowOff>83820</xdr:rowOff>
    </xdr:to>
    <xdr:sp macro="" textlink="">
      <xdr:nvSpPr>
        <xdr:cNvPr id="10" name="Retângulo de cantos arredondados 9"/>
        <xdr:cNvSpPr/>
      </xdr:nvSpPr>
      <xdr:spPr>
        <a:xfrm>
          <a:off x="190500" y="1211580"/>
          <a:ext cx="6842760" cy="2346960"/>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1) Preencha o cabeçalho do Painel inserindo o título e o objetivo geral do PAN.</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167640</xdr:colOff>
      <xdr:row>1</xdr:row>
      <xdr:rowOff>68580</xdr:rowOff>
    </xdr:from>
    <xdr:to>
      <xdr:col>11</xdr:col>
      <xdr:colOff>350520</xdr:colOff>
      <xdr:row>2</xdr:row>
      <xdr:rowOff>175260</xdr:rowOff>
    </xdr:to>
    <xdr:sp macro="" textlink="">
      <xdr:nvSpPr>
        <xdr:cNvPr id="11" name="Retângulo 10"/>
        <xdr:cNvSpPr/>
      </xdr:nvSpPr>
      <xdr:spPr>
        <a:xfrm>
          <a:off x="167640" y="251460"/>
          <a:ext cx="6888480" cy="289560"/>
        </a:xfrm>
        <a:prstGeom prst="rect">
          <a:avLst/>
        </a:prstGeom>
        <a:solidFill>
          <a:schemeClr val="bg1">
            <a:lumMod val="9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ctr"/>
          <a:r>
            <a:rPr lang="pt-BR" sz="1400" b="1">
              <a:solidFill>
                <a:schemeClr val="accent3">
                  <a:lumMod val="50000"/>
                </a:schemeClr>
              </a:solidFill>
            </a:rPr>
            <a:t>TUTORIAL</a:t>
          </a:r>
          <a:r>
            <a:rPr lang="pt-BR" sz="1400" b="1" baseline="0">
              <a:solidFill>
                <a:schemeClr val="accent3">
                  <a:lumMod val="50000"/>
                </a:schemeClr>
              </a:solidFill>
            </a:rPr>
            <a:t> </a:t>
          </a:r>
          <a:endParaRPr lang="pt-BR" sz="1400" b="1">
            <a:solidFill>
              <a:schemeClr val="accent3">
                <a:lumMod val="50000"/>
              </a:schemeClr>
            </a:solidFill>
          </a:endParaRPr>
        </a:p>
      </xdr:txBody>
    </xdr:sp>
    <xdr:clientData/>
  </xdr:twoCellAnchor>
  <xdr:twoCellAnchor editAs="oneCell">
    <xdr:from>
      <xdr:col>1</xdr:col>
      <xdr:colOff>331694</xdr:colOff>
      <xdr:row>8</xdr:row>
      <xdr:rowOff>99060</xdr:rowOff>
    </xdr:from>
    <xdr:to>
      <xdr:col>9</xdr:col>
      <xdr:colOff>337820</xdr:colOff>
      <xdr:row>18</xdr:row>
      <xdr:rowOff>86360</xdr:rowOff>
    </xdr:to>
    <xdr:pic>
      <xdr:nvPicPr>
        <xdr:cNvPr id="12" name="Imagem 11"/>
        <xdr:cNvPicPr/>
      </xdr:nvPicPr>
      <xdr:blipFill rotWithShape="1">
        <a:blip xmlns:r="http://schemas.openxmlformats.org/officeDocument/2006/relationships" r:embed="rId1" cstate="print"/>
        <a:srcRect l="1931" t="27274" r="7153" b="12579"/>
        <a:stretch/>
      </xdr:blipFill>
      <xdr:spPr bwMode="auto">
        <a:xfrm>
          <a:off x="941294" y="1533413"/>
          <a:ext cx="4882926" cy="1780241"/>
        </a:xfrm>
        <a:prstGeom prst="rect">
          <a:avLst/>
        </a:prstGeom>
        <a:noFill/>
        <a:ln>
          <a:noFill/>
        </a:ln>
        <a:extLst>
          <a:ext uri="{53640926-AAD7-44D8-BBD7-CCE9431645EC}">
            <a14:shadowObscured xmlns="" xmlns:a14="http://schemas.microsoft.com/office/drawing/2010/main"/>
          </a:ext>
        </a:extLst>
      </xdr:spPr>
    </xdr:pic>
    <xdr:clientData/>
  </xdr:twoCellAnchor>
  <xdr:twoCellAnchor>
    <xdr:from>
      <xdr:col>0</xdr:col>
      <xdr:colOff>312420</xdr:colOff>
      <xdr:row>8</xdr:row>
      <xdr:rowOff>106680</xdr:rowOff>
    </xdr:from>
    <xdr:to>
      <xdr:col>1</xdr:col>
      <xdr:colOff>99060</xdr:colOff>
      <xdr:row>10</xdr:row>
      <xdr:rowOff>0</xdr:rowOff>
    </xdr:to>
    <xdr:sp macro="" textlink="">
      <xdr:nvSpPr>
        <xdr:cNvPr id="11273" name="Seta para a direita 12"/>
        <xdr:cNvSpPr>
          <a:spLocks/>
        </xdr:cNvSpPr>
      </xdr:nvSpPr>
      <xdr:spPr bwMode="auto">
        <a:xfrm>
          <a:off x="312420" y="1569720"/>
          <a:ext cx="396240" cy="259080"/>
        </a:xfrm>
        <a:prstGeom prst="rightArrow">
          <a:avLst>
            <a:gd name="adj1" fmla="val 50000"/>
            <a:gd name="adj2" fmla="val 50371"/>
          </a:avLst>
        </a:prstGeom>
        <a:noFill/>
        <a:ln w="25400" algn="ctr">
          <a:solidFill>
            <a:srgbClr val="FF0000"/>
          </a:solidFill>
          <a:miter lim="800000"/>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0</xdr:col>
      <xdr:colOff>167640</xdr:colOff>
      <xdr:row>3</xdr:row>
      <xdr:rowOff>38100</xdr:rowOff>
    </xdr:from>
    <xdr:to>
      <xdr:col>11</xdr:col>
      <xdr:colOff>358140</xdr:colOff>
      <xdr:row>5</xdr:row>
      <xdr:rowOff>137160</xdr:rowOff>
    </xdr:to>
    <xdr:sp macro="" textlink="">
      <xdr:nvSpPr>
        <xdr:cNvPr id="13" name="Retângulo 12"/>
        <xdr:cNvSpPr/>
      </xdr:nvSpPr>
      <xdr:spPr>
        <a:xfrm>
          <a:off x="167640" y="586740"/>
          <a:ext cx="6896100" cy="464820"/>
        </a:xfrm>
        <a:prstGeom prst="rect">
          <a:avLst/>
        </a:prstGeom>
        <a:solidFill>
          <a:schemeClr val="bg1">
            <a:lumMod val="9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r>
            <a:rPr lang="pt-BR" sz="1100">
              <a:solidFill>
                <a:schemeClr val="accent3">
                  <a:lumMod val="50000"/>
                </a:schemeClr>
              </a:solidFill>
              <a:effectLst/>
              <a:latin typeface="+mn-lt"/>
              <a:ea typeface="+mn-ea"/>
              <a:cs typeface="+mn-cs"/>
            </a:rPr>
            <a:t>A sequência de imagens a seguir indica como o preenchimento da matriz de monitoria deve ser feito em 4 passos. </a:t>
          </a:r>
          <a:endParaRPr lang="pt-BR">
            <a:solidFill>
              <a:schemeClr val="accent3">
                <a:lumMod val="50000"/>
              </a:schemeClr>
            </a:solidFill>
            <a:effectLst/>
          </a:endParaRPr>
        </a:p>
      </xdr:txBody>
    </xdr:sp>
    <xdr:clientData/>
  </xdr:twoCellAnchor>
  <xdr:twoCellAnchor>
    <xdr:from>
      <xdr:col>0</xdr:col>
      <xdr:colOff>182880</xdr:colOff>
      <xdr:row>20</xdr:row>
      <xdr:rowOff>30480</xdr:rowOff>
    </xdr:from>
    <xdr:to>
      <xdr:col>11</xdr:col>
      <xdr:colOff>320040</xdr:colOff>
      <xdr:row>33</xdr:row>
      <xdr:rowOff>0</xdr:rowOff>
    </xdr:to>
    <xdr:sp macro="" textlink="">
      <xdr:nvSpPr>
        <xdr:cNvPr id="15" name="Retângulo de cantos arredondados 14"/>
        <xdr:cNvSpPr/>
      </xdr:nvSpPr>
      <xdr:spPr>
        <a:xfrm>
          <a:off x="182880" y="3688080"/>
          <a:ext cx="6842760" cy="2346960"/>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pt-BR" sz="1100">
              <a:solidFill>
                <a:sysClr val="windowText" lastClr="000000"/>
              </a:solidFill>
              <a:effectLst/>
              <a:latin typeface="+mn-lt"/>
              <a:ea typeface="+mn-ea"/>
              <a:cs typeface="+mn-cs"/>
            </a:rPr>
            <a:t>2) Insira as informações do planejamento de todas as ações. As informações devem ser extraídas da matriz do plano de ação elaborada a partir da oficina de planejamento do PAN. </a:t>
          </a: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editAs="oneCell">
    <xdr:from>
      <xdr:col>1</xdr:col>
      <xdr:colOff>349623</xdr:colOff>
      <xdr:row>22</xdr:row>
      <xdr:rowOff>116541</xdr:rowOff>
    </xdr:from>
    <xdr:to>
      <xdr:col>9</xdr:col>
      <xdr:colOff>394296</xdr:colOff>
      <xdr:row>32</xdr:row>
      <xdr:rowOff>115569</xdr:rowOff>
    </xdr:to>
    <xdr:pic>
      <xdr:nvPicPr>
        <xdr:cNvPr id="16" name="Imagem 15"/>
        <xdr:cNvPicPr/>
      </xdr:nvPicPr>
      <xdr:blipFill rotWithShape="1">
        <a:blip xmlns:r="http://schemas.openxmlformats.org/officeDocument/2006/relationships" r:embed="rId2" cstate="print"/>
        <a:srcRect l="1769" t="27255" r="6619" b="12447"/>
        <a:stretch/>
      </xdr:blipFill>
      <xdr:spPr bwMode="auto">
        <a:xfrm>
          <a:off x="959223" y="4061012"/>
          <a:ext cx="4921473" cy="1791969"/>
        </a:xfrm>
        <a:prstGeom prst="rect">
          <a:avLst/>
        </a:prstGeom>
        <a:noFill/>
        <a:ln>
          <a:noFill/>
        </a:ln>
        <a:extLst>
          <a:ext uri="{53640926-AAD7-44D8-BBD7-CCE9431645EC}">
            <a14:shadowObscured xmlns="" xmlns:a14="http://schemas.microsoft.com/office/drawing/2010/main"/>
          </a:ext>
        </a:extLst>
      </xdr:spPr>
    </xdr:pic>
    <xdr:clientData/>
  </xdr:twoCellAnchor>
  <xdr:twoCellAnchor>
    <xdr:from>
      <xdr:col>0</xdr:col>
      <xdr:colOff>331245</xdr:colOff>
      <xdr:row>23</xdr:row>
      <xdr:rowOff>51098</xdr:rowOff>
    </xdr:from>
    <xdr:to>
      <xdr:col>1</xdr:col>
      <xdr:colOff>117885</xdr:colOff>
      <xdr:row>24</xdr:row>
      <xdr:rowOff>123712</xdr:rowOff>
    </xdr:to>
    <xdr:sp macro="" textlink="">
      <xdr:nvSpPr>
        <xdr:cNvPr id="11274" name="Seta para a direita 5"/>
        <xdr:cNvSpPr>
          <a:spLocks/>
        </xdr:cNvSpPr>
      </xdr:nvSpPr>
      <xdr:spPr bwMode="auto">
        <a:xfrm>
          <a:off x="331245" y="4174863"/>
          <a:ext cx="396240" cy="251908"/>
        </a:xfrm>
        <a:prstGeom prst="rightArrow">
          <a:avLst>
            <a:gd name="adj1" fmla="val 50000"/>
            <a:gd name="adj2" fmla="val 50371"/>
          </a:avLst>
        </a:prstGeom>
        <a:noFill/>
        <a:ln w="25400" algn="ctr">
          <a:solidFill>
            <a:srgbClr val="FF0000"/>
          </a:solidFill>
          <a:miter lim="800000"/>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0</xdr:col>
      <xdr:colOff>197223</xdr:colOff>
      <xdr:row>33</xdr:row>
      <xdr:rowOff>179293</xdr:rowOff>
    </xdr:from>
    <xdr:to>
      <xdr:col>15</xdr:col>
      <xdr:colOff>412376</xdr:colOff>
      <xdr:row>95</xdr:row>
      <xdr:rowOff>145677</xdr:rowOff>
    </xdr:to>
    <xdr:sp macro="" textlink="">
      <xdr:nvSpPr>
        <xdr:cNvPr id="18" name="Retângulo de cantos arredondados 17"/>
        <xdr:cNvSpPr/>
      </xdr:nvSpPr>
      <xdr:spPr>
        <a:xfrm>
          <a:off x="197223" y="6454587"/>
          <a:ext cx="9280712" cy="11766178"/>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3)</a:t>
          </a:r>
          <a:r>
            <a:rPr lang="pt-BR" sz="1100" baseline="0">
              <a:solidFill>
                <a:sysClr val="windowText" lastClr="000000"/>
              </a:solidFill>
              <a:effectLst/>
              <a:latin typeface="+mn-lt"/>
              <a:ea typeface="+mn-ea"/>
              <a:cs typeface="+mn-cs"/>
            </a:rPr>
            <a:t> </a:t>
          </a:r>
          <a:r>
            <a:rPr lang="pt-BR" sz="1100">
              <a:solidFill>
                <a:sysClr val="windowText" lastClr="000000"/>
              </a:solidFill>
              <a:effectLst/>
              <a:latin typeface="+mn-lt"/>
              <a:ea typeface="+mn-ea"/>
              <a:cs typeface="+mn-cs"/>
            </a:rPr>
            <a:t>Insira as informações da situação atual das açoes. O painel de cores abaixo indica os tipos de situação do andamento das ações. Os demais campos são relativos à descrição do andamento da ação.</a:t>
          </a: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215153</xdr:colOff>
      <xdr:row>97</xdr:row>
      <xdr:rowOff>6742</xdr:rowOff>
    </xdr:from>
    <xdr:to>
      <xdr:col>11</xdr:col>
      <xdr:colOff>242047</xdr:colOff>
      <xdr:row>113</xdr:row>
      <xdr:rowOff>143454</xdr:rowOff>
    </xdr:to>
    <xdr:sp macro="" textlink="">
      <xdr:nvSpPr>
        <xdr:cNvPr id="23" name="Retângulo de cantos arredondados 22"/>
        <xdr:cNvSpPr/>
      </xdr:nvSpPr>
      <xdr:spPr>
        <a:xfrm>
          <a:off x="215153" y="18462830"/>
          <a:ext cx="6671982" cy="3184712"/>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4)</a:t>
          </a:r>
          <a:r>
            <a:rPr lang="pt-BR" sz="1100" baseline="0">
              <a:solidFill>
                <a:sysClr val="windowText" lastClr="000000"/>
              </a:solidFill>
              <a:effectLst/>
              <a:latin typeface="+mn-lt"/>
              <a:ea typeface="+mn-ea"/>
              <a:cs typeface="+mn-cs"/>
            </a:rPr>
            <a:t> </a:t>
          </a:r>
          <a:r>
            <a:rPr lang="pt-BR" sz="1100">
              <a:solidFill>
                <a:sysClr val="windowText" lastClr="000000"/>
              </a:solidFill>
              <a:effectLst/>
              <a:latin typeface="+mn-lt"/>
              <a:ea typeface="+mn-ea"/>
              <a:cs typeface="+mn-cs"/>
            </a:rPr>
            <a:t>Insira as informações da reprogramação da ação, caso exista.Informe</a:t>
          </a:r>
          <a:r>
            <a:rPr lang="pt-BR" sz="1100" baseline="0">
              <a:solidFill>
                <a:sysClr val="windowText" lastClr="000000"/>
              </a:solidFill>
              <a:effectLst/>
              <a:latin typeface="+mn-lt"/>
              <a:ea typeface="+mn-ea"/>
              <a:cs typeface="+mn-cs"/>
            </a:rPr>
            <a:t> se a ação foi excluída ou agrupada. </a:t>
          </a:r>
          <a:endParaRPr lang="pt-BR" sz="1100">
            <a:solidFill>
              <a:sysClr val="windowText" lastClr="000000"/>
            </a:solidFill>
            <a:effectLst/>
            <a:latin typeface="+mn-lt"/>
            <a:ea typeface="+mn-ea"/>
            <a:cs typeface="+mn-cs"/>
          </a:endParaRP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394895</xdr:colOff>
      <xdr:row>99</xdr:row>
      <xdr:rowOff>152865</xdr:rowOff>
    </xdr:from>
    <xdr:to>
      <xdr:col>1</xdr:col>
      <xdr:colOff>181535</xdr:colOff>
      <xdr:row>101</xdr:row>
      <xdr:rowOff>57391</xdr:rowOff>
    </xdr:to>
    <xdr:sp macro="" textlink="">
      <xdr:nvSpPr>
        <xdr:cNvPr id="11276" name="Seta para a direita 21"/>
        <xdr:cNvSpPr>
          <a:spLocks/>
        </xdr:cNvSpPr>
      </xdr:nvSpPr>
      <xdr:spPr bwMode="auto">
        <a:xfrm>
          <a:off x="394895" y="18989953"/>
          <a:ext cx="391758" cy="285526"/>
        </a:xfrm>
        <a:prstGeom prst="rightArrow">
          <a:avLst>
            <a:gd name="adj1" fmla="val 50000"/>
            <a:gd name="adj2" fmla="val 48932"/>
          </a:avLst>
        </a:prstGeom>
        <a:noFill/>
        <a:ln w="25400" algn="ctr">
          <a:solidFill>
            <a:srgbClr val="FF0000"/>
          </a:solidFill>
          <a:miter lim="800000"/>
          <a:headEnd/>
          <a:tailEnd/>
        </a:ln>
        <a:extLst>
          <a:ext uri="{909E8E84-426E-40DD-AFC4-6F175D3DCCD1}">
            <a14:hiddenFill xmlns="" xmlns:a14="http://schemas.microsoft.com/office/drawing/2010/main">
              <a:solidFill>
                <a:srgbClr val="FFFFFF"/>
              </a:solidFill>
            </a14:hiddenFill>
          </a:ext>
        </a:extLst>
      </xdr:spPr>
    </xdr:sp>
    <xdr:clientData/>
  </xdr:twoCellAnchor>
  <xdr:twoCellAnchor editAs="oneCell">
    <xdr:from>
      <xdr:col>1</xdr:col>
      <xdr:colOff>448234</xdr:colOff>
      <xdr:row>99</xdr:row>
      <xdr:rowOff>36283</xdr:rowOff>
    </xdr:from>
    <xdr:to>
      <xdr:col>9</xdr:col>
      <xdr:colOff>437640</xdr:colOff>
      <xdr:row>104</xdr:row>
      <xdr:rowOff>183107</xdr:rowOff>
    </xdr:to>
    <xdr:pic>
      <xdr:nvPicPr>
        <xdr:cNvPr id="19" name="Imagem 18"/>
        <xdr:cNvPicPr>
          <a:picLocks noChangeAspect="1"/>
        </xdr:cNvPicPr>
      </xdr:nvPicPr>
      <xdr:blipFill rotWithShape="1">
        <a:blip xmlns:r="http://schemas.openxmlformats.org/officeDocument/2006/relationships" r:embed="rId3" cstate="print"/>
        <a:srcRect l="34662" t="35849" r="7830" b="42233"/>
        <a:stretch/>
      </xdr:blipFill>
      <xdr:spPr>
        <a:xfrm>
          <a:off x="1053352" y="18873371"/>
          <a:ext cx="4819141" cy="1099324"/>
        </a:xfrm>
        <a:prstGeom prst="rect">
          <a:avLst/>
        </a:prstGeom>
      </xdr:spPr>
    </xdr:pic>
    <xdr:clientData/>
  </xdr:twoCellAnchor>
  <xdr:twoCellAnchor>
    <xdr:from>
      <xdr:col>12</xdr:col>
      <xdr:colOff>190500</xdr:colOff>
      <xdr:row>1</xdr:row>
      <xdr:rowOff>134938</xdr:rowOff>
    </xdr:from>
    <xdr:to>
      <xdr:col>14</xdr:col>
      <xdr:colOff>452437</xdr:colOff>
      <xdr:row>5</xdr:row>
      <xdr:rowOff>23813</xdr:rowOff>
    </xdr:to>
    <xdr:sp macro="" textlink="">
      <xdr:nvSpPr>
        <xdr:cNvPr id="2" name="Retângulo de cantos arredondados 1">
          <a:hlinkClick xmlns:r="http://schemas.openxmlformats.org/officeDocument/2006/relationships" r:id="rId4"/>
        </xdr:cNvPr>
        <xdr:cNvSpPr/>
      </xdr:nvSpPr>
      <xdr:spPr>
        <a:xfrm>
          <a:off x="7500938" y="325438"/>
          <a:ext cx="1484312" cy="65087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twoCellAnchor>
    <xdr:from>
      <xdr:col>0</xdr:col>
      <xdr:colOff>206188</xdr:colOff>
      <xdr:row>115</xdr:row>
      <xdr:rowOff>80701</xdr:rowOff>
    </xdr:from>
    <xdr:to>
      <xdr:col>11</xdr:col>
      <xdr:colOff>233082</xdr:colOff>
      <xdr:row>118</xdr:row>
      <xdr:rowOff>163623</xdr:rowOff>
    </xdr:to>
    <xdr:sp macro="" textlink="">
      <xdr:nvSpPr>
        <xdr:cNvPr id="20" name="Retângulo de cantos arredondados 19"/>
        <xdr:cNvSpPr/>
      </xdr:nvSpPr>
      <xdr:spPr>
        <a:xfrm>
          <a:off x="206188" y="21965789"/>
          <a:ext cx="6671982" cy="654422"/>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5)</a:t>
          </a:r>
          <a:r>
            <a:rPr lang="pt-BR" sz="1100" baseline="0">
              <a:solidFill>
                <a:sysClr val="windowText" lastClr="000000"/>
              </a:solidFill>
              <a:effectLst/>
              <a:latin typeface="+mn-lt"/>
              <a:ea typeface="+mn-ea"/>
              <a:cs typeface="+mn-cs"/>
            </a:rPr>
            <a:t> Concluído! </a:t>
          </a:r>
          <a:r>
            <a:rPr lang="pt-BR" sz="1100">
              <a:solidFill>
                <a:sysClr val="windowText" lastClr="000000"/>
              </a:solidFill>
              <a:effectLst/>
              <a:latin typeface="+mn-lt"/>
              <a:ea typeface="+mn-ea"/>
              <a:cs typeface="+mn-cs"/>
            </a:rPr>
            <a:t>Verifique agora</a:t>
          </a:r>
          <a:r>
            <a:rPr lang="pt-BR" sz="1100" baseline="0">
              <a:solidFill>
                <a:sysClr val="windowText" lastClr="000000"/>
              </a:solidFill>
              <a:effectLst/>
              <a:latin typeface="+mn-lt"/>
              <a:ea typeface="+mn-ea"/>
              <a:cs typeface="+mn-cs"/>
            </a:rPr>
            <a:t> o Painel de Gestão na aba seguinte, interpretando o andamento do PAN conforme indicado na Monitoria Anual. Para obter mais informações sobre o Painel de Gestão acesse o Guia. </a:t>
          </a:r>
          <a:endParaRPr lang="pt-BR" sz="1100">
            <a:solidFill>
              <a:sysClr val="windowText" lastClr="000000"/>
            </a:solidFill>
            <a:effectLst/>
            <a:latin typeface="+mn-lt"/>
            <a:ea typeface="+mn-ea"/>
            <a:cs typeface="+mn-cs"/>
          </a:endParaRP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editAs="oneCell">
    <xdr:from>
      <xdr:col>2</xdr:col>
      <xdr:colOff>201707</xdr:colOff>
      <xdr:row>37</xdr:row>
      <xdr:rowOff>44825</xdr:rowOff>
    </xdr:from>
    <xdr:to>
      <xdr:col>14</xdr:col>
      <xdr:colOff>152387</xdr:colOff>
      <xdr:row>53</xdr:row>
      <xdr:rowOff>87967</xdr:rowOff>
    </xdr:to>
    <xdr:pic>
      <xdr:nvPicPr>
        <xdr:cNvPr id="3" name="Imagem 2"/>
        <xdr:cNvPicPr>
          <a:picLocks noChangeAspect="1"/>
        </xdr:cNvPicPr>
      </xdr:nvPicPr>
      <xdr:blipFill>
        <a:blip xmlns:r="http://schemas.openxmlformats.org/officeDocument/2006/relationships" r:embed="rId5" cstate="print">
          <a:extLst>
            <a:ext uri="{28A0092B-C50C-407E-A947-70E740481C1C}">
              <a14:useLocalDpi xmlns="" xmlns:a14="http://schemas.microsoft.com/office/drawing/2010/main" val="0"/>
            </a:ext>
          </a:extLst>
        </a:blip>
        <a:stretch>
          <a:fillRect/>
        </a:stretch>
      </xdr:blipFill>
      <xdr:spPr>
        <a:xfrm>
          <a:off x="1400736" y="7082119"/>
          <a:ext cx="7212092" cy="30799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xdr:cNvPr>
        <xdr:cNvSpPr/>
      </xdr:nvSpPr>
      <xdr:spPr>
        <a:xfrm>
          <a:off x="47198280" y="701040"/>
          <a:ext cx="1481137" cy="6060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247203</xdr:colOff>
      <xdr:row>12</xdr:row>
      <xdr:rowOff>223957</xdr:rowOff>
    </xdr:from>
    <xdr:to>
      <xdr:col>13</xdr:col>
      <xdr:colOff>479004</xdr:colOff>
      <xdr:row>27</xdr:row>
      <xdr:rowOff>23470</xdr:rowOff>
    </xdr:to>
    <xdr:graphicFrame macro="">
      <xdr:nvGraphicFramePr>
        <xdr:cNvPr id="15"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178624</xdr:colOff>
      <xdr:row>12</xdr:row>
      <xdr:rowOff>316516</xdr:rowOff>
    </xdr:from>
    <xdr:to>
      <xdr:col>13</xdr:col>
      <xdr:colOff>270064</xdr:colOff>
      <xdr:row>14</xdr:row>
      <xdr:rowOff>87084</xdr:rowOff>
    </xdr:to>
    <xdr:sp macro="" textlink="">
      <xdr:nvSpPr>
        <xdr:cNvPr id="3" name="CaixaDeTexto 2"/>
        <xdr:cNvSpPr txBox="1"/>
      </xdr:nvSpPr>
      <xdr:spPr>
        <a:xfrm>
          <a:off x="7613567" y="2656945"/>
          <a:ext cx="1920240" cy="489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13</xdr:col>
      <xdr:colOff>585684</xdr:colOff>
      <xdr:row>12</xdr:row>
      <xdr:rowOff>236764</xdr:rowOff>
    </xdr:from>
    <xdr:to>
      <xdr:col>20</xdr:col>
      <xdr:colOff>290745</xdr:colOff>
      <xdr:row>27</xdr:row>
      <xdr:rowOff>29392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356506</xdr:colOff>
      <xdr:row>29</xdr:row>
      <xdr:rowOff>29934</xdr:rowOff>
    </xdr:from>
    <xdr:to>
      <xdr:col>18</xdr:col>
      <xdr:colOff>114300</xdr:colOff>
      <xdr:row>41</xdr:row>
      <xdr:rowOff>95249</xdr:rowOff>
    </xdr:to>
    <xdr:graphicFrame macro="">
      <xdr:nvGraphicFramePr>
        <xdr:cNvPr id="14" name="Gráfico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126243</xdr:colOff>
      <xdr:row>12</xdr:row>
      <xdr:rowOff>310561</xdr:rowOff>
    </xdr:from>
    <xdr:to>
      <xdr:col>20</xdr:col>
      <xdr:colOff>217683</xdr:colOff>
      <xdr:row>14</xdr:row>
      <xdr:rowOff>65313</xdr:rowOff>
    </xdr:to>
    <xdr:sp macro="" textlink="">
      <xdr:nvSpPr>
        <xdr:cNvPr id="16" name="CaixaDeTexto 15"/>
        <xdr:cNvSpPr txBox="1"/>
      </xdr:nvSpPr>
      <xdr:spPr>
        <a:xfrm>
          <a:off x="11828386" y="2650990"/>
          <a:ext cx="1920240" cy="4732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8" name="Retângulo de cantos arredondados 7">
          <a:hlinkClick xmlns:r="http://schemas.openxmlformats.org/officeDocument/2006/relationships" r:id="rId4"/>
        </xdr:cNvPr>
        <xdr:cNvSpPr/>
      </xdr:nvSpPr>
      <xdr:spPr>
        <a:xfrm>
          <a:off x="11996057" y="566057"/>
          <a:ext cx="1481137" cy="6060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matres.com.br/"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package" Target="../embeddings/Documento_do_Word_20071.docx"/></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Z33"/>
  <sheetViews>
    <sheetView zoomScale="80" zoomScaleNormal="80" workbookViewId="0"/>
  </sheetViews>
  <sheetFormatPr defaultColWidth="9.140625" defaultRowHeight="15"/>
  <cols>
    <col min="1" max="16384" width="9.140625" style="4"/>
  </cols>
  <sheetData>
    <row r="1" spans="1:26" s="51" customFormat="1" ht="53.25" customHeight="1">
      <c r="B1" s="52"/>
      <c r="C1" s="52" t="s">
        <v>60</v>
      </c>
      <c r="D1" s="52"/>
      <c r="E1" s="52"/>
      <c r="F1" s="52"/>
      <c r="G1" s="52"/>
      <c r="H1" s="52"/>
      <c r="I1" s="52"/>
      <c r="J1" s="52"/>
      <c r="K1" s="52"/>
      <c r="L1" s="52"/>
      <c r="M1" s="52"/>
      <c r="N1" s="52"/>
      <c r="O1" s="52"/>
      <c r="P1" s="52"/>
      <c r="Q1" s="52"/>
      <c r="R1" s="52"/>
      <c r="S1" s="52"/>
      <c r="T1" s="52"/>
      <c r="U1" s="52"/>
      <c r="V1" s="52"/>
      <c r="W1" s="52"/>
      <c r="X1" s="52"/>
      <c r="Y1" s="52"/>
      <c r="Z1" s="52"/>
    </row>
    <row r="2" spans="1:26" s="55" customFormat="1" ht="6" customHeight="1">
      <c r="A2" s="53"/>
      <c r="B2" s="53"/>
      <c r="C2" s="53"/>
      <c r="D2" s="53"/>
      <c r="E2" s="53"/>
      <c r="F2" s="53"/>
      <c r="G2" s="53"/>
      <c r="H2" s="54"/>
      <c r="I2" s="54"/>
      <c r="J2" s="54"/>
      <c r="K2" s="54"/>
      <c r="L2" s="54"/>
      <c r="M2" s="54"/>
      <c r="N2" s="53"/>
      <c r="O2" s="53"/>
      <c r="P2" s="53"/>
    </row>
    <row r="3" spans="1:26" s="55" customFormat="1" ht="12.75"/>
    <row r="4" spans="1:26" s="55" customFormat="1" ht="22.5" customHeight="1"/>
    <row r="5" spans="1:26" s="55" customFormat="1" ht="18.75">
      <c r="A5" s="56" t="s">
        <v>61</v>
      </c>
      <c r="B5" s="56"/>
      <c r="C5" s="56"/>
    </row>
    <row r="6" spans="1:26" s="55" customFormat="1" ht="12.75"/>
    <row r="7" spans="1:26" s="55" customFormat="1" ht="12.75"/>
    <row r="8" spans="1:26" s="55" customFormat="1" ht="12.75"/>
    <row r="9" spans="1:26" s="55" customFormat="1" ht="12.75"/>
    <row r="10" spans="1:26" s="55" customFormat="1" ht="12.75"/>
    <row r="11" spans="1:26" s="55" customFormat="1" ht="12.75"/>
    <row r="12" spans="1:26" s="55" customFormat="1" ht="12.75"/>
    <row r="13" spans="1:26" s="55" customFormat="1" ht="12.75"/>
    <row r="14" spans="1:26" s="55" customFormat="1" ht="12.75"/>
    <row r="15" spans="1:26" s="55" customFormat="1" ht="12.75"/>
    <row r="16" spans="1:26" s="55" customFormat="1" ht="12.75"/>
    <row r="17" spans="11:18" s="55" customFormat="1" ht="12.75"/>
    <row r="18" spans="11:18" s="55" customFormat="1" ht="12.75"/>
    <row r="19" spans="11:18" s="55" customFormat="1" ht="12.75"/>
    <row r="20" spans="11:18" s="55" customFormat="1" ht="12.75"/>
    <row r="21" spans="11:18" s="55" customFormat="1" ht="12.75"/>
    <row r="22" spans="11:18" s="55" customFormat="1" ht="12.75"/>
    <row r="23" spans="11:18" s="55" customFormat="1" ht="12.75"/>
    <row r="24" spans="11:18" s="55" customFormat="1" ht="12.75"/>
    <row r="25" spans="11:18" s="55" customFormat="1" ht="12.75"/>
    <row r="26" spans="11:18" s="55" customFormat="1" ht="12.75">
      <c r="K26" s="57"/>
      <c r="R26" s="57" t="s">
        <v>62</v>
      </c>
    </row>
    <row r="27" spans="11:18" s="55" customFormat="1" ht="12.75"/>
    <row r="28" spans="11:18" s="55" customFormat="1" ht="12.75"/>
    <row r="29" spans="11:18" s="55" customFormat="1" ht="12.75"/>
    <row r="30" spans="11:18" s="55" customFormat="1" ht="12.75"/>
    <row r="31" spans="11:18" s="55" customFormat="1" ht="12.75"/>
    <row r="32" spans="11:18" s="55" customFormat="1" ht="12.75"/>
    <row r="33" s="55" customFormat="1" ht="12.75"/>
  </sheetData>
  <hyperlinks>
    <hyperlink ref="R26" r:id="rId1"/>
  </hyperlinks>
  <pageMargins left="0.511811024" right="0.511811024" top="0.78740157499999996" bottom="0.78740157499999996" header="0.31496062000000002" footer="0.31496062000000002"/>
  <drawing r:id="rId2"/>
</worksheet>
</file>

<file path=xl/worksheets/sheet2.xml><?xml version="1.0" encoding="utf-8"?>
<worksheet xmlns="http://schemas.openxmlformats.org/spreadsheetml/2006/main" xmlns:r="http://schemas.openxmlformats.org/officeDocument/2006/relationships">
  <dimension ref="A1:T44"/>
  <sheetViews>
    <sheetView showGridLines="0" zoomScale="85" zoomScaleNormal="85" workbookViewId="0"/>
  </sheetViews>
  <sheetFormatPr defaultRowHeight="15"/>
  <cols>
    <col min="2" max="2" width="8.85546875" customWidth="1"/>
  </cols>
  <sheetData>
    <row r="1" spans="1:18" s="2" customFormat="1">
      <c r="A1" s="3" t="s">
        <v>59</v>
      </c>
      <c r="I1" s="13"/>
      <c r="J1" s="13"/>
      <c r="K1" s="13"/>
      <c r="L1" s="13"/>
      <c r="M1" s="13"/>
      <c r="R1" s="13"/>
    </row>
    <row r="39" spans="17:20">
      <c r="Q39" s="66"/>
    </row>
    <row r="40" spans="17:20" ht="14.45" customHeight="1">
      <c r="Q40" s="229"/>
      <c r="R40" s="229"/>
      <c r="S40" s="229"/>
      <c r="T40" s="229"/>
    </row>
    <row r="41" spans="17:20">
      <c r="Q41" s="229"/>
      <c r="R41" s="229"/>
      <c r="S41" s="229"/>
      <c r="T41" s="229"/>
    </row>
    <row r="42" spans="17:20">
      <c r="Q42" s="229"/>
      <c r="R42" s="229"/>
      <c r="S42" s="229"/>
      <c r="T42" s="229"/>
    </row>
    <row r="43" spans="17:20">
      <c r="Q43" s="229"/>
      <c r="R43" s="229"/>
      <c r="S43" s="229"/>
      <c r="T43" s="229"/>
    </row>
    <row r="44" spans="17:20">
      <c r="Q44" s="229"/>
      <c r="R44" s="229"/>
      <c r="S44" s="229"/>
      <c r="T44" s="229"/>
    </row>
  </sheetData>
  <mergeCells count="1">
    <mergeCell ref="Q40:T44"/>
  </mergeCells>
  <pageMargins left="0.511811024" right="0.511811024" top="0.78740157499999996" bottom="0.78740157499999996" header="0.31496062000000002" footer="0.31496062000000002"/>
  <pageSetup orientation="portrait" r:id="rId1"/>
  <drawing r:id="rId2"/>
  <legacyDrawing r:id="rId3"/>
  <oleObjects>
    <oleObject progId="Word.Document.12" shapeId="11275" r:id="rId4"/>
  </oleObjects>
</worksheet>
</file>

<file path=xl/worksheets/sheet3.xml><?xml version="1.0" encoding="utf-8"?>
<worksheet xmlns="http://schemas.openxmlformats.org/spreadsheetml/2006/main" xmlns:r="http://schemas.openxmlformats.org/officeDocument/2006/relationships">
  <dimension ref="A1:AF106"/>
  <sheetViews>
    <sheetView showGridLines="0" topLeftCell="A46" zoomScale="10" zoomScaleNormal="10" workbookViewId="0">
      <pane xSplit="2" topLeftCell="C1" activePane="topRight" state="frozen"/>
      <selection activeCell="Q10" sqref="Q10"/>
      <selection pane="topRight" activeCell="N11" sqref="N11"/>
    </sheetView>
  </sheetViews>
  <sheetFormatPr defaultRowHeight="15"/>
  <cols>
    <col min="1" max="1" width="35.28515625" style="1" customWidth="1"/>
    <col min="2" max="2" width="38" style="1" customWidth="1"/>
    <col min="3" max="3" width="18.7109375" style="1" customWidth="1"/>
    <col min="4" max="4" width="19.42578125" style="1" customWidth="1"/>
    <col min="5" max="5" width="25.7109375" style="1" customWidth="1"/>
    <col min="6" max="6" width="27.5703125" style="1" customWidth="1"/>
    <col min="7" max="7" width="36.5703125" style="225" customWidth="1"/>
    <col min="8" max="8" width="27.7109375" style="1" bestFit="1" customWidth="1"/>
    <col min="9" max="14" width="26.7109375" style="15" customWidth="1"/>
    <col min="15" max="15" width="37.85546875" style="1" customWidth="1"/>
    <col min="16" max="16" width="28.7109375" style="1" customWidth="1"/>
    <col min="17" max="17" width="40" style="1" customWidth="1"/>
    <col min="18" max="19" width="26.7109375" style="1" customWidth="1"/>
    <col min="20" max="21" width="28.85546875" style="1" customWidth="1"/>
    <col min="22" max="26" width="18.7109375" style="1" customWidth="1"/>
    <col min="27" max="27" width="22.7109375" style="185" customWidth="1"/>
    <col min="28" max="31" width="8.85546875" style="1"/>
    <col min="32" max="32" width="0" style="1" hidden="1" customWidth="1"/>
    <col min="33" max="16384" width="9.140625" style="1"/>
  </cols>
  <sheetData>
    <row r="1" spans="1:32" s="2" customFormat="1">
      <c r="A1" s="3" t="s">
        <v>0</v>
      </c>
      <c r="G1" s="222"/>
      <c r="I1" s="13"/>
      <c r="J1" s="13"/>
      <c r="K1" s="13"/>
      <c r="L1" s="13"/>
      <c r="M1" s="13"/>
      <c r="N1" s="13"/>
      <c r="AA1" s="183"/>
    </row>
    <row r="2" spans="1:32" s="4" customFormat="1" ht="4.1500000000000004" customHeight="1">
      <c r="G2" s="223"/>
      <c r="I2" s="14"/>
      <c r="J2" s="14"/>
      <c r="K2" s="14"/>
      <c r="L2" s="14"/>
      <c r="M2" s="14"/>
      <c r="N2" s="14"/>
      <c r="AA2" s="184"/>
    </row>
    <row r="3" spans="1:32" s="5" customFormat="1" ht="15.75" thickBot="1">
      <c r="A3" s="219" t="s">
        <v>354</v>
      </c>
      <c r="B3" s="64"/>
      <c r="C3" s="64"/>
      <c r="D3" s="64"/>
      <c r="E3" s="64"/>
      <c r="F3" s="64"/>
      <c r="G3" s="224"/>
      <c r="H3" s="64"/>
      <c r="I3" s="64"/>
      <c r="J3" s="64"/>
      <c r="K3" s="64"/>
      <c r="L3" s="64"/>
      <c r="M3" s="64"/>
      <c r="O3" s="64"/>
      <c r="P3" s="64"/>
      <c r="Q3" s="64"/>
      <c r="AA3" s="121"/>
    </row>
    <row r="4" spans="1:32" ht="15.75" thickTop="1"/>
    <row r="5" spans="1:32" s="6" customFormat="1" ht="70.5" customHeight="1" thickBot="1">
      <c r="A5" s="7" t="s">
        <v>1</v>
      </c>
      <c r="B5" s="7"/>
      <c r="C5" s="8"/>
      <c r="D5" s="236" t="s">
        <v>353</v>
      </c>
      <c r="E5" s="237"/>
      <c r="F5" s="237"/>
      <c r="G5" s="237"/>
      <c r="H5" s="237"/>
      <c r="I5" s="237"/>
      <c r="J5" s="237"/>
      <c r="K5" s="237"/>
      <c r="L5" s="237"/>
      <c r="M5" s="238"/>
      <c r="AA5" s="122"/>
    </row>
    <row r="6" spans="1:32" ht="15.75" thickTop="1"/>
    <row r="7" spans="1:32" ht="15.75" thickBot="1">
      <c r="A7" s="7" t="s">
        <v>2</v>
      </c>
      <c r="B7" s="7"/>
      <c r="C7" s="8"/>
      <c r="D7" s="220">
        <v>41421</v>
      </c>
      <c r="E7" s="10"/>
      <c r="F7" s="10"/>
      <c r="G7" s="226"/>
      <c r="H7" s="15"/>
      <c r="AF7" s="1" t="s">
        <v>68</v>
      </c>
    </row>
    <row r="8" spans="1:32" ht="15.75" thickTop="1">
      <c r="AF8" s="74" t="s">
        <v>69</v>
      </c>
    </row>
    <row r="9" spans="1:32" ht="16.5" thickBot="1">
      <c r="A9" s="61" t="s">
        <v>11</v>
      </c>
      <c r="B9" s="62"/>
      <c r="C9" s="62"/>
      <c r="D9" s="62"/>
      <c r="E9" s="62"/>
      <c r="F9" s="62"/>
      <c r="G9" s="227"/>
      <c r="H9" s="63"/>
      <c r="I9" s="230" t="s">
        <v>63</v>
      </c>
      <c r="J9" s="231"/>
      <c r="K9" s="231"/>
      <c r="L9" s="231"/>
      <c r="M9" s="231"/>
      <c r="N9" s="231"/>
      <c r="O9" s="231"/>
      <c r="P9" s="231"/>
      <c r="Q9" s="231"/>
      <c r="R9" s="232"/>
      <c r="S9" s="69"/>
      <c r="T9" s="233" t="s">
        <v>30</v>
      </c>
      <c r="U9" s="234"/>
      <c r="V9" s="234"/>
      <c r="W9" s="234"/>
      <c r="X9" s="234"/>
      <c r="Y9" s="234"/>
      <c r="Z9" s="234"/>
      <c r="AA9" s="235"/>
    </row>
    <row r="10" spans="1:32" ht="64.5" thickTop="1" thickBot="1">
      <c r="A10" s="21" t="s">
        <v>3</v>
      </c>
      <c r="B10" s="21" t="s">
        <v>4</v>
      </c>
      <c r="C10" s="21" t="s">
        <v>5</v>
      </c>
      <c r="D10" s="21" t="s">
        <v>9</v>
      </c>
      <c r="E10" s="21" t="s">
        <v>10</v>
      </c>
      <c r="F10" s="21" t="s">
        <v>6</v>
      </c>
      <c r="G10" s="21" t="s">
        <v>8</v>
      </c>
      <c r="H10" s="21" t="s">
        <v>66</v>
      </c>
      <c r="I10" s="16" t="s">
        <v>12</v>
      </c>
      <c r="J10" s="17" t="s">
        <v>13</v>
      </c>
      <c r="K10" s="18" t="s">
        <v>14</v>
      </c>
      <c r="L10" s="19" t="s">
        <v>15</v>
      </c>
      <c r="M10" s="20" t="s">
        <v>16</v>
      </c>
      <c r="N10" s="68" t="s">
        <v>17</v>
      </c>
      <c r="O10" s="22" t="s">
        <v>18</v>
      </c>
      <c r="P10" s="22" t="s">
        <v>19</v>
      </c>
      <c r="Q10" s="22" t="s">
        <v>20</v>
      </c>
      <c r="R10" s="22" t="s">
        <v>21</v>
      </c>
      <c r="S10" s="22" t="s">
        <v>64</v>
      </c>
      <c r="T10" s="23" t="s">
        <v>22</v>
      </c>
      <c r="U10" s="24" t="s">
        <v>23</v>
      </c>
      <c r="V10" s="24" t="s">
        <v>24</v>
      </c>
      <c r="W10" s="24" t="s">
        <v>25</v>
      </c>
      <c r="X10" s="24" t="s">
        <v>26</v>
      </c>
      <c r="Y10" s="24" t="s">
        <v>27</v>
      </c>
      <c r="Z10" s="24" t="s">
        <v>28</v>
      </c>
      <c r="AA10" s="186" t="s">
        <v>29</v>
      </c>
    </row>
    <row r="11" spans="1:32" ht="239.25" customHeight="1" thickTop="1">
      <c r="A11" s="93" t="s">
        <v>78</v>
      </c>
      <c r="B11" s="98" t="s">
        <v>79</v>
      </c>
      <c r="C11" s="112" t="s">
        <v>87</v>
      </c>
      <c r="D11" s="115">
        <v>41091</v>
      </c>
      <c r="E11" s="116">
        <v>41244</v>
      </c>
      <c r="F11" s="109" t="s">
        <v>88</v>
      </c>
      <c r="G11" s="124" t="s">
        <v>89</v>
      </c>
      <c r="H11" s="101" t="s">
        <v>90</v>
      </c>
      <c r="I11" s="12"/>
      <c r="J11" s="182" t="s">
        <v>65</v>
      </c>
      <c r="K11" s="12"/>
      <c r="L11" s="12"/>
      <c r="M11" s="12"/>
      <c r="N11" s="25" t="s">
        <v>68</v>
      </c>
      <c r="O11" s="200"/>
      <c r="P11" s="200"/>
      <c r="Q11" s="194" t="s">
        <v>237</v>
      </c>
      <c r="R11" s="200" t="s">
        <v>238</v>
      </c>
      <c r="S11" s="194" t="s">
        <v>239</v>
      </c>
      <c r="T11" s="194" t="s">
        <v>240</v>
      </c>
      <c r="U11" s="191" t="s">
        <v>241</v>
      </c>
      <c r="V11" s="197">
        <v>41699</v>
      </c>
      <c r="W11" s="197">
        <v>41883</v>
      </c>
      <c r="X11" s="200"/>
      <c r="Y11" s="200" t="s">
        <v>242</v>
      </c>
      <c r="Z11" s="200"/>
      <c r="AA11" s="194" t="s">
        <v>243</v>
      </c>
    </row>
    <row r="12" spans="1:32" ht="176.25" customHeight="1">
      <c r="A12" s="60"/>
      <c r="B12" s="96" t="s">
        <v>80</v>
      </c>
      <c r="C12" s="109" t="s">
        <v>91</v>
      </c>
      <c r="D12" s="117">
        <v>41102</v>
      </c>
      <c r="E12" s="118">
        <v>41244</v>
      </c>
      <c r="F12" s="109" t="s">
        <v>88</v>
      </c>
      <c r="G12" s="177" t="s">
        <v>92</v>
      </c>
      <c r="H12" s="114" t="s">
        <v>93</v>
      </c>
      <c r="I12" s="12"/>
      <c r="J12" s="12"/>
      <c r="K12" s="182" t="s">
        <v>65</v>
      </c>
      <c r="L12" s="12"/>
      <c r="M12" s="12"/>
      <c r="N12" s="25" t="s">
        <v>68</v>
      </c>
      <c r="O12" s="181" t="s">
        <v>244</v>
      </c>
      <c r="P12" s="181"/>
      <c r="Q12" s="181" t="s">
        <v>245</v>
      </c>
      <c r="R12" s="181" t="s">
        <v>238</v>
      </c>
      <c r="S12" s="181"/>
      <c r="T12" s="181"/>
      <c r="U12" s="181"/>
      <c r="V12" s="201">
        <v>41091</v>
      </c>
      <c r="W12" s="201">
        <v>41609</v>
      </c>
      <c r="X12" s="181"/>
      <c r="Y12" s="181"/>
      <c r="Z12" s="181"/>
      <c r="AA12" s="188" t="s">
        <v>243</v>
      </c>
    </row>
    <row r="13" spans="1:32" ht="228.75" customHeight="1">
      <c r="A13" s="65"/>
      <c r="B13" s="97" t="s">
        <v>81</v>
      </c>
      <c r="C13" s="113" t="s">
        <v>94</v>
      </c>
      <c r="D13" s="102">
        <v>40980</v>
      </c>
      <c r="E13" s="103" t="s">
        <v>95</v>
      </c>
      <c r="F13" s="104" t="s">
        <v>96</v>
      </c>
      <c r="G13" s="104" t="s">
        <v>97</v>
      </c>
      <c r="H13" s="105">
        <v>5150000</v>
      </c>
      <c r="I13" s="12"/>
      <c r="J13" s="12"/>
      <c r="K13" s="12"/>
      <c r="L13" s="182" t="s">
        <v>65</v>
      </c>
      <c r="M13" s="12"/>
      <c r="N13" s="25"/>
      <c r="O13" s="189" t="s">
        <v>246</v>
      </c>
      <c r="P13" s="195" t="s">
        <v>247</v>
      </c>
      <c r="Q13" s="181" t="s">
        <v>248</v>
      </c>
      <c r="R13" s="181" t="s">
        <v>249</v>
      </c>
      <c r="S13" s="189" t="s">
        <v>250</v>
      </c>
      <c r="T13" s="181"/>
      <c r="U13" s="181"/>
      <c r="V13" s="181"/>
      <c r="W13" s="181"/>
      <c r="X13" s="181"/>
      <c r="Y13" s="181"/>
      <c r="Z13" s="181"/>
      <c r="AA13" s="189"/>
    </row>
    <row r="14" spans="1:32" ht="177.75" customHeight="1">
      <c r="A14" s="65"/>
      <c r="B14" s="94" t="s">
        <v>82</v>
      </c>
      <c r="C14" s="104" t="s">
        <v>98</v>
      </c>
      <c r="D14" s="102">
        <v>40969</v>
      </c>
      <c r="E14" s="110">
        <v>42795</v>
      </c>
      <c r="F14" s="104" t="s">
        <v>99</v>
      </c>
      <c r="G14" s="104" t="s">
        <v>100</v>
      </c>
      <c r="H14" s="106">
        <v>150000</v>
      </c>
      <c r="I14" s="12"/>
      <c r="J14" s="182" t="s">
        <v>65</v>
      </c>
      <c r="K14" s="12"/>
      <c r="L14" s="12"/>
      <c r="M14" s="12"/>
      <c r="N14" s="25"/>
      <c r="O14" s="181"/>
      <c r="P14" s="181"/>
      <c r="Q14" s="189" t="s">
        <v>251</v>
      </c>
      <c r="R14" s="181" t="s">
        <v>249</v>
      </c>
      <c r="S14" s="189"/>
      <c r="T14" s="189" t="s">
        <v>252</v>
      </c>
      <c r="U14" s="181"/>
      <c r="V14" s="181"/>
      <c r="W14" s="181"/>
      <c r="X14" s="202" t="s">
        <v>253</v>
      </c>
      <c r="Y14" s="181"/>
      <c r="Z14" s="181"/>
      <c r="AA14" s="189"/>
    </row>
    <row r="15" spans="1:32" ht="129" customHeight="1">
      <c r="A15" s="65"/>
      <c r="B15" s="94" t="s">
        <v>83</v>
      </c>
      <c r="C15" s="104" t="s">
        <v>101</v>
      </c>
      <c r="D15" s="102">
        <v>42430</v>
      </c>
      <c r="E15" s="110">
        <v>42795</v>
      </c>
      <c r="F15" s="104" t="s">
        <v>102</v>
      </c>
      <c r="G15" s="104" t="s">
        <v>103</v>
      </c>
      <c r="H15" s="106">
        <v>100000</v>
      </c>
      <c r="I15" s="182" t="s">
        <v>65</v>
      </c>
      <c r="J15" s="12"/>
      <c r="K15" s="12"/>
      <c r="L15" s="12"/>
      <c r="M15" s="12"/>
      <c r="N15" s="25" t="s">
        <v>69</v>
      </c>
      <c r="O15" s="181"/>
      <c r="P15" s="181"/>
      <c r="Q15" s="189" t="s">
        <v>254</v>
      </c>
      <c r="R15" s="181"/>
      <c r="S15" s="189" t="s">
        <v>255</v>
      </c>
      <c r="T15" s="181"/>
      <c r="U15" s="181"/>
      <c r="V15" s="181"/>
      <c r="W15" s="181"/>
      <c r="X15" s="181"/>
      <c r="Y15" s="181"/>
      <c r="Z15" s="181"/>
      <c r="AA15" s="189"/>
    </row>
    <row r="16" spans="1:32" ht="105">
      <c r="A16" s="65"/>
      <c r="B16" s="94" t="s">
        <v>84</v>
      </c>
      <c r="C16" s="104" t="s">
        <v>104</v>
      </c>
      <c r="D16" s="102">
        <v>40969</v>
      </c>
      <c r="E16" s="110" t="s">
        <v>105</v>
      </c>
      <c r="F16" s="104" t="s">
        <v>106</v>
      </c>
      <c r="G16" s="104" t="s">
        <v>107</v>
      </c>
      <c r="H16" s="106" t="s">
        <v>108</v>
      </c>
      <c r="I16" s="12"/>
      <c r="J16" s="182" t="s">
        <v>65</v>
      </c>
      <c r="K16" s="12"/>
      <c r="L16" s="12"/>
      <c r="M16" s="12"/>
      <c r="N16" s="25"/>
      <c r="O16" s="181"/>
      <c r="P16" s="181"/>
      <c r="Q16" s="181" t="s">
        <v>256</v>
      </c>
      <c r="R16" s="181"/>
      <c r="S16" s="181"/>
      <c r="T16" s="181"/>
      <c r="U16" s="181"/>
      <c r="V16" s="181"/>
      <c r="W16" s="181"/>
      <c r="X16" s="181"/>
      <c r="Y16" s="181"/>
      <c r="Z16" s="181"/>
      <c r="AA16" s="189"/>
    </row>
    <row r="17" spans="1:27" ht="181.5" customHeight="1">
      <c r="A17" s="65"/>
      <c r="B17" s="99" t="s">
        <v>85</v>
      </c>
      <c r="C17" s="119" t="s">
        <v>109</v>
      </c>
      <c r="D17" s="102">
        <v>42430</v>
      </c>
      <c r="E17" s="110">
        <v>42795</v>
      </c>
      <c r="F17" s="104" t="s">
        <v>110</v>
      </c>
      <c r="G17" s="104" t="s">
        <v>111</v>
      </c>
      <c r="H17" s="106">
        <v>5000</v>
      </c>
      <c r="I17" s="182" t="s">
        <v>65</v>
      </c>
      <c r="J17" s="12"/>
      <c r="K17" s="12"/>
      <c r="L17" s="12"/>
      <c r="M17" s="12"/>
      <c r="N17" s="25"/>
      <c r="O17" s="181"/>
      <c r="P17" s="181"/>
      <c r="Q17" s="181"/>
      <c r="R17" s="181"/>
      <c r="S17" s="181"/>
      <c r="T17" s="181"/>
      <c r="U17" s="181"/>
      <c r="V17" s="181"/>
      <c r="W17" s="181"/>
      <c r="X17" s="181"/>
      <c r="Y17" s="181"/>
      <c r="Z17" s="181"/>
      <c r="AA17" s="189"/>
    </row>
    <row r="18" spans="1:27" ht="272.25" customHeight="1">
      <c r="A18" s="65"/>
      <c r="B18" s="95" t="s">
        <v>86</v>
      </c>
      <c r="C18" s="119" t="s">
        <v>112</v>
      </c>
      <c r="D18" s="108">
        <v>40925</v>
      </c>
      <c r="E18" s="111" t="s">
        <v>113</v>
      </c>
      <c r="F18" s="107" t="s">
        <v>114</v>
      </c>
      <c r="G18" s="107" t="s">
        <v>115</v>
      </c>
      <c r="H18" s="120" t="s">
        <v>116</v>
      </c>
      <c r="I18" s="12"/>
      <c r="J18" s="12"/>
      <c r="K18" s="182"/>
      <c r="L18" s="182" t="s">
        <v>65</v>
      </c>
      <c r="M18" s="12"/>
      <c r="N18" s="25"/>
      <c r="O18" s="189" t="s">
        <v>257</v>
      </c>
      <c r="P18" s="181"/>
      <c r="Q18" s="181"/>
      <c r="R18" s="181"/>
      <c r="S18" s="181"/>
      <c r="T18" s="181"/>
      <c r="U18" s="181"/>
      <c r="V18" s="181"/>
      <c r="W18" s="181"/>
      <c r="X18" s="181"/>
      <c r="Y18" s="181"/>
      <c r="Z18" s="181"/>
      <c r="AA18" s="189"/>
    </row>
    <row r="19" spans="1:27" ht="190.5" customHeight="1">
      <c r="A19" s="100" t="s">
        <v>117</v>
      </c>
      <c r="B19" s="123" t="s">
        <v>118</v>
      </c>
      <c r="C19" s="132" t="s">
        <v>122</v>
      </c>
      <c r="D19" s="126">
        <v>40969</v>
      </c>
      <c r="E19" s="131">
        <v>41061</v>
      </c>
      <c r="F19" s="128" t="s">
        <v>123</v>
      </c>
      <c r="G19" s="177" t="s">
        <v>124</v>
      </c>
      <c r="H19" s="130">
        <v>30000</v>
      </c>
      <c r="I19" s="12"/>
      <c r="J19" s="182" t="s">
        <v>65</v>
      </c>
      <c r="K19" s="12"/>
      <c r="L19" s="12"/>
      <c r="M19" s="12"/>
      <c r="N19" s="25"/>
      <c r="O19" s="181"/>
      <c r="P19" s="181"/>
      <c r="Q19" s="181" t="s">
        <v>258</v>
      </c>
      <c r="R19" s="181" t="s">
        <v>259</v>
      </c>
      <c r="S19" s="181"/>
      <c r="T19" s="181"/>
      <c r="U19" s="181"/>
      <c r="V19" s="198">
        <v>41426</v>
      </c>
      <c r="W19" s="198">
        <v>41791</v>
      </c>
      <c r="X19" s="181"/>
      <c r="Y19" s="181"/>
      <c r="Z19" s="181"/>
      <c r="AA19" s="189"/>
    </row>
    <row r="20" spans="1:27" ht="183" customHeight="1">
      <c r="A20" s="60"/>
      <c r="B20" s="123" t="s">
        <v>119</v>
      </c>
      <c r="C20" s="133" t="s">
        <v>125</v>
      </c>
      <c r="D20" s="126">
        <v>40969</v>
      </c>
      <c r="E20" s="127" t="s">
        <v>126</v>
      </c>
      <c r="F20" s="128" t="s">
        <v>127</v>
      </c>
      <c r="G20" s="176" t="s">
        <v>128</v>
      </c>
      <c r="H20" s="130">
        <v>20000</v>
      </c>
      <c r="I20" s="12"/>
      <c r="J20" s="182" t="s">
        <v>65</v>
      </c>
      <c r="K20" s="12"/>
      <c r="L20" s="12"/>
      <c r="M20" s="12"/>
      <c r="N20" s="25"/>
      <c r="O20" s="181" t="s">
        <v>260</v>
      </c>
      <c r="P20" s="181"/>
      <c r="Q20" s="181" t="s">
        <v>261</v>
      </c>
      <c r="R20" s="181" t="s">
        <v>259</v>
      </c>
      <c r="S20" s="181"/>
      <c r="T20" s="189" t="s">
        <v>262</v>
      </c>
      <c r="U20" s="181"/>
      <c r="V20" s="198">
        <v>41791</v>
      </c>
      <c r="W20" s="198">
        <v>42767</v>
      </c>
      <c r="X20" s="203" t="s">
        <v>259</v>
      </c>
      <c r="Y20" s="181"/>
      <c r="Z20" s="181"/>
      <c r="AA20" s="189"/>
    </row>
    <row r="21" spans="1:27" ht="211.5" customHeight="1">
      <c r="A21" s="60"/>
      <c r="B21" s="125" t="s">
        <v>120</v>
      </c>
      <c r="C21" s="134" t="s">
        <v>129</v>
      </c>
      <c r="D21" s="126">
        <v>41275</v>
      </c>
      <c r="E21" s="131">
        <v>41395</v>
      </c>
      <c r="F21" s="128" t="s">
        <v>130</v>
      </c>
      <c r="G21" s="124" t="s">
        <v>131</v>
      </c>
      <c r="H21" s="130">
        <v>30000</v>
      </c>
      <c r="I21" s="12"/>
      <c r="J21" s="182" t="s">
        <v>65</v>
      </c>
      <c r="K21" s="12"/>
      <c r="L21" s="12"/>
      <c r="M21" s="12"/>
      <c r="N21" s="25"/>
      <c r="O21" s="182"/>
      <c r="P21" s="182"/>
      <c r="Q21" s="188" t="s">
        <v>263</v>
      </c>
      <c r="R21" s="182" t="s">
        <v>264</v>
      </c>
      <c r="S21" s="182"/>
      <c r="T21" s="188" t="s">
        <v>265</v>
      </c>
      <c r="U21" s="182"/>
      <c r="V21" s="199">
        <v>41913</v>
      </c>
      <c r="W21" s="199">
        <v>42767</v>
      </c>
      <c r="X21" s="182" t="s">
        <v>238</v>
      </c>
      <c r="Y21" s="182"/>
      <c r="Z21" s="182"/>
      <c r="AA21" s="188"/>
    </row>
    <row r="22" spans="1:27" ht="176.25" customHeight="1">
      <c r="A22" s="65"/>
      <c r="B22" s="124" t="s">
        <v>121</v>
      </c>
      <c r="C22" s="135" t="s">
        <v>132</v>
      </c>
      <c r="D22" s="126">
        <v>41073</v>
      </c>
      <c r="E22" s="131">
        <v>40985</v>
      </c>
      <c r="F22" s="128" t="s">
        <v>133</v>
      </c>
      <c r="G22" s="109" t="s">
        <v>128</v>
      </c>
      <c r="H22" s="129">
        <v>20000</v>
      </c>
      <c r="I22" s="12"/>
      <c r="J22" s="182" t="s">
        <v>65</v>
      </c>
      <c r="K22" s="12"/>
      <c r="L22" s="12"/>
      <c r="M22" s="12"/>
      <c r="N22" s="25"/>
      <c r="O22" s="182"/>
      <c r="P22" s="182"/>
      <c r="Q22" s="188" t="s">
        <v>263</v>
      </c>
      <c r="R22" s="182" t="s">
        <v>264</v>
      </c>
      <c r="S22" s="182"/>
      <c r="T22" s="188"/>
      <c r="U22" s="182"/>
      <c r="V22" s="199">
        <v>42005</v>
      </c>
      <c r="W22" s="199">
        <v>42767</v>
      </c>
      <c r="X22" s="182"/>
      <c r="Y22" s="182"/>
      <c r="Z22" s="182"/>
      <c r="AA22" s="188"/>
    </row>
    <row r="23" spans="1:27" ht="204.75" customHeight="1">
      <c r="A23" s="100" t="s">
        <v>134</v>
      </c>
      <c r="B23" s="136" t="s">
        <v>135</v>
      </c>
      <c r="C23" s="139" t="s">
        <v>138</v>
      </c>
      <c r="D23" s="138">
        <v>41134</v>
      </c>
      <c r="E23" s="141">
        <v>40985</v>
      </c>
      <c r="F23" s="139" t="s">
        <v>130</v>
      </c>
      <c r="G23" s="177" t="s">
        <v>139</v>
      </c>
      <c r="H23" s="143" t="s">
        <v>140</v>
      </c>
      <c r="I23" s="12"/>
      <c r="J23" s="182" t="s">
        <v>65</v>
      </c>
      <c r="K23" s="12"/>
      <c r="L23" s="12"/>
      <c r="M23" s="12"/>
      <c r="N23" s="25"/>
      <c r="O23" s="181"/>
      <c r="P23" s="181"/>
      <c r="Q23" s="188" t="s">
        <v>263</v>
      </c>
      <c r="R23" s="181" t="s">
        <v>266</v>
      </c>
      <c r="S23" s="181"/>
      <c r="T23" s="189" t="s">
        <v>267</v>
      </c>
      <c r="U23" s="181"/>
      <c r="V23" s="198">
        <v>41913</v>
      </c>
      <c r="W23" s="199">
        <v>42767</v>
      </c>
      <c r="X23" s="181" t="s">
        <v>268</v>
      </c>
      <c r="Y23" s="181"/>
      <c r="Z23" s="181"/>
      <c r="AA23" s="189"/>
    </row>
    <row r="24" spans="1:27" ht="150">
      <c r="A24" s="60"/>
      <c r="B24" s="137" t="s">
        <v>136</v>
      </c>
      <c r="C24" s="142" t="s">
        <v>141</v>
      </c>
      <c r="D24" s="138">
        <v>41334</v>
      </c>
      <c r="E24" s="141">
        <v>42430</v>
      </c>
      <c r="F24" s="139" t="s">
        <v>142</v>
      </c>
      <c r="G24" s="176"/>
      <c r="H24" s="140" t="s">
        <v>143</v>
      </c>
      <c r="I24" s="12"/>
      <c r="J24" s="12"/>
      <c r="K24" s="182" t="s">
        <v>65</v>
      </c>
      <c r="L24" s="12"/>
      <c r="M24" s="12"/>
      <c r="N24" s="25"/>
      <c r="O24" s="189" t="s">
        <v>269</v>
      </c>
      <c r="P24" s="181"/>
      <c r="Q24" s="189" t="s">
        <v>270</v>
      </c>
      <c r="R24" s="181" t="s">
        <v>271</v>
      </c>
      <c r="S24" s="181"/>
      <c r="T24" s="189" t="s">
        <v>272</v>
      </c>
      <c r="U24" s="189"/>
      <c r="V24" s="198">
        <v>41913</v>
      </c>
      <c r="W24" s="198">
        <v>42767</v>
      </c>
      <c r="X24" s="181"/>
      <c r="Y24" s="181"/>
      <c r="Z24" s="189" t="s">
        <v>273</v>
      </c>
      <c r="AA24" s="189"/>
    </row>
    <row r="25" spans="1:27" ht="207.75" customHeight="1">
      <c r="A25" s="60"/>
      <c r="B25" s="136" t="s">
        <v>137</v>
      </c>
      <c r="C25" s="139" t="s">
        <v>144</v>
      </c>
      <c r="D25" s="138">
        <v>41699</v>
      </c>
      <c r="E25" s="141">
        <v>42795</v>
      </c>
      <c r="F25" s="139" t="s">
        <v>142</v>
      </c>
      <c r="G25" s="176"/>
      <c r="H25" s="140" t="s">
        <v>143</v>
      </c>
      <c r="I25" s="182" t="s">
        <v>65</v>
      </c>
      <c r="J25" s="12"/>
      <c r="K25" s="12"/>
      <c r="L25" s="12"/>
      <c r="M25" s="12"/>
      <c r="N25" s="25"/>
      <c r="O25" s="181"/>
      <c r="P25" s="181"/>
      <c r="Q25" s="181"/>
      <c r="R25" s="181"/>
      <c r="S25" s="181"/>
      <c r="T25" s="189" t="s">
        <v>274</v>
      </c>
      <c r="U25" s="181"/>
      <c r="V25" s="181"/>
      <c r="W25" s="181"/>
      <c r="X25" s="181"/>
      <c r="Y25" s="181"/>
      <c r="Z25" s="189" t="s">
        <v>275</v>
      </c>
      <c r="AA25" s="189"/>
    </row>
    <row r="26" spans="1:27" ht="172.5" customHeight="1">
      <c r="A26" s="100" t="s">
        <v>145</v>
      </c>
      <c r="B26" s="145" t="s">
        <v>146</v>
      </c>
      <c r="C26" s="150" t="s">
        <v>148</v>
      </c>
      <c r="D26" s="146">
        <v>41334</v>
      </c>
      <c r="E26" s="149">
        <v>41699</v>
      </c>
      <c r="F26" s="147" t="s">
        <v>133</v>
      </c>
      <c r="G26" s="176" t="s">
        <v>149</v>
      </c>
      <c r="H26" s="148" t="s">
        <v>143</v>
      </c>
      <c r="I26" s="12"/>
      <c r="J26" s="182" t="s">
        <v>65</v>
      </c>
      <c r="K26" s="12"/>
      <c r="L26" s="12"/>
      <c r="M26" s="12"/>
      <c r="N26" s="25" t="s">
        <v>69</v>
      </c>
      <c r="O26" s="181"/>
      <c r="P26" s="181"/>
      <c r="Q26" s="189" t="s">
        <v>276</v>
      </c>
      <c r="R26" s="181" t="s">
        <v>277</v>
      </c>
      <c r="S26" s="181"/>
      <c r="T26" s="181"/>
      <c r="U26" s="181"/>
      <c r="V26" s="181"/>
      <c r="W26" s="181"/>
      <c r="X26" s="181"/>
      <c r="Y26" s="181"/>
      <c r="Z26" s="181"/>
      <c r="AA26" s="189"/>
    </row>
    <row r="27" spans="1:27" ht="172.5" customHeight="1">
      <c r="A27" s="60"/>
      <c r="B27" s="144" t="s">
        <v>147</v>
      </c>
      <c r="C27" s="151" t="s">
        <v>150</v>
      </c>
      <c r="D27" s="146">
        <v>41275</v>
      </c>
      <c r="E27" s="147" t="s">
        <v>151</v>
      </c>
      <c r="F27" s="147" t="s">
        <v>99</v>
      </c>
      <c r="G27" s="176" t="s">
        <v>152</v>
      </c>
      <c r="H27" s="148" t="s">
        <v>143</v>
      </c>
      <c r="I27" s="12"/>
      <c r="J27" s="182" t="s">
        <v>65</v>
      </c>
      <c r="K27" s="12"/>
      <c r="L27" s="12"/>
      <c r="M27" s="12"/>
      <c r="N27" s="25" t="s">
        <v>69</v>
      </c>
      <c r="O27" s="181"/>
      <c r="P27" s="181"/>
      <c r="Q27" s="189" t="s">
        <v>276</v>
      </c>
      <c r="R27" s="181" t="s">
        <v>277</v>
      </c>
      <c r="S27" s="181"/>
      <c r="T27" s="181"/>
      <c r="U27" s="181"/>
      <c r="V27" s="181"/>
      <c r="W27" s="181"/>
      <c r="X27" s="181"/>
      <c r="Y27" s="181"/>
      <c r="Z27" s="181"/>
      <c r="AA27" s="189"/>
    </row>
    <row r="28" spans="1:27" ht="150">
      <c r="A28" s="100" t="s">
        <v>153</v>
      </c>
      <c r="B28" s="161" t="s">
        <v>154</v>
      </c>
      <c r="C28" s="154" t="s">
        <v>155</v>
      </c>
      <c r="D28" s="153">
        <v>40969</v>
      </c>
      <c r="E28" s="156">
        <v>41061</v>
      </c>
      <c r="F28" s="154" t="s">
        <v>127</v>
      </c>
      <c r="G28" s="177" t="s">
        <v>156</v>
      </c>
      <c r="H28" s="152" t="s">
        <v>157</v>
      </c>
      <c r="I28" s="12"/>
      <c r="J28" s="12"/>
      <c r="K28" s="182" t="s">
        <v>65</v>
      </c>
      <c r="L28" s="12"/>
      <c r="M28" s="12"/>
      <c r="N28" s="25"/>
      <c r="O28" s="189" t="s">
        <v>278</v>
      </c>
      <c r="P28" s="181"/>
      <c r="Q28" s="189" t="s">
        <v>279</v>
      </c>
      <c r="R28" s="181" t="s">
        <v>280</v>
      </c>
      <c r="S28" s="181"/>
      <c r="T28" s="189" t="s">
        <v>281</v>
      </c>
      <c r="U28" s="181" t="s">
        <v>282</v>
      </c>
      <c r="V28" s="198">
        <v>41426</v>
      </c>
      <c r="W28" s="198">
        <v>41791</v>
      </c>
      <c r="X28" s="181" t="s">
        <v>280</v>
      </c>
      <c r="Y28" s="181"/>
      <c r="Z28" s="181"/>
      <c r="AA28" s="189"/>
    </row>
    <row r="29" spans="1:27" ht="200.25" customHeight="1">
      <c r="A29" s="60"/>
      <c r="B29" s="161" t="s">
        <v>158</v>
      </c>
      <c r="C29" s="164" t="s">
        <v>159</v>
      </c>
      <c r="D29" s="153">
        <v>41102</v>
      </c>
      <c r="E29" s="156">
        <v>41255</v>
      </c>
      <c r="F29" s="154" t="s">
        <v>160</v>
      </c>
      <c r="G29" s="177" t="s">
        <v>161</v>
      </c>
      <c r="H29" s="154" t="s">
        <v>162</v>
      </c>
      <c r="I29" s="12"/>
      <c r="J29" s="182" t="s">
        <v>65</v>
      </c>
      <c r="K29" s="12"/>
      <c r="L29" s="12"/>
      <c r="M29" s="12"/>
      <c r="N29" s="25"/>
      <c r="O29" s="181"/>
      <c r="P29" s="181"/>
      <c r="Q29" s="181" t="s">
        <v>283</v>
      </c>
      <c r="R29" s="181" t="s">
        <v>238</v>
      </c>
      <c r="S29" s="181"/>
      <c r="T29" s="189" t="s">
        <v>284</v>
      </c>
      <c r="U29" s="189" t="s">
        <v>285</v>
      </c>
      <c r="V29" s="198">
        <v>41426</v>
      </c>
      <c r="W29" s="198">
        <v>41791</v>
      </c>
      <c r="X29" s="181" t="s">
        <v>286</v>
      </c>
      <c r="Y29" s="181"/>
      <c r="Z29" s="181"/>
      <c r="AA29" s="189"/>
    </row>
    <row r="30" spans="1:27" ht="227.25" customHeight="1">
      <c r="A30" s="60"/>
      <c r="B30" s="163" t="s">
        <v>163</v>
      </c>
      <c r="C30" s="164" t="s">
        <v>164</v>
      </c>
      <c r="D30" s="153">
        <v>41091</v>
      </c>
      <c r="E30" s="156">
        <v>41609</v>
      </c>
      <c r="F30" s="154" t="s">
        <v>165</v>
      </c>
      <c r="G30" s="177" t="s">
        <v>166</v>
      </c>
      <c r="H30" s="157" t="s">
        <v>167</v>
      </c>
      <c r="I30" s="12"/>
      <c r="J30" s="12"/>
      <c r="K30" s="12"/>
      <c r="L30" s="182" t="s">
        <v>65</v>
      </c>
      <c r="M30" s="12"/>
      <c r="N30" s="25"/>
      <c r="O30" s="189" t="s">
        <v>287</v>
      </c>
      <c r="P30" s="181"/>
      <c r="Q30" s="181" t="s">
        <v>288</v>
      </c>
      <c r="R30" s="181" t="s">
        <v>289</v>
      </c>
      <c r="S30" s="181"/>
      <c r="T30" s="190" t="s">
        <v>290</v>
      </c>
      <c r="U30" s="181"/>
      <c r="V30" s="181"/>
      <c r="W30" s="198">
        <v>42767</v>
      </c>
      <c r="X30" s="181"/>
      <c r="Y30" s="181"/>
      <c r="Z30" s="181"/>
      <c r="AA30" s="189"/>
    </row>
    <row r="31" spans="1:27" ht="298.5" customHeight="1">
      <c r="A31" s="60"/>
      <c r="B31" s="162" t="s">
        <v>168</v>
      </c>
      <c r="C31" s="154" t="s">
        <v>169</v>
      </c>
      <c r="D31" s="153">
        <v>41091</v>
      </c>
      <c r="E31" s="156">
        <v>41974</v>
      </c>
      <c r="F31" s="154" t="s">
        <v>170</v>
      </c>
      <c r="G31" s="177" t="s">
        <v>171</v>
      </c>
      <c r="H31" s="158" t="s">
        <v>172</v>
      </c>
      <c r="I31" s="12"/>
      <c r="J31" s="12"/>
      <c r="K31" s="12"/>
      <c r="L31" s="182" t="s">
        <v>65</v>
      </c>
      <c r="M31" s="12"/>
      <c r="N31" s="25"/>
      <c r="O31" s="189" t="s">
        <v>291</v>
      </c>
      <c r="P31" s="181"/>
      <c r="Q31" s="181" t="s">
        <v>283</v>
      </c>
      <c r="R31" s="181" t="s">
        <v>292</v>
      </c>
      <c r="S31" s="181"/>
      <c r="T31" s="190" t="s">
        <v>293</v>
      </c>
      <c r="U31" s="181"/>
      <c r="V31" s="181"/>
      <c r="W31" s="198">
        <v>42767</v>
      </c>
      <c r="X31" s="181"/>
      <c r="Y31" s="181"/>
      <c r="Z31" s="181"/>
      <c r="AA31" s="189"/>
    </row>
    <row r="32" spans="1:27" ht="219" customHeight="1">
      <c r="A32" s="65"/>
      <c r="B32" s="161" t="s">
        <v>173</v>
      </c>
      <c r="C32" s="154" t="s">
        <v>155</v>
      </c>
      <c r="D32" s="153">
        <v>41275</v>
      </c>
      <c r="E32" s="156">
        <v>41426</v>
      </c>
      <c r="F32" s="154" t="s">
        <v>102</v>
      </c>
      <c r="G32" s="177" t="s">
        <v>174</v>
      </c>
      <c r="H32" s="159">
        <v>40000</v>
      </c>
      <c r="I32" s="12"/>
      <c r="J32" s="182" t="s">
        <v>65</v>
      </c>
      <c r="K32" s="12"/>
      <c r="L32" s="12"/>
      <c r="M32" s="12"/>
      <c r="N32" s="25"/>
      <c r="O32" s="181"/>
      <c r="P32" s="181"/>
      <c r="Q32" s="181" t="s">
        <v>294</v>
      </c>
      <c r="R32" s="181" t="s">
        <v>253</v>
      </c>
      <c r="S32" s="181"/>
      <c r="T32" s="181"/>
      <c r="U32" s="181"/>
      <c r="V32" s="198">
        <v>41699</v>
      </c>
      <c r="W32" s="198">
        <v>42064</v>
      </c>
      <c r="X32" s="181"/>
      <c r="Y32" s="181"/>
      <c r="Z32" s="181"/>
      <c r="AA32" s="189"/>
    </row>
    <row r="33" spans="1:27" ht="354.75" customHeight="1">
      <c r="A33" s="65"/>
      <c r="B33" s="161" t="s">
        <v>175</v>
      </c>
      <c r="C33" s="154" t="s">
        <v>155</v>
      </c>
      <c r="D33" s="153">
        <v>41244</v>
      </c>
      <c r="E33" s="156">
        <v>41426</v>
      </c>
      <c r="F33" s="154" t="s">
        <v>127</v>
      </c>
      <c r="G33" s="177" t="s">
        <v>176</v>
      </c>
      <c r="H33" s="160">
        <v>20000</v>
      </c>
      <c r="I33" s="12"/>
      <c r="J33" s="12"/>
      <c r="K33" s="182" t="s">
        <v>65</v>
      </c>
      <c r="L33" s="12"/>
      <c r="M33" s="12"/>
      <c r="N33" s="25"/>
      <c r="O33" s="189" t="s">
        <v>295</v>
      </c>
      <c r="P33" s="181"/>
      <c r="Q33" s="189" t="s">
        <v>296</v>
      </c>
      <c r="R33" s="181" t="s">
        <v>297</v>
      </c>
      <c r="S33" s="181"/>
      <c r="T33" s="189" t="s">
        <v>298</v>
      </c>
      <c r="U33" s="181"/>
      <c r="V33" s="181"/>
      <c r="W33" s="198">
        <v>42064</v>
      </c>
      <c r="X33" s="181"/>
      <c r="Y33" s="181"/>
      <c r="Z33" s="181"/>
      <c r="AA33" s="189"/>
    </row>
    <row r="34" spans="1:27" ht="191.25" customHeight="1">
      <c r="A34" s="65"/>
      <c r="B34" s="228" t="s">
        <v>177</v>
      </c>
      <c r="C34" s="164" t="s">
        <v>178</v>
      </c>
      <c r="D34" s="153">
        <v>41275</v>
      </c>
      <c r="E34" s="156">
        <v>41609</v>
      </c>
      <c r="F34" s="155" t="s">
        <v>179</v>
      </c>
      <c r="G34" s="176" t="s">
        <v>180</v>
      </c>
      <c r="H34" s="155" t="s">
        <v>143</v>
      </c>
      <c r="I34" s="12"/>
      <c r="J34" s="182" t="s">
        <v>65</v>
      </c>
      <c r="K34" s="12"/>
      <c r="L34" s="12"/>
      <c r="M34" s="12"/>
      <c r="N34" s="25"/>
      <c r="O34" s="181" t="s">
        <v>299</v>
      </c>
      <c r="P34" s="181"/>
      <c r="Q34" s="189" t="s">
        <v>300</v>
      </c>
      <c r="R34" s="181" t="s">
        <v>292</v>
      </c>
      <c r="S34" s="181"/>
      <c r="T34" s="189" t="s">
        <v>301</v>
      </c>
      <c r="U34" s="181" t="s">
        <v>302</v>
      </c>
      <c r="V34" s="198">
        <v>41426</v>
      </c>
      <c r="W34" s="198">
        <v>42767</v>
      </c>
      <c r="X34" s="181" t="s">
        <v>297</v>
      </c>
      <c r="Y34" s="181" t="s">
        <v>93</v>
      </c>
      <c r="Z34" s="189" t="s">
        <v>303</v>
      </c>
      <c r="AA34" s="189"/>
    </row>
    <row r="35" spans="1:27" ht="373.5" customHeight="1">
      <c r="A35" s="100" t="s">
        <v>181</v>
      </c>
      <c r="B35" s="169" t="s">
        <v>182</v>
      </c>
      <c r="C35" s="169" t="s">
        <v>183</v>
      </c>
      <c r="D35" s="165">
        <v>41456</v>
      </c>
      <c r="E35" s="167">
        <v>42401</v>
      </c>
      <c r="F35" s="166" t="s">
        <v>184</v>
      </c>
      <c r="G35" s="177" t="s">
        <v>185</v>
      </c>
      <c r="H35" s="168" t="s">
        <v>186</v>
      </c>
      <c r="I35" s="182" t="s">
        <v>65</v>
      </c>
      <c r="J35" s="12"/>
      <c r="K35" s="12"/>
      <c r="L35" s="12"/>
      <c r="M35" s="12"/>
      <c r="N35" s="25"/>
      <c r="O35" s="181"/>
      <c r="P35" s="181"/>
      <c r="Q35" s="181"/>
      <c r="R35" s="181"/>
      <c r="S35" s="181"/>
      <c r="T35" s="181"/>
      <c r="U35" s="181"/>
      <c r="V35" s="181"/>
      <c r="W35" s="181"/>
      <c r="X35" s="181"/>
      <c r="Y35" s="181"/>
      <c r="Z35" s="181"/>
      <c r="AA35" s="189"/>
    </row>
    <row r="36" spans="1:27" ht="256.5" customHeight="1">
      <c r="A36" s="60"/>
      <c r="B36" s="169" t="s">
        <v>187</v>
      </c>
      <c r="C36" s="170" t="s">
        <v>188</v>
      </c>
      <c r="D36" s="165">
        <v>41275</v>
      </c>
      <c r="E36" s="167">
        <v>42401</v>
      </c>
      <c r="F36" s="166" t="s">
        <v>99</v>
      </c>
      <c r="G36" s="177" t="s">
        <v>189</v>
      </c>
      <c r="H36" s="166" t="s">
        <v>143</v>
      </c>
      <c r="I36" s="12"/>
      <c r="J36" s="182" t="s">
        <v>65</v>
      </c>
      <c r="K36" s="12"/>
      <c r="L36" s="12"/>
      <c r="M36" s="12"/>
      <c r="N36" s="25"/>
      <c r="O36" s="181"/>
      <c r="P36" s="181"/>
      <c r="Q36" s="189" t="s">
        <v>304</v>
      </c>
      <c r="R36" s="181"/>
      <c r="S36" s="181"/>
      <c r="T36" s="189" t="s">
        <v>305</v>
      </c>
      <c r="U36" s="181"/>
      <c r="V36" s="181"/>
      <c r="W36" s="198">
        <v>42767</v>
      </c>
      <c r="X36" s="181" t="s">
        <v>306</v>
      </c>
      <c r="Y36" s="181"/>
      <c r="Z36" s="181"/>
      <c r="AA36" s="189"/>
    </row>
    <row r="37" spans="1:27" ht="288.75" customHeight="1">
      <c r="A37" s="60"/>
      <c r="B37" s="169" t="s">
        <v>190</v>
      </c>
      <c r="C37" s="170" t="s">
        <v>191</v>
      </c>
      <c r="D37" s="165">
        <v>41275</v>
      </c>
      <c r="E37" s="167">
        <v>42401</v>
      </c>
      <c r="F37" s="166" t="s">
        <v>192</v>
      </c>
      <c r="G37" s="177" t="s">
        <v>193</v>
      </c>
      <c r="H37" s="166" t="s">
        <v>143</v>
      </c>
      <c r="I37" s="12"/>
      <c r="J37" s="182" t="s">
        <v>65</v>
      </c>
      <c r="K37" s="12"/>
      <c r="L37" s="12"/>
      <c r="M37" s="12"/>
      <c r="N37" s="25" t="s">
        <v>69</v>
      </c>
      <c r="O37" s="181"/>
      <c r="P37" s="181"/>
      <c r="Q37" s="192" t="s">
        <v>307</v>
      </c>
      <c r="R37" s="192" t="s">
        <v>308</v>
      </c>
      <c r="S37" s="192" t="s">
        <v>309</v>
      </c>
      <c r="T37" s="192"/>
      <c r="U37" s="192"/>
      <c r="V37" s="193"/>
      <c r="W37" s="193"/>
      <c r="X37" s="192"/>
      <c r="Y37" s="192"/>
      <c r="Z37" s="192"/>
      <c r="AA37" s="192"/>
    </row>
    <row r="38" spans="1:27" ht="230.25" customHeight="1">
      <c r="A38" s="100" t="s">
        <v>194</v>
      </c>
      <c r="B38" s="176" t="s">
        <v>195</v>
      </c>
      <c r="C38" s="179" t="s">
        <v>196</v>
      </c>
      <c r="D38" s="171">
        <v>40969</v>
      </c>
      <c r="E38" s="174">
        <v>41518</v>
      </c>
      <c r="F38" s="172" t="s">
        <v>184</v>
      </c>
      <c r="G38" s="177" t="s">
        <v>197</v>
      </c>
      <c r="H38" s="175">
        <v>36000</v>
      </c>
      <c r="I38" s="12"/>
      <c r="J38" s="182" t="s">
        <v>65</v>
      </c>
      <c r="K38" s="12"/>
      <c r="L38" s="12"/>
      <c r="M38" s="12"/>
      <c r="N38" s="25"/>
      <c r="O38" s="181" t="s">
        <v>310</v>
      </c>
      <c r="P38" s="181"/>
      <c r="Q38" s="181" t="s">
        <v>283</v>
      </c>
      <c r="R38" s="181" t="s">
        <v>297</v>
      </c>
      <c r="S38" s="181"/>
      <c r="T38" s="189" t="s">
        <v>311</v>
      </c>
      <c r="U38" s="189" t="s">
        <v>312</v>
      </c>
      <c r="V38" s="181"/>
      <c r="W38" s="198">
        <v>42767</v>
      </c>
      <c r="X38" s="181"/>
      <c r="Y38" s="181"/>
      <c r="Z38" s="181"/>
      <c r="AA38" s="189"/>
    </row>
    <row r="39" spans="1:27" ht="255" customHeight="1">
      <c r="A39" s="60"/>
      <c r="B39" s="178" t="s">
        <v>198</v>
      </c>
      <c r="C39" s="172" t="s">
        <v>199</v>
      </c>
      <c r="D39" s="171">
        <v>41609</v>
      </c>
      <c r="E39" s="174" t="s">
        <v>200</v>
      </c>
      <c r="F39" s="172" t="s">
        <v>96</v>
      </c>
      <c r="G39" s="176" t="s">
        <v>201</v>
      </c>
      <c r="H39" s="175">
        <v>1500000</v>
      </c>
      <c r="I39" s="182" t="s">
        <v>65</v>
      </c>
      <c r="J39" s="12"/>
      <c r="K39" s="12"/>
      <c r="L39" s="12"/>
      <c r="M39" s="12"/>
      <c r="N39" s="25"/>
      <c r="O39" s="181"/>
      <c r="P39" s="181"/>
      <c r="Q39" s="181"/>
      <c r="R39" s="181"/>
      <c r="S39" s="181"/>
      <c r="T39" s="190" t="s">
        <v>313</v>
      </c>
      <c r="U39" s="181"/>
      <c r="V39" s="181"/>
      <c r="W39" s="181"/>
      <c r="X39" s="181"/>
      <c r="Y39" s="181"/>
      <c r="Z39" s="181"/>
      <c r="AA39" s="189"/>
    </row>
    <row r="40" spans="1:27" ht="255">
      <c r="A40" s="60"/>
      <c r="B40" s="177" t="s">
        <v>202</v>
      </c>
      <c r="C40" s="172" t="s">
        <v>199</v>
      </c>
      <c r="D40" s="171">
        <v>41609</v>
      </c>
      <c r="E40" s="174" t="s">
        <v>200</v>
      </c>
      <c r="F40" s="172" t="s">
        <v>203</v>
      </c>
      <c r="G40" s="176" t="s">
        <v>204</v>
      </c>
      <c r="H40" s="173" t="s">
        <v>143</v>
      </c>
      <c r="I40" s="12"/>
      <c r="J40" s="12"/>
      <c r="K40" s="12"/>
      <c r="L40" s="182" t="s">
        <v>65</v>
      </c>
      <c r="M40" s="12"/>
      <c r="N40" s="25"/>
      <c r="O40" s="189" t="s">
        <v>314</v>
      </c>
      <c r="P40" s="181"/>
      <c r="Q40" s="181"/>
      <c r="R40" s="181"/>
      <c r="S40" s="181"/>
      <c r="T40" s="190" t="s">
        <v>315</v>
      </c>
      <c r="U40" s="181"/>
      <c r="V40" s="181"/>
      <c r="W40" s="181"/>
      <c r="X40" s="181"/>
      <c r="Y40" s="181"/>
      <c r="Z40" s="181"/>
      <c r="AA40" s="189"/>
    </row>
    <row r="41" spans="1:27" ht="192" customHeight="1">
      <c r="A41" s="60"/>
      <c r="B41" s="177" t="s">
        <v>205</v>
      </c>
      <c r="C41" s="180" t="s">
        <v>206</v>
      </c>
      <c r="D41" s="171">
        <v>41609</v>
      </c>
      <c r="E41" s="174" t="s">
        <v>200</v>
      </c>
      <c r="F41" s="172" t="s">
        <v>207</v>
      </c>
      <c r="G41" s="176" t="s">
        <v>208</v>
      </c>
      <c r="H41" s="175">
        <v>50000</v>
      </c>
      <c r="I41" s="182" t="s">
        <v>65</v>
      </c>
      <c r="J41" s="12"/>
      <c r="K41" s="12"/>
      <c r="L41" s="12"/>
      <c r="M41" s="12"/>
      <c r="N41" s="25"/>
      <c r="O41" s="181"/>
      <c r="P41" s="181"/>
      <c r="Q41" s="181"/>
      <c r="R41" s="181"/>
      <c r="S41" s="181"/>
      <c r="T41" s="190" t="s">
        <v>316</v>
      </c>
      <c r="U41" s="189" t="s">
        <v>317</v>
      </c>
      <c r="V41" s="181"/>
      <c r="W41" s="181"/>
      <c r="X41" s="181"/>
      <c r="Y41" s="181"/>
      <c r="Z41" s="181"/>
      <c r="AA41" s="189"/>
    </row>
    <row r="42" spans="1:27" ht="192" customHeight="1">
      <c r="A42" s="60"/>
      <c r="B42" s="177" t="s">
        <v>209</v>
      </c>
      <c r="C42" s="178" t="s">
        <v>94</v>
      </c>
      <c r="D42" s="171">
        <v>40969</v>
      </c>
      <c r="E42" s="174">
        <v>42705</v>
      </c>
      <c r="F42" s="172" t="s">
        <v>355</v>
      </c>
      <c r="G42" s="176" t="s">
        <v>210</v>
      </c>
      <c r="H42" s="175">
        <v>1000000</v>
      </c>
      <c r="I42" s="12"/>
      <c r="J42" s="12"/>
      <c r="K42" s="12"/>
      <c r="L42" s="182" t="s">
        <v>65</v>
      </c>
      <c r="M42" s="12"/>
      <c r="N42" s="25"/>
      <c r="O42" s="189" t="s">
        <v>318</v>
      </c>
      <c r="P42" s="181"/>
      <c r="Q42" s="181"/>
      <c r="R42" s="189" t="s">
        <v>319</v>
      </c>
      <c r="S42" s="181"/>
      <c r="T42" s="190" t="s">
        <v>320</v>
      </c>
      <c r="U42" s="189"/>
      <c r="V42" s="181"/>
      <c r="W42" s="198">
        <v>42767</v>
      </c>
      <c r="X42" s="181"/>
      <c r="Y42" s="181"/>
      <c r="Z42" s="181"/>
      <c r="AA42" s="189"/>
    </row>
    <row r="43" spans="1:27" ht="192" customHeight="1">
      <c r="A43" s="65"/>
      <c r="B43" s="176" t="s">
        <v>211</v>
      </c>
      <c r="C43" s="180" t="s">
        <v>212</v>
      </c>
      <c r="D43" s="171">
        <v>40969</v>
      </c>
      <c r="E43" s="174" t="s">
        <v>213</v>
      </c>
      <c r="F43" s="172" t="s">
        <v>123</v>
      </c>
      <c r="G43" s="176" t="s">
        <v>214</v>
      </c>
      <c r="H43" s="175">
        <v>400000</v>
      </c>
      <c r="I43" s="12"/>
      <c r="J43" s="12"/>
      <c r="K43" s="12"/>
      <c r="L43" s="182" t="s">
        <v>65</v>
      </c>
      <c r="M43" s="12"/>
      <c r="N43" s="25"/>
      <c r="O43" s="189" t="s">
        <v>321</v>
      </c>
      <c r="P43" s="181"/>
      <c r="Q43" s="181"/>
      <c r="R43" s="181" t="s">
        <v>259</v>
      </c>
      <c r="S43" s="181"/>
      <c r="T43" s="181"/>
      <c r="U43" s="181"/>
      <c r="V43" s="181"/>
      <c r="W43" s="181"/>
      <c r="X43" s="181"/>
      <c r="Y43" s="181"/>
      <c r="Z43" s="181"/>
      <c r="AA43" s="189"/>
    </row>
    <row r="44" spans="1:27" ht="192" customHeight="1">
      <c r="A44" s="65"/>
      <c r="B44" s="176" t="s">
        <v>215</v>
      </c>
      <c r="C44" s="180" t="s">
        <v>216</v>
      </c>
      <c r="D44" s="171">
        <v>40969</v>
      </c>
      <c r="E44" s="174">
        <v>41699</v>
      </c>
      <c r="F44" s="172" t="s">
        <v>123</v>
      </c>
      <c r="G44" s="176" t="s">
        <v>217</v>
      </c>
      <c r="H44" s="175">
        <v>70000</v>
      </c>
      <c r="I44" s="12"/>
      <c r="J44" s="12"/>
      <c r="K44" s="12"/>
      <c r="L44" s="182" t="s">
        <v>65</v>
      </c>
      <c r="M44" s="12"/>
      <c r="N44" s="25"/>
      <c r="O44" s="189" t="s">
        <v>322</v>
      </c>
      <c r="P44" s="181"/>
      <c r="Q44" s="181"/>
      <c r="R44" s="181" t="s">
        <v>259</v>
      </c>
      <c r="S44" s="181"/>
      <c r="T44" s="181"/>
      <c r="U44" s="181"/>
      <c r="V44" s="181"/>
      <c r="W44" s="181"/>
      <c r="X44" s="181"/>
      <c r="Y44" s="181"/>
      <c r="Z44" s="181"/>
      <c r="AA44" s="189"/>
    </row>
    <row r="45" spans="1:27" ht="192" customHeight="1">
      <c r="A45" s="65"/>
      <c r="B45" s="176" t="s">
        <v>218</v>
      </c>
      <c r="C45" s="180" t="s">
        <v>219</v>
      </c>
      <c r="D45" s="171">
        <v>40980</v>
      </c>
      <c r="E45" s="174" t="s">
        <v>213</v>
      </c>
      <c r="F45" s="172" t="s">
        <v>123</v>
      </c>
      <c r="G45" s="177" t="s">
        <v>220</v>
      </c>
      <c r="H45" s="175">
        <v>50000</v>
      </c>
      <c r="I45" s="12"/>
      <c r="J45" s="12"/>
      <c r="K45" s="12"/>
      <c r="L45" s="182" t="s">
        <v>65</v>
      </c>
      <c r="M45" s="12"/>
      <c r="N45" s="25"/>
      <c r="O45" s="189" t="s">
        <v>323</v>
      </c>
      <c r="P45" s="181"/>
      <c r="Q45" s="181"/>
      <c r="R45" s="181" t="s">
        <v>259</v>
      </c>
      <c r="S45" s="181"/>
      <c r="T45" s="181"/>
      <c r="U45" s="181"/>
      <c r="V45" s="181"/>
      <c r="W45" s="181"/>
      <c r="X45" s="181"/>
      <c r="Y45" s="181"/>
      <c r="Z45" s="181"/>
      <c r="AA45" s="189"/>
    </row>
    <row r="46" spans="1:27" ht="192" customHeight="1">
      <c r="A46" s="65"/>
      <c r="B46" s="176" t="s">
        <v>221</v>
      </c>
      <c r="C46" s="180" t="s">
        <v>222</v>
      </c>
      <c r="D46" s="171">
        <v>40969</v>
      </c>
      <c r="E46" s="174">
        <v>41699</v>
      </c>
      <c r="F46" s="172" t="s">
        <v>123</v>
      </c>
      <c r="G46" s="176" t="s">
        <v>223</v>
      </c>
      <c r="H46" s="175">
        <v>80000</v>
      </c>
      <c r="I46" s="12"/>
      <c r="J46" s="12"/>
      <c r="K46" s="12"/>
      <c r="L46" s="182" t="s">
        <v>65</v>
      </c>
      <c r="M46" s="12"/>
      <c r="N46" s="25"/>
      <c r="O46" s="181" t="s">
        <v>324</v>
      </c>
      <c r="P46" s="181"/>
      <c r="Q46" s="181"/>
      <c r="R46" s="181" t="s">
        <v>259</v>
      </c>
      <c r="S46" s="181"/>
      <c r="T46" s="181"/>
      <c r="U46" s="181"/>
      <c r="V46" s="181"/>
      <c r="W46" s="181"/>
      <c r="X46" s="181"/>
      <c r="Y46" s="181"/>
      <c r="Z46" s="181"/>
      <c r="AA46" s="189"/>
    </row>
    <row r="47" spans="1:27" ht="192" customHeight="1">
      <c r="A47" s="65"/>
      <c r="B47" s="176" t="s">
        <v>224</v>
      </c>
      <c r="C47" s="180" t="s">
        <v>225</v>
      </c>
      <c r="D47" s="171">
        <v>40969</v>
      </c>
      <c r="E47" s="174">
        <v>42705</v>
      </c>
      <c r="F47" s="172" t="s">
        <v>207</v>
      </c>
      <c r="G47" s="176" t="s">
        <v>226</v>
      </c>
      <c r="H47" s="175">
        <v>100000</v>
      </c>
      <c r="I47" s="12"/>
      <c r="J47" s="12"/>
      <c r="K47" s="12"/>
      <c r="L47" s="182" t="s">
        <v>65</v>
      </c>
      <c r="M47" s="12"/>
      <c r="N47" s="25"/>
      <c r="O47" s="189" t="s">
        <v>325</v>
      </c>
      <c r="P47" s="181"/>
      <c r="Q47" s="181"/>
      <c r="R47" s="181" t="s">
        <v>326</v>
      </c>
      <c r="S47" s="181"/>
      <c r="T47" s="181"/>
      <c r="U47" s="181"/>
      <c r="V47" s="181"/>
      <c r="W47" s="181"/>
      <c r="X47" s="181"/>
      <c r="Y47" s="181"/>
      <c r="Z47" s="181"/>
      <c r="AA47" s="189"/>
    </row>
    <row r="48" spans="1:27" ht="192" customHeight="1">
      <c r="A48" s="60"/>
      <c r="B48" s="178" t="s">
        <v>227</v>
      </c>
      <c r="C48" s="172" t="s">
        <v>228</v>
      </c>
      <c r="D48" s="171">
        <v>40969</v>
      </c>
      <c r="E48" s="174">
        <v>41334</v>
      </c>
      <c r="F48" s="172" t="s">
        <v>179</v>
      </c>
      <c r="G48" s="176" t="s">
        <v>229</v>
      </c>
      <c r="H48" s="175">
        <v>10000</v>
      </c>
      <c r="I48" s="12"/>
      <c r="J48" s="182" t="s">
        <v>65</v>
      </c>
      <c r="K48" s="12"/>
      <c r="L48" s="12"/>
      <c r="M48" s="12"/>
      <c r="N48" s="25"/>
      <c r="O48" s="189" t="s">
        <v>327</v>
      </c>
      <c r="P48" s="181"/>
      <c r="Q48" s="189" t="s">
        <v>328</v>
      </c>
      <c r="R48" s="181" t="s">
        <v>292</v>
      </c>
      <c r="S48" s="181"/>
      <c r="T48" s="181"/>
      <c r="U48" s="181"/>
      <c r="V48" s="181"/>
      <c r="W48" s="198">
        <v>42767</v>
      </c>
      <c r="X48" s="181"/>
      <c r="Y48" s="181"/>
      <c r="Z48" s="181"/>
      <c r="AA48" s="189"/>
    </row>
    <row r="49" spans="1:27" ht="192" customHeight="1">
      <c r="A49" s="60"/>
      <c r="B49" s="178" t="s">
        <v>230</v>
      </c>
      <c r="C49" s="180" t="s">
        <v>231</v>
      </c>
      <c r="D49" s="171">
        <v>40969</v>
      </c>
      <c r="E49" s="174">
        <v>41153</v>
      </c>
      <c r="F49" s="172" t="s">
        <v>232</v>
      </c>
      <c r="G49" s="177" t="s">
        <v>233</v>
      </c>
      <c r="H49" s="175">
        <v>10000</v>
      </c>
      <c r="I49" s="12"/>
      <c r="J49" s="182" t="s">
        <v>65</v>
      </c>
      <c r="K49" s="12"/>
      <c r="L49" s="12"/>
      <c r="M49" s="12"/>
      <c r="N49" s="25"/>
      <c r="O49" s="181"/>
      <c r="P49" s="181"/>
      <c r="Q49" s="181"/>
      <c r="R49" s="181"/>
      <c r="S49" s="181"/>
      <c r="T49" s="181"/>
      <c r="U49" s="181"/>
      <c r="V49" s="181"/>
      <c r="W49" s="198">
        <v>41791</v>
      </c>
      <c r="X49" s="181" t="s">
        <v>329</v>
      </c>
      <c r="Y49" s="181"/>
      <c r="Z49" s="181"/>
      <c r="AA49" s="189"/>
    </row>
    <row r="50" spans="1:27" ht="192" customHeight="1">
      <c r="A50" s="60"/>
      <c r="B50" s="176" t="s">
        <v>234</v>
      </c>
      <c r="C50" s="180" t="s">
        <v>235</v>
      </c>
      <c r="D50" s="171">
        <v>41183</v>
      </c>
      <c r="E50" s="174">
        <v>41244</v>
      </c>
      <c r="F50" s="172" t="s">
        <v>236</v>
      </c>
      <c r="G50" s="177" t="s">
        <v>233</v>
      </c>
      <c r="H50" s="175">
        <v>30000</v>
      </c>
      <c r="I50" s="12"/>
      <c r="J50" s="182" t="s">
        <v>65</v>
      </c>
      <c r="K50" s="12"/>
      <c r="L50" s="12"/>
      <c r="M50" s="12"/>
      <c r="N50" s="25"/>
      <c r="O50" s="195"/>
      <c r="P50" s="195"/>
      <c r="Q50" s="195" t="s">
        <v>330</v>
      </c>
      <c r="R50" s="195" t="s">
        <v>331</v>
      </c>
      <c r="S50" s="195" t="s">
        <v>332</v>
      </c>
      <c r="T50" s="195" t="s">
        <v>333</v>
      </c>
      <c r="U50" s="195"/>
      <c r="V50" s="196">
        <v>41456</v>
      </c>
      <c r="W50" s="196">
        <v>41609</v>
      </c>
      <c r="X50" s="195"/>
      <c r="Y50" s="195"/>
      <c r="Z50" s="195"/>
      <c r="AA50" s="195"/>
    </row>
    <row r="55" spans="1:27" ht="15.75" thickBot="1"/>
    <row r="56" spans="1:27" ht="43.5" customHeight="1" thickTop="1" thickBot="1">
      <c r="A56" s="76" t="s">
        <v>54</v>
      </c>
      <c r="B56" s="50">
        <f>COUNTA(B61:B70,B73:B82,B85:B94,B97:B106)</f>
        <v>4</v>
      </c>
    </row>
    <row r="57" spans="1:27" ht="15.75" thickTop="1"/>
    <row r="59" spans="1:27" ht="15.75" thickBot="1"/>
    <row r="60" spans="1:27" ht="17.25" thickTop="1" thickBot="1">
      <c r="A60" s="76" t="s">
        <v>57</v>
      </c>
      <c r="B60" s="76" t="s">
        <v>56</v>
      </c>
      <c r="C60" s="77" t="s">
        <v>5</v>
      </c>
      <c r="D60" s="77" t="s">
        <v>9</v>
      </c>
      <c r="E60" s="77" t="s">
        <v>10</v>
      </c>
      <c r="F60" s="77" t="s">
        <v>7</v>
      </c>
      <c r="G60" s="77" t="s">
        <v>6</v>
      </c>
      <c r="H60" s="77" t="s">
        <v>8</v>
      </c>
      <c r="I60" s="77" t="s">
        <v>75</v>
      </c>
    </row>
    <row r="61" spans="1:27" ht="45.75" thickTop="1">
      <c r="A61" s="187" t="s">
        <v>334</v>
      </c>
      <c r="B61" s="204" t="s">
        <v>336</v>
      </c>
      <c r="C61" s="208" t="s">
        <v>338</v>
      </c>
      <c r="D61" s="206">
        <v>41487</v>
      </c>
      <c r="E61" s="206">
        <v>41548</v>
      </c>
      <c r="F61" s="205" t="s">
        <v>339</v>
      </c>
      <c r="G61" s="212" t="s">
        <v>259</v>
      </c>
      <c r="H61" s="207" t="s">
        <v>340</v>
      </c>
      <c r="I61" s="49"/>
    </row>
    <row r="62" spans="1:27" ht="75">
      <c r="A62" s="58"/>
      <c r="B62" s="204" t="s">
        <v>337</v>
      </c>
      <c r="C62" s="208" t="s">
        <v>341</v>
      </c>
      <c r="D62" s="206">
        <v>41579</v>
      </c>
      <c r="E62" s="205">
        <v>2017</v>
      </c>
      <c r="F62" s="205" t="s">
        <v>342</v>
      </c>
      <c r="G62" s="212" t="s">
        <v>259</v>
      </c>
      <c r="H62" s="209" t="s">
        <v>343</v>
      </c>
      <c r="I62" s="49"/>
    </row>
    <row r="63" spans="1:27">
      <c r="A63" s="58"/>
      <c r="B63" s="49"/>
      <c r="C63" s="49"/>
      <c r="D63" s="49"/>
      <c r="E63" s="49"/>
      <c r="F63" s="49"/>
      <c r="G63" s="212"/>
      <c r="H63" s="49"/>
      <c r="I63" s="49"/>
    </row>
    <row r="64" spans="1:27">
      <c r="A64" s="58"/>
      <c r="B64" s="49"/>
      <c r="C64" s="49"/>
      <c r="D64" s="49"/>
      <c r="E64" s="49"/>
      <c r="F64" s="49"/>
      <c r="G64" s="212"/>
      <c r="H64" s="49"/>
      <c r="I64" s="49"/>
    </row>
    <row r="65" spans="1:9">
      <c r="A65" s="58"/>
      <c r="B65" s="49"/>
      <c r="C65" s="49"/>
      <c r="D65" s="49"/>
      <c r="E65" s="49"/>
      <c r="F65" s="49"/>
      <c r="G65" s="212"/>
      <c r="H65" s="49"/>
      <c r="I65" s="49"/>
    </row>
    <row r="66" spans="1:9">
      <c r="A66" s="58"/>
      <c r="B66" s="49"/>
      <c r="C66" s="49"/>
      <c r="D66" s="49"/>
      <c r="E66" s="49"/>
      <c r="F66" s="49"/>
      <c r="G66" s="212"/>
      <c r="H66" s="49"/>
      <c r="I66" s="49"/>
    </row>
    <row r="67" spans="1:9">
      <c r="A67" s="58"/>
      <c r="B67" s="49"/>
      <c r="C67" s="49"/>
      <c r="D67" s="49"/>
      <c r="E67" s="49"/>
      <c r="F67" s="49"/>
      <c r="G67" s="212"/>
      <c r="H67" s="49"/>
      <c r="I67" s="49"/>
    </row>
    <row r="68" spans="1:9">
      <c r="A68" s="58"/>
      <c r="B68" s="49"/>
      <c r="C68" s="49"/>
      <c r="D68" s="49"/>
      <c r="E68" s="49"/>
      <c r="F68" s="49"/>
      <c r="G68" s="212"/>
      <c r="H68" s="49"/>
      <c r="I68" s="49"/>
    </row>
    <row r="69" spans="1:9">
      <c r="A69" s="58"/>
      <c r="B69" s="49"/>
      <c r="C69" s="49"/>
      <c r="D69" s="49"/>
      <c r="E69" s="49"/>
      <c r="F69" s="49"/>
      <c r="G69" s="212"/>
      <c r="H69" s="49"/>
      <c r="I69" s="49"/>
    </row>
    <row r="70" spans="1:9">
      <c r="A70" s="59"/>
      <c r="B70" s="49"/>
      <c r="C70" s="49"/>
      <c r="D70" s="49"/>
      <c r="E70" s="49"/>
      <c r="F70" s="49"/>
      <c r="G70" s="212"/>
      <c r="H70" s="49"/>
      <c r="I70" s="49"/>
    </row>
    <row r="71" spans="1:9" ht="15.75" thickBot="1"/>
    <row r="72" spans="1:9" ht="17.25" thickTop="1" thickBot="1">
      <c r="A72" s="76" t="s">
        <v>57</v>
      </c>
      <c r="B72" s="76" t="s">
        <v>56</v>
      </c>
      <c r="C72" s="76" t="s">
        <v>5</v>
      </c>
      <c r="D72" s="76" t="s">
        <v>9</v>
      </c>
      <c r="E72" s="76" t="s">
        <v>10</v>
      </c>
      <c r="F72" s="76" t="s">
        <v>7</v>
      </c>
      <c r="G72" s="76" t="s">
        <v>6</v>
      </c>
      <c r="H72" s="76" t="s">
        <v>8</v>
      </c>
      <c r="I72" s="77" t="s">
        <v>75</v>
      </c>
    </row>
    <row r="73" spans="1:9" ht="270.75" thickTop="1">
      <c r="A73" s="187" t="s">
        <v>335</v>
      </c>
      <c r="B73" s="210" t="s">
        <v>344</v>
      </c>
      <c r="C73" s="212" t="s">
        <v>155</v>
      </c>
      <c r="D73" s="213" t="s">
        <v>346</v>
      </c>
      <c r="E73" s="213" t="s">
        <v>347</v>
      </c>
      <c r="F73" s="214" t="s">
        <v>348</v>
      </c>
      <c r="G73" s="212" t="s">
        <v>349</v>
      </c>
      <c r="H73" s="214" t="s">
        <v>350</v>
      </c>
      <c r="I73" s="49"/>
    </row>
    <row r="74" spans="1:9" ht="120">
      <c r="A74" s="58"/>
      <c r="B74" s="211" t="s">
        <v>345</v>
      </c>
      <c r="C74" s="215" t="s">
        <v>351</v>
      </c>
      <c r="D74" s="216">
        <v>41821</v>
      </c>
      <c r="E74" s="217">
        <v>42186</v>
      </c>
      <c r="F74" s="218">
        <v>15000</v>
      </c>
      <c r="G74" s="212" t="s">
        <v>306</v>
      </c>
      <c r="H74" s="215" t="s">
        <v>352</v>
      </c>
      <c r="I74" s="49"/>
    </row>
    <row r="75" spans="1:9">
      <c r="A75" s="58"/>
      <c r="B75" s="49"/>
      <c r="C75" s="49"/>
      <c r="D75" s="49"/>
      <c r="E75" s="49"/>
      <c r="F75" s="49"/>
      <c r="G75" s="212"/>
      <c r="H75" s="49"/>
      <c r="I75" s="49"/>
    </row>
    <row r="76" spans="1:9">
      <c r="A76" s="58"/>
      <c r="B76" s="49"/>
      <c r="C76" s="49"/>
      <c r="D76" s="49"/>
      <c r="E76" s="49"/>
      <c r="F76" s="49"/>
      <c r="G76" s="212"/>
      <c r="H76" s="49"/>
      <c r="I76" s="49"/>
    </row>
    <row r="77" spans="1:9">
      <c r="A77" s="58"/>
      <c r="B77" s="49"/>
      <c r="C77" s="49"/>
      <c r="D77" s="49"/>
      <c r="E77" s="49"/>
      <c r="F77" s="49"/>
      <c r="G77" s="212"/>
      <c r="H77" s="49"/>
      <c r="I77" s="49"/>
    </row>
    <row r="78" spans="1:9">
      <c r="A78" s="58"/>
      <c r="B78" s="49"/>
      <c r="C78" s="49"/>
      <c r="D78" s="49"/>
      <c r="E78" s="49"/>
      <c r="F78" s="49"/>
      <c r="G78" s="212"/>
      <c r="H78" s="49"/>
      <c r="I78" s="49"/>
    </row>
    <row r="79" spans="1:9">
      <c r="A79" s="58"/>
      <c r="B79" s="49"/>
      <c r="C79" s="49"/>
      <c r="D79" s="49"/>
      <c r="E79" s="49"/>
      <c r="F79" s="49"/>
      <c r="G79" s="212"/>
      <c r="H79" s="49"/>
      <c r="I79" s="49"/>
    </row>
    <row r="80" spans="1:9">
      <c r="A80" s="58"/>
      <c r="B80" s="49"/>
      <c r="C80" s="49"/>
      <c r="D80" s="49"/>
      <c r="E80" s="49"/>
      <c r="F80" s="49"/>
      <c r="G80" s="212"/>
      <c r="H80" s="49"/>
      <c r="I80" s="49"/>
    </row>
    <row r="81" spans="1:9">
      <c r="A81" s="58"/>
      <c r="B81" s="49"/>
      <c r="C81" s="49"/>
      <c r="D81" s="49"/>
      <c r="E81" s="49"/>
      <c r="F81" s="49"/>
      <c r="G81" s="212"/>
      <c r="H81" s="49"/>
      <c r="I81" s="49"/>
    </row>
    <row r="82" spans="1:9">
      <c r="A82" s="59"/>
      <c r="B82" s="49"/>
      <c r="C82" s="49"/>
      <c r="D82" s="49"/>
      <c r="E82" s="49"/>
      <c r="F82" s="49"/>
      <c r="G82" s="212"/>
      <c r="H82" s="49"/>
      <c r="I82" s="49"/>
    </row>
    <row r="83" spans="1:9" ht="15.75" thickBot="1"/>
    <row r="84" spans="1:9" ht="17.25" thickTop="1" thickBot="1">
      <c r="A84" s="76" t="s">
        <v>57</v>
      </c>
      <c r="B84" s="76" t="s">
        <v>56</v>
      </c>
      <c r="C84" s="76" t="s">
        <v>5</v>
      </c>
      <c r="D84" s="76" t="s">
        <v>9</v>
      </c>
      <c r="E84" s="76" t="s">
        <v>10</v>
      </c>
      <c r="F84" s="76" t="s">
        <v>7</v>
      </c>
      <c r="G84" s="76" t="s">
        <v>6</v>
      </c>
      <c r="H84" s="76" t="s">
        <v>8</v>
      </c>
      <c r="I84" s="77" t="s">
        <v>75</v>
      </c>
    </row>
    <row r="85" spans="1:9" ht="15.75" thickTop="1">
      <c r="A85" s="67" t="s">
        <v>55</v>
      </c>
      <c r="B85" s="49"/>
      <c r="C85" s="49"/>
      <c r="D85" s="49"/>
      <c r="E85" s="49"/>
      <c r="F85" s="49"/>
      <c r="G85" s="212"/>
      <c r="H85" s="49"/>
      <c r="I85" s="49"/>
    </row>
    <row r="86" spans="1:9">
      <c r="A86" s="58"/>
      <c r="B86" s="49"/>
      <c r="C86" s="49"/>
      <c r="D86" s="49"/>
      <c r="E86" s="49"/>
      <c r="F86" s="49"/>
      <c r="G86" s="212"/>
      <c r="H86" s="49"/>
      <c r="I86" s="49"/>
    </row>
    <row r="87" spans="1:9">
      <c r="A87" s="58"/>
      <c r="B87" s="49"/>
      <c r="C87" s="49"/>
      <c r="D87" s="49"/>
      <c r="E87" s="49"/>
      <c r="F87" s="49"/>
      <c r="G87" s="212"/>
      <c r="H87" s="49"/>
      <c r="I87" s="49"/>
    </row>
    <row r="88" spans="1:9">
      <c r="A88" s="58"/>
      <c r="B88" s="49"/>
      <c r="C88" s="49"/>
      <c r="D88" s="49"/>
      <c r="E88" s="49"/>
      <c r="F88" s="49"/>
      <c r="G88" s="212"/>
      <c r="H88" s="49"/>
      <c r="I88" s="49"/>
    </row>
    <row r="89" spans="1:9">
      <c r="A89" s="58"/>
      <c r="B89" s="49"/>
      <c r="C89" s="49"/>
      <c r="D89" s="49"/>
      <c r="E89" s="49"/>
      <c r="F89" s="49"/>
      <c r="G89" s="212"/>
      <c r="H89" s="49"/>
      <c r="I89" s="49"/>
    </row>
    <row r="90" spans="1:9">
      <c r="A90" s="58"/>
      <c r="B90" s="49"/>
      <c r="C90" s="49"/>
      <c r="D90" s="49"/>
      <c r="E90" s="49"/>
      <c r="F90" s="49"/>
      <c r="G90" s="212"/>
      <c r="H90" s="49"/>
      <c r="I90" s="49"/>
    </row>
    <row r="91" spans="1:9">
      <c r="A91" s="58"/>
      <c r="B91" s="49"/>
      <c r="C91" s="49"/>
      <c r="D91" s="49"/>
      <c r="E91" s="49"/>
      <c r="F91" s="49"/>
      <c r="G91" s="212"/>
      <c r="H91" s="49"/>
      <c r="I91" s="49"/>
    </row>
    <row r="92" spans="1:9">
      <c r="A92" s="58"/>
      <c r="B92" s="49"/>
      <c r="C92" s="49"/>
      <c r="D92" s="49"/>
      <c r="E92" s="49"/>
      <c r="F92" s="49"/>
      <c r="G92" s="212"/>
      <c r="H92" s="49"/>
      <c r="I92" s="49"/>
    </row>
    <row r="93" spans="1:9">
      <c r="A93" s="58"/>
      <c r="B93" s="49"/>
      <c r="C93" s="49"/>
      <c r="D93" s="49"/>
      <c r="E93" s="49"/>
      <c r="F93" s="49"/>
      <c r="G93" s="212"/>
      <c r="H93" s="49"/>
      <c r="I93" s="49"/>
    </row>
    <row r="94" spans="1:9">
      <c r="A94" s="59"/>
      <c r="B94" s="49"/>
      <c r="C94" s="49"/>
      <c r="D94" s="49"/>
      <c r="E94" s="49"/>
      <c r="F94" s="49"/>
      <c r="G94" s="212"/>
      <c r="H94" s="49"/>
      <c r="I94" s="49"/>
    </row>
    <row r="95" spans="1:9" ht="15.75" thickBot="1"/>
    <row r="96" spans="1:9" ht="17.25" thickTop="1" thickBot="1">
      <c r="A96" s="77" t="s">
        <v>57</v>
      </c>
      <c r="B96" s="77" t="s">
        <v>56</v>
      </c>
      <c r="C96" s="77" t="s">
        <v>5</v>
      </c>
      <c r="D96" s="77" t="s">
        <v>9</v>
      </c>
      <c r="E96" s="77" t="s">
        <v>10</v>
      </c>
      <c r="F96" s="77" t="s">
        <v>7</v>
      </c>
      <c r="G96" s="77" t="s">
        <v>6</v>
      </c>
      <c r="H96" s="77" t="s">
        <v>8</v>
      </c>
      <c r="I96" s="77" t="s">
        <v>75</v>
      </c>
    </row>
    <row r="97" spans="1:9" ht="15.75" thickTop="1">
      <c r="A97" s="67" t="s">
        <v>55</v>
      </c>
      <c r="B97" s="49"/>
      <c r="C97" s="49"/>
      <c r="D97" s="49"/>
      <c r="E97" s="49"/>
      <c r="F97" s="49"/>
      <c r="G97" s="212"/>
      <c r="H97" s="49"/>
      <c r="I97" s="49"/>
    </row>
    <row r="98" spans="1:9">
      <c r="A98" s="58"/>
      <c r="B98" s="49"/>
      <c r="C98" s="49"/>
      <c r="D98" s="49"/>
      <c r="E98" s="49"/>
      <c r="F98" s="49"/>
      <c r="G98" s="212"/>
      <c r="H98" s="49"/>
      <c r="I98" s="49"/>
    </row>
    <row r="99" spans="1:9">
      <c r="A99" s="58"/>
      <c r="B99" s="49"/>
      <c r="C99" s="49"/>
      <c r="D99" s="49"/>
      <c r="E99" s="49"/>
      <c r="F99" s="49"/>
      <c r="G99" s="212"/>
      <c r="H99" s="49"/>
      <c r="I99" s="49"/>
    </row>
    <row r="100" spans="1:9">
      <c r="A100" s="58"/>
      <c r="B100" s="49"/>
      <c r="C100" s="49"/>
      <c r="D100" s="49"/>
      <c r="E100" s="49"/>
      <c r="F100" s="49"/>
      <c r="G100" s="212"/>
      <c r="H100" s="49"/>
      <c r="I100" s="49"/>
    </row>
    <row r="101" spans="1:9">
      <c r="A101" s="58"/>
      <c r="B101" s="49"/>
      <c r="C101" s="49"/>
      <c r="D101" s="49"/>
      <c r="E101" s="49"/>
      <c r="F101" s="49"/>
      <c r="G101" s="212"/>
      <c r="H101" s="49"/>
      <c r="I101" s="49"/>
    </row>
    <row r="102" spans="1:9">
      <c r="A102" s="58"/>
      <c r="B102" s="49"/>
      <c r="C102" s="49"/>
      <c r="D102" s="49"/>
      <c r="E102" s="49"/>
      <c r="F102" s="49"/>
      <c r="G102" s="212"/>
      <c r="H102" s="49"/>
      <c r="I102" s="49"/>
    </row>
    <row r="103" spans="1:9">
      <c r="A103" s="58"/>
      <c r="B103" s="49"/>
      <c r="C103" s="49"/>
      <c r="D103" s="49"/>
      <c r="E103" s="49"/>
      <c r="F103" s="49"/>
      <c r="G103" s="212"/>
      <c r="H103" s="49"/>
      <c r="I103" s="49"/>
    </row>
    <row r="104" spans="1:9">
      <c r="A104" s="58"/>
      <c r="B104" s="49"/>
      <c r="C104" s="49"/>
      <c r="D104" s="49"/>
      <c r="E104" s="49"/>
      <c r="F104" s="49"/>
      <c r="G104" s="212"/>
      <c r="H104" s="49"/>
      <c r="I104" s="49"/>
    </row>
    <row r="105" spans="1:9">
      <c r="A105" s="58"/>
      <c r="B105" s="49"/>
      <c r="C105" s="49"/>
      <c r="D105" s="49"/>
      <c r="E105" s="49"/>
      <c r="F105" s="49"/>
      <c r="G105" s="212"/>
      <c r="H105" s="49"/>
      <c r="I105" s="49"/>
    </row>
    <row r="106" spans="1:9">
      <c r="A106" s="59"/>
      <c r="B106" s="49"/>
      <c r="C106" s="49"/>
      <c r="D106" s="49"/>
      <c r="E106" s="49"/>
      <c r="F106" s="49"/>
      <c r="G106" s="212"/>
      <c r="H106" s="49"/>
      <c r="I106" s="49"/>
    </row>
  </sheetData>
  <autoFilter ref="A10:AF50"/>
  <mergeCells count="3">
    <mergeCell ref="I9:R9"/>
    <mergeCell ref="T9:AA9"/>
    <mergeCell ref="D5:M5"/>
  </mergeCells>
  <conditionalFormatting sqref="AF7:AF8">
    <cfRule type="cellIs" dxfId="8" priority="314" stopIfTrue="1" operator="equal">
      <formula>$AF$7</formula>
    </cfRule>
  </conditionalFormatting>
  <conditionalFormatting sqref="I11:I50">
    <cfRule type="cellIs" dxfId="7" priority="313" stopIfTrue="1" operator="equal">
      <formula>"x"</formula>
    </cfRule>
  </conditionalFormatting>
  <conditionalFormatting sqref="J11:J50">
    <cfRule type="cellIs" dxfId="6" priority="312" operator="equal">
      <formula>"x"</formula>
    </cfRule>
  </conditionalFormatting>
  <conditionalFormatting sqref="K11:K50">
    <cfRule type="cellIs" dxfId="5" priority="311" operator="equal">
      <formula>"x"</formula>
    </cfRule>
  </conditionalFormatting>
  <conditionalFormatting sqref="L11:L50">
    <cfRule type="cellIs" dxfId="4" priority="310" stopIfTrue="1" operator="equal">
      <formula>"x"</formula>
    </cfRule>
  </conditionalFormatting>
  <conditionalFormatting sqref="M11:M50">
    <cfRule type="cellIs" dxfId="3" priority="309" operator="equal">
      <formula>"x"</formula>
    </cfRule>
  </conditionalFormatting>
  <conditionalFormatting sqref="N11:N50">
    <cfRule type="cellIs" dxfId="2" priority="1" stopIfTrue="1" operator="equal">
      <formula>$AF$8</formula>
    </cfRule>
    <cfRule type="cellIs" dxfId="1" priority="4" stopIfTrue="1" operator="equal">
      <formula>$AF$7</formula>
    </cfRule>
  </conditionalFormatting>
  <dataValidations count="1">
    <dataValidation type="list" allowBlank="1" showInputMessage="1" showErrorMessage="1" sqref="N11:N50">
      <formula1>$AF$7:$AF$8</formula1>
    </dataValidation>
  </dataValidations>
  <pageMargins left="0.511811024" right="0.511811024" top="0.78740157499999996" bottom="0.78740157499999996" header="0.31496062000000002" footer="0.31496062000000002"/>
  <pageSetup orientation="portrait" r:id="rId1"/>
  <drawing r:id="rId2"/>
</worksheet>
</file>

<file path=xl/worksheets/sheet4.xml><?xml version="1.0" encoding="utf-8"?>
<worksheet xmlns="http://schemas.openxmlformats.org/spreadsheetml/2006/main" xmlns:r="http://schemas.openxmlformats.org/officeDocument/2006/relationships">
  <dimension ref="A1:S37"/>
  <sheetViews>
    <sheetView showGridLines="0" tabSelected="1" topLeftCell="A16" zoomScale="90" zoomScaleNormal="90" zoomScalePageLayoutView="70" workbookViewId="0">
      <selection activeCell="C32" sqref="C32"/>
    </sheetView>
  </sheetViews>
  <sheetFormatPr defaultRowHeight="15"/>
  <cols>
    <col min="1" max="1" width="0.85546875" customWidth="1"/>
    <col min="2" max="2" width="36.7109375" customWidth="1"/>
    <col min="3" max="3" width="14.28515625" customWidth="1"/>
    <col min="5" max="5" width="13.28515625" customWidth="1"/>
    <col min="6" max="6" width="11.28515625" customWidth="1"/>
  </cols>
  <sheetData>
    <row r="1" spans="1:19" s="2" customFormat="1">
      <c r="A1" s="3" t="s">
        <v>0</v>
      </c>
      <c r="H1" s="13"/>
      <c r="I1" s="13"/>
      <c r="J1" s="13"/>
      <c r="K1" s="13"/>
      <c r="L1" s="13"/>
      <c r="M1" s="13"/>
    </row>
    <row r="2" spans="1:19" s="4" customFormat="1" ht="4.1500000000000004" customHeight="1">
      <c r="H2" s="14"/>
      <c r="I2" s="14"/>
      <c r="J2" s="14"/>
      <c r="K2" s="14"/>
      <c r="L2" s="14"/>
      <c r="M2" s="14"/>
    </row>
    <row r="3" spans="1:19" s="5" customFormat="1" ht="15.75" thickBot="1">
      <c r="A3" s="241" t="str">
        <f>'Monitoria Anual 1'!A3</f>
        <v>PLANO DE AÇÃO NACIONAL PARA CONSERVAÇÃO DA ONÇA-PARDA</v>
      </c>
      <c r="B3" s="241"/>
      <c r="C3" s="241"/>
      <c r="D3" s="241"/>
      <c r="E3" s="241"/>
      <c r="F3" s="241"/>
      <c r="G3" s="241"/>
      <c r="H3" s="241"/>
      <c r="I3" s="241"/>
      <c r="J3" s="241"/>
      <c r="K3" s="241"/>
      <c r="L3" s="241"/>
      <c r="M3" s="241"/>
      <c r="N3" s="241"/>
      <c r="O3" s="241"/>
      <c r="P3" s="241"/>
    </row>
    <row r="4" spans="1:19" s="1" customFormat="1" ht="15.75" thickTop="1">
      <c r="H4" s="15"/>
      <c r="I4" s="15"/>
      <c r="J4" s="15"/>
      <c r="K4" s="15"/>
      <c r="L4" s="15"/>
      <c r="M4" s="15"/>
    </row>
    <row r="5" spans="1:19" s="6" customFormat="1" ht="66.75" customHeight="1" thickBot="1">
      <c r="A5" s="7" t="s">
        <v>1</v>
      </c>
      <c r="B5" s="7"/>
      <c r="C5" s="247" t="str">
        <f>'Monitoria Anual 1'!D5</f>
        <v>Reduzir a vulnerabilidade da onça-parda (Puma concolor),  ampliando a proteção dos habitats adequados a sua sobrevivência e o conhecimento aplicado a sua conservação e reduzindo conflitos gerados pelo contato com atividades antrópicas, especialmente nos biomas Mata Atlântica, Cerrado, Caatinga e Pantanal, em cinco anos.</v>
      </c>
      <c r="D5" s="247"/>
      <c r="E5" s="247"/>
      <c r="F5" s="247"/>
      <c r="G5" s="247"/>
      <c r="H5" s="247"/>
      <c r="I5" s="247"/>
      <c r="J5" s="247"/>
      <c r="K5" s="247"/>
      <c r="L5" s="247"/>
      <c r="M5" s="247"/>
      <c r="N5" s="247"/>
      <c r="O5" s="247"/>
      <c r="P5" s="248"/>
    </row>
    <row r="6" spans="1:19" s="1" customFormat="1" ht="15.75" thickTop="1">
      <c r="H6" s="15"/>
      <c r="I6" s="15"/>
      <c r="J6" s="15"/>
      <c r="K6" s="15"/>
      <c r="L6" s="15"/>
      <c r="M6" s="15"/>
    </row>
    <row r="7" spans="1:19" s="1" customFormat="1" ht="15.75" thickBot="1">
      <c r="A7" s="7" t="s">
        <v>2</v>
      </c>
      <c r="B7" s="7"/>
      <c r="C7" s="221">
        <v>41421</v>
      </c>
      <c r="D7" s="9"/>
      <c r="E7" s="10"/>
      <c r="F7" s="10"/>
      <c r="G7" s="11"/>
      <c r="H7" s="15"/>
      <c r="I7" s="15"/>
      <c r="J7" s="15"/>
      <c r="K7" s="15"/>
      <c r="L7" s="15"/>
      <c r="M7" s="15"/>
    </row>
    <row r="8" spans="1:19" ht="15.75" thickTop="1"/>
    <row r="9" spans="1:19" ht="18.75">
      <c r="A9" s="47" t="s">
        <v>31</v>
      </c>
      <c r="B9" s="47"/>
      <c r="C9" s="47"/>
      <c r="D9" s="47"/>
      <c r="E9" s="47"/>
      <c r="F9" s="47"/>
      <c r="G9" s="47"/>
      <c r="H9" s="47"/>
      <c r="I9" s="47"/>
      <c r="J9" s="47"/>
      <c r="K9" s="47"/>
      <c r="L9" s="47"/>
      <c r="M9" s="47"/>
      <c r="N9" s="47"/>
      <c r="O9" s="47"/>
      <c r="P9" s="47"/>
      <c r="Q9" s="47"/>
      <c r="R9" s="47"/>
      <c r="S9" s="47"/>
    </row>
    <row r="11" spans="1:19">
      <c r="B11" s="26" t="s">
        <v>42</v>
      </c>
      <c r="C11" s="27"/>
      <c r="D11" s="27"/>
    </row>
    <row r="12" spans="1:19" ht="15.75" thickBot="1">
      <c r="E12" s="245" t="s">
        <v>77</v>
      </c>
      <c r="F12" s="246"/>
    </row>
    <row r="13" spans="1:19" ht="60.75" customHeight="1" thickTop="1" thickBot="1">
      <c r="B13" s="239" t="s">
        <v>33</v>
      </c>
      <c r="C13" s="240"/>
      <c r="D13" s="240"/>
      <c r="E13" s="243" t="s">
        <v>76</v>
      </c>
      <c r="F13" s="244"/>
    </row>
    <row r="14" spans="1:19" s="70" customFormat="1" ht="31.9" customHeight="1" thickTop="1" thickBot="1">
      <c r="B14" s="71" t="s">
        <v>39</v>
      </c>
      <c r="C14" s="73" t="s">
        <v>74</v>
      </c>
      <c r="D14" s="72" t="s">
        <v>40</v>
      </c>
      <c r="E14" s="91" t="s">
        <v>67</v>
      </c>
      <c r="F14" s="92" t="s">
        <v>40</v>
      </c>
    </row>
    <row r="15" spans="1:19" ht="16.5" thickTop="1">
      <c r="B15" s="48" t="s">
        <v>34</v>
      </c>
      <c r="C15" s="78"/>
      <c r="D15" s="79"/>
      <c r="E15" s="78">
        <f>COUNTA('Monitoria Anual 1'!N11:N50)</f>
        <v>6</v>
      </c>
      <c r="F15" s="79"/>
    </row>
    <row r="16" spans="1:19" ht="15.75">
      <c r="B16" s="35" t="s">
        <v>46</v>
      </c>
      <c r="C16" s="80">
        <f>COUNTA('Monitoria Anual 1'!I11:I50)</f>
        <v>6</v>
      </c>
      <c r="D16" s="81">
        <f>C16/C22</f>
        <v>0.15</v>
      </c>
      <c r="E16" s="80">
        <v>5</v>
      </c>
      <c r="F16" s="81">
        <f>E16/$E$22</f>
        <v>0.13157894736842105</v>
      </c>
    </row>
    <row r="17" spans="2:17" ht="15.75">
      <c r="B17" s="28" t="s">
        <v>35</v>
      </c>
      <c r="C17" s="82">
        <f>COUNTA('Monitoria Anual 1'!J11:J50)</f>
        <v>19</v>
      </c>
      <c r="D17" s="83">
        <f>C17/C22</f>
        <v>0.47499999999999998</v>
      </c>
      <c r="E17" s="82">
        <v>15</v>
      </c>
      <c r="F17" s="81">
        <f t="shared" ref="F17:F21" si="0">E17/$E$22</f>
        <v>0.39473684210526316</v>
      </c>
    </row>
    <row r="18" spans="2:17" ht="15.75">
      <c r="B18" s="29" t="s">
        <v>36</v>
      </c>
      <c r="C18" s="82">
        <f>COUNTA('Monitoria Anual 1'!K11:K50)</f>
        <v>4</v>
      </c>
      <c r="D18" s="83">
        <f>C18/C22</f>
        <v>0.1</v>
      </c>
      <c r="E18" s="82">
        <v>3</v>
      </c>
      <c r="F18" s="81">
        <f t="shared" si="0"/>
        <v>7.8947368421052627E-2</v>
      </c>
    </row>
    <row r="19" spans="2:17" ht="15.75">
      <c r="B19" s="30" t="s">
        <v>37</v>
      </c>
      <c r="C19" s="82">
        <f>COUNTA('Monitoria Anual 1'!L11:L50)</f>
        <v>11</v>
      </c>
      <c r="D19" s="83">
        <f>C19/C22</f>
        <v>0.27500000000000002</v>
      </c>
      <c r="E19" s="82">
        <v>11</v>
      </c>
      <c r="F19" s="81">
        <f t="shared" si="0"/>
        <v>0.28947368421052633</v>
      </c>
    </row>
    <row r="20" spans="2:17" ht="16.5" thickBot="1">
      <c r="B20" s="31" t="s">
        <v>38</v>
      </c>
      <c r="C20" s="82">
        <f>COUNTA('Monitoria Anual 1'!M11:M50)</f>
        <v>0</v>
      </c>
      <c r="D20" s="83">
        <f>C20/C22</f>
        <v>0</v>
      </c>
      <c r="E20" s="82">
        <v>0</v>
      </c>
      <c r="F20" s="81">
        <f t="shared" si="0"/>
        <v>0</v>
      </c>
    </row>
    <row r="21" spans="2:17" ht="17.25" thickTop="1" thickBot="1">
      <c r="B21" s="75" t="s">
        <v>58</v>
      </c>
      <c r="C21" s="82"/>
      <c r="D21" s="83"/>
      <c r="E21" s="82">
        <f>'Monitoria Anual 1'!B56</f>
        <v>4</v>
      </c>
      <c r="F21" s="81">
        <f t="shared" si="0"/>
        <v>0.10526315789473684</v>
      </c>
    </row>
    <row r="22" spans="2:17" ht="16.5" thickTop="1" thickBot="1">
      <c r="B22" s="85" t="s">
        <v>41</v>
      </c>
      <c r="C22" s="86">
        <f>C16+C17+C18+C19+C20</f>
        <v>40</v>
      </c>
      <c r="D22" s="87">
        <f>SUM(D15:D21)</f>
        <v>1</v>
      </c>
      <c r="E22" s="86">
        <f>SUM(E16:E21)</f>
        <v>38</v>
      </c>
      <c r="F22" s="84">
        <f>SUM(F16:F21)</f>
        <v>1</v>
      </c>
    </row>
    <row r="23" spans="2:17" ht="16.5" thickTop="1" thickBot="1">
      <c r="B23" s="242" t="s">
        <v>73</v>
      </c>
      <c r="C23" s="242"/>
      <c r="D23" s="242"/>
      <c r="E23" s="90">
        <f>COUNTIF('Monitoria Anual 1'!N11:N50,'Monitoria Anual 1'!AF7)</f>
        <v>2</v>
      </c>
      <c r="F23" s="88"/>
    </row>
    <row r="24" spans="2:17" ht="16.5" thickTop="1" thickBot="1">
      <c r="B24" s="242" t="s">
        <v>72</v>
      </c>
      <c r="C24" s="242"/>
      <c r="D24" s="242"/>
      <c r="E24" s="90">
        <f>COUNTIF('Monitoria Anual 1'!N11:N50,'Monitoria Anual 1'!AF8)</f>
        <v>4</v>
      </c>
      <c r="F24" s="89"/>
    </row>
    <row r="25" spans="2:17" ht="15.75" thickTop="1"/>
    <row r="26" spans="2:17">
      <c r="B26" s="26" t="s">
        <v>43</v>
      </c>
      <c r="C26" s="27"/>
      <c r="D26" s="27"/>
    </row>
    <row r="27" spans="2:17" ht="3" customHeight="1"/>
    <row r="28" spans="2:17" ht="36" customHeight="1">
      <c r="B28" s="46" t="s">
        <v>32</v>
      </c>
      <c r="C28" s="34">
        <f>COUNTA('Monitoria Anual 1'!A11:A50)</f>
        <v>7</v>
      </c>
      <c r="O28" t="s">
        <v>70</v>
      </c>
      <c r="Q28" t="s">
        <v>71</v>
      </c>
    </row>
    <row r="29" spans="2:17" ht="6.6" customHeight="1" thickBot="1"/>
    <row r="30" spans="2:17" ht="16.5" thickTop="1" thickBot="1">
      <c r="B30" s="32" t="s">
        <v>44</v>
      </c>
      <c r="C30" s="33" t="s">
        <v>45</v>
      </c>
      <c r="D30" s="36"/>
      <c r="E30" s="37"/>
      <c r="F30" s="38"/>
      <c r="G30" s="39"/>
      <c r="H30" s="40"/>
      <c r="I30" s="41"/>
    </row>
    <row r="31" spans="2:17" ht="15.75" thickTop="1">
      <c r="B31" s="42" t="s">
        <v>47</v>
      </c>
      <c r="C31" s="44">
        <f>COUNTA('Monitoria Anual 1'!B11:B18)</f>
        <v>8</v>
      </c>
      <c r="D31" s="249">
        <f>COUNTA('Monitoria Anual 1'!N11:N18)</f>
        <v>3</v>
      </c>
      <c r="E31" s="249">
        <f>COUNTA('Monitoria Anual 1'!I11:I18)</f>
        <v>2</v>
      </c>
      <c r="F31" s="249">
        <f>COUNTA('Monitoria Anual 1'!J11:J18)</f>
        <v>3</v>
      </c>
      <c r="G31" s="249">
        <f>COUNTA('Monitoria Anual 1'!K11:K18)</f>
        <v>1</v>
      </c>
      <c r="H31" s="249">
        <f>COUNTA('Monitoria Anual 1'!L11:L18)</f>
        <v>2</v>
      </c>
      <c r="I31" s="249">
        <f>COUNTA('Monitoria Anual 1'!M11:M18)</f>
        <v>0</v>
      </c>
    </row>
    <row r="32" spans="2:17">
      <c r="B32" s="43" t="s">
        <v>48</v>
      </c>
      <c r="C32" s="45">
        <f>COUNTA('Monitoria Anual 1'!B19:B22)</f>
        <v>4</v>
      </c>
      <c r="D32" s="45">
        <f>COUNTA('Monitoria Anual 1'!N19:N22)</f>
        <v>0</v>
      </c>
      <c r="E32" s="45">
        <f>COUNTA('Monitoria Anual 1'!I19:I22)</f>
        <v>0</v>
      </c>
      <c r="F32" s="45">
        <f>COUNTA('Monitoria Anual 1'!J19:J22)</f>
        <v>4</v>
      </c>
      <c r="G32" s="45">
        <f>COUNTA('Monitoria Anual 1'!K19:K22)</f>
        <v>0</v>
      </c>
      <c r="H32" s="45">
        <f>COUNTA('Monitoria Anual 1'!L19:L22)</f>
        <v>0</v>
      </c>
      <c r="I32" s="45">
        <f>COUNTA('Monitoria Anual 1'!M19:M22)</f>
        <v>0</v>
      </c>
    </row>
    <row r="33" spans="2:9">
      <c r="B33" s="43" t="s">
        <v>49</v>
      </c>
      <c r="C33" s="45">
        <f>COUNTA('Monitoria Anual 1'!B23:B25)</f>
        <v>3</v>
      </c>
      <c r="D33" s="45">
        <f>COUNTA('Monitoria Anual 1'!N23:N25)</f>
        <v>0</v>
      </c>
      <c r="E33" s="45">
        <f>COUNTA('Monitoria Anual 1'!I23:I25)</f>
        <v>1</v>
      </c>
      <c r="F33" s="45">
        <f>COUNTA('Monitoria Anual 1'!J23:J25)</f>
        <v>1</v>
      </c>
      <c r="G33" s="45">
        <f>COUNTA('Monitoria Anual 1'!K23:K25)</f>
        <v>1</v>
      </c>
      <c r="H33" s="45">
        <f>COUNTA('Monitoria Anual 1'!L23:L25)</f>
        <v>0</v>
      </c>
      <c r="I33" s="45">
        <f>COUNTA('Monitoria Anual 1'!M23:M25)</f>
        <v>0</v>
      </c>
    </row>
    <row r="34" spans="2:9">
      <c r="B34" s="43" t="s">
        <v>50</v>
      </c>
      <c r="C34" s="45">
        <f>COUNTA('Monitoria Anual 1'!B26:B27)</f>
        <v>2</v>
      </c>
      <c r="D34" s="45">
        <f>COUNTA('Monitoria Anual 1'!N26:N27)</f>
        <v>2</v>
      </c>
      <c r="E34" s="45">
        <f>COUNTA('Monitoria Anual 1'!I26:I27)</f>
        <v>0</v>
      </c>
      <c r="F34" s="45">
        <f>COUNTA('Monitoria Anual 1'!J26:J27)</f>
        <v>2</v>
      </c>
      <c r="G34" s="45">
        <f>COUNTA('Monitoria Anual 1'!K26:K27)</f>
        <v>0</v>
      </c>
      <c r="H34" s="45">
        <f>COUNTA('Monitoria Anual 1'!L26:L27)</f>
        <v>0</v>
      </c>
      <c r="I34" s="45">
        <f>COUNTA('Monitoria Anual 1'!M26:M27)</f>
        <v>0</v>
      </c>
    </row>
    <row r="35" spans="2:9">
      <c r="B35" s="43" t="s">
        <v>51</v>
      </c>
      <c r="C35" s="45">
        <f>COUNTA('Monitoria Anual 1'!B28:B34)</f>
        <v>7</v>
      </c>
      <c r="D35" s="45">
        <f>COUNTA('Monitoria Anual 1'!N28:N34)</f>
        <v>0</v>
      </c>
      <c r="E35" s="45">
        <f>COUNTA('Monitoria Anual 1'!I28:I34)</f>
        <v>0</v>
      </c>
      <c r="F35" s="45">
        <f>COUNTA('Monitoria Anual 1'!J28:J34)</f>
        <v>3</v>
      </c>
      <c r="G35" s="45">
        <f>COUNTA('Monitoria Anual 1'!K28:K34)</f>
        <v>2</v>
      </c>
      <c r="H35" s="45">
        <f>COUNTA('Monitoria Anual 1'!L28:L34)</f>
        <v>2</v>
      </c>
      <c r="I35" s="45">
        <f>COUNTA('Monitoria Anual 1'!M28:M34)</f>
        <v>0</v>
      </c>
    </row>
    <row r="36" spans="2:9">
      <c r="B36" s="43" t="s">
        <v>52</v>
      </c>
      <c r="C36" s="45">
        <f>COUNTA('Monitoria Anual 1'!B35:B37)</f>
        <v>3</v>
      </c>
      <c r="D36" s="45">
        <f>COUNTA('Monitoria Anual 1'!N35:N37)</f>
        <v>1</v>
      </c>
      <c r="E36" s="45">
        <f>COUNTA('Monitoria Anual 1'!I35:I37)</f>
        <v>1</v>
      </c>
      <c r="F36" s="45">
        <f>COUNTA('Monitoria Anual 1'!J35:J37)</f>
        <v>2</v>
      </c>
      <c r="G36" s="45">
        <f>COUNTA('Monitoria Anual 1'!K35:K37)</f>
        <v>0</v>
      </c>
      <c r="H36" s="45">
        <f>COUNTA('Monitoria Anual 1'!L35:L37)</f>
        <v>0</v>
      </c>
      <c r="I36" s="45">
        <f>COUNTA('Monitoria Anual 1'!M35:M37)</f>
        <v>0</v>
      </c>
    </row>
    <row r="37" spans="2:9">
      <c r="B37" s="43" t="s">
        <v>53</v>
      </c>
      <c r="C37" s="45">
        <f>COUNTA('Monitoria Anual 1'!B38:B50)</f>
        <v>13</v>
      </c>
      <c r="D37" s="45">
        <f>COUNTA('Monitoria Anual 1'!N38:N50)</f>
        <v>0</v>
      </c>
      <c r="E37" s="45">
        <f>COUNTA('Monitoria Anual 1'!I38:I50)</f>
        <v>2</v>
      </c>
      <c r="F37" s="45">
        <f>COUNTA('Monitoria Anual 1'!J38:J50)</f>
        <v>4</v>
      </c>
      <c r="G37" s="45">
        <f>COUNTA('Monitoria Anual 1'!K38:K50)</f>
        <v>0</v>
      </c>
      <c r="H37" s="45">
        <f>COUNTA('Monitoria Anual 1'!L38:L50)</f>
        <v>7</v>
      </c>
      <c r="I37" s="45">
        <f>COUNTA('Monitoria Anual 1'!M38:M50)</f>
        <v>0</v>
      </c>
    </row>
  </sheetData>
  <sheetProtection password="ECFE" sheet="1" objects="1" scenarios="1"/>
  <mergeCells count="7">
    <mergeCell ref="B13:D13"/>
    <mergeCell ref="A3:P3"/>
    <mergeCell ref="B23:D23"/>
    <mergeCell ref="B24:D24"/>
    <mergeCell ref="E13:F13"/>
    <mergeCell ref="E12:F12"/>
    <mergeCell ref="C5:P5"/>
  </mergeCells>
  <conditionalFormatting sqref="D31:E31 E31:I37">
    <cfRule type="cellIs" dxfId="0" priority="5" stopIfTrue="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5</vt:i4>
      </vt:variant>
    </vt:vector>
  </HeadingPairs>
  <TitlesOfParts>
    <vt:vector size="9" baseType="lpstr">
      <vt:lpstr>SUMÁRIO</vt:lpstr>
      <vt:lpstr>TUTORIAL</vt:lpstr>
      <vt:lpstr>Monitoria Anual 1</vt:lpstr>
      <vt:lpstr>Painel de Gestão - 1</vt:lpstr>
      <vt:lpstr>TUTORIAL!_Toc331412130</vt:lpstr>
      <vt:lpstr>TUTORIAL!_Toc331412131</vt:lpstr>
      <vt:lpstr>TUTORIAL!_Toc331412132</vt:lpstr>
      <vt:lpstr>TUTORIAL!_Toc331412133</vt:lpstr>
      <vt:lpstr>TUTORIAL!_Toc331412162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Navega</dc:creator>
  <cp:lastModifiedBy>05260677137</cp:lastModifiedBy>
  <dcterms:created xsi:type="dcterms:W3CDTF">2012-07-30T00:05:19Z</dcterms:created>
  <dcterms:modified xsi:type="dcterms:W3CDTF">2016-07-29T17:58:44Z</dcterms:modified>
</cp:coreProperties>
</file>