
<file path=[Content_Types].xml><?xml version="1.0" encoding="utf-8"?>
<Types xmlns="http://schemas.openxmlformats.org/package/2006/content-types">
  <Default Extension="bin" ContentType="application/vnd.openxmlformats-officedocument.spreadsheetml.printerSettings"/>
  <Default Extension="png" ContentType="image/png"/>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emf" ContentType="image/x-emf"/>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Default Extension="docx" ContentType="application/vnd.openxmlformats-officedocument.wordprocessingml.document"/>
  <Override PartName="/xl/drawings/drawing3.xml" ContentType="application/vnd.openxmlformats-officedocument.drawing+xml"/>
  <Override PartName="/xl/charts/chart1.xml" ContentType="application/vnd.openxmlformats-officedocument.drawingml.char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xl/charts/chart9.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420" windowWidth="12000" windowHeight="4725" tabRatio="851" activeTab="7"/>
  </bookViews>
  <sheets>
    <sheet name="SUMÁRIO" sheetId="24" r:id="rId1"/>
    <sheet name="TUTORIAL" sheetId="23" r:id="rId2"/>
    <sheet name="Monitoria Anual 1" sheetId="1" r:id="rId3"/>
    <sheet name="Painel de Gestão - 1" sheetId="2" r:id="rId4"/>
    <sheet name="Monitoria Anual 2" sheetId="34" r:id="rId5"/>
    <sheet name="Painel de Gestão - 2" sheetId="35" r:id="rId6"/>
    <sheet name="Monitoria Anual 3" sheetId="36" r:id="rId7"/>
    <sheet name="Painel de Gestão - 3" sheetId="37" r:id="rId8"/>
  </sheets>
  <definedNames>
    <definedName name="_xlnm._FilterDatabase" localSheetId="4" hidden="1">'Monitoria Anual 2'!$A$10:$AA$36</definedName>
    <definedName name="_Toc331412130" localSheetId="1">TUTORIAL!$B$17</definedName>
    <definedName name="_Toc331412131" localSheetId="1">TUTORIAL!$B$22</definedName>
    <definedName name="_Toc331412132" localSheetId="1">TUTORIAL!$B$32</definedName>
    <definedName name="_Toc331412133" localSheetId="1">TUTORIAL!$B$50</definedName>
    <definedName name="_Toc331412162" localSheetId="1">TUTORIAL!$B$24</definedName>
  </definedNames>
  <calcPr calcId="124519"/>
</workbook>
</file>

<file path=xl/calcChain.xml><?xml version="1.0" encoding="utf-8"?>
<calcChain xmlns="http://schemas.openxmlformats.org/spreadsheetml/2006/main">
  <c r="C20" i="37"/>
  <c r="C19"/>
  <c r="C18"/>
  <c r="C17"/>
  <c r="C16"/>
  <c r="F31" i="35" l="1"/>
  <c r="I31"/>
  <c r="E15" i="37"/>
  <c r="E16" i="35" l="1"/>
  <c r="D32" i="37" l="1"/>
  <c r="E31"/>
  <c r="D31"/>
  <c r="C28"/>
  <c r="E24"/>
  <c r="E23"/>
  <c r="C5"/>
  <c r="A3"/>
  <c r="C20" i="35"/>
  <c r="E22" i="37" l="1"/>
  <c r="F16" s="1"/>
  <c r="C22"/>
  <c r="D16" s="1"/>
  <c r="D20" l="1"/>
  <c r="D17"/>
  <c r="F20"/>
  <c r="F19"/>
  <c r="D18"/>
  <c r="D19"/>
  <c r="F18"/>
  <c r="F21"/>
  <c r="F17"/>
  <c r="D22" l="1"/>
  <c r="F22"/>
  <c r="B42" i="34" l="1"/>
  <c r="C18" i="35" l="1"/>
  <c r="E18" s="1"/>
  <c r="C5" l="1"/>
  <c r="C36" i="2" l="1"/>
  <c r="F36"/>
  <c r="D36"/>
  <c r="E36"/>
  <c r="G36"/>
  <c r="H36"/>
  <c r="I36"/>
  <c r="C19"/>
  <c r="E19" s="1"/>
  <c r="C16"/>
  <c r="E16" l="1"/>
  <c r="E24"/>
  <c r="B48" i="1"/>
  <c r="C5" i="2" l="1"/>
  <c r="C18"/>
  <c r="E18" s="1"/>
  <c r="D31"/>
  <c r="D31" i="35"/>
  <c r="G31"/>
  <c r="H31"/>
  <c r="F32"/>
  <c r="G32"/>
  <c r="H32"/>
  <c r="I32"/>
  <c r="E32"/>
  <c r="E31"/>
  <c r="D32"/>
  <c r="C32"/>
  <c r="C31"/>
  <c r="F31" i="2"/>
  <c r="G31"/>
  <c r="H31"/>
  <c r="I31"/>
  <c r="F32"/>
  <c r="G32"/>
  <c r="H32"/>
  <c r="I32"/>
  <c r="F33"/>
  <c r="G33"/>
  <c r="H33"/>
  <c r="I33"/>
  <c r="F34"/>
  <c r="G34"/>
  <c r="H34"/>
  <c r="I34"/>
  <c r="F35"/>
  <c r="G35"/>
  <c r="H35"/>
  <c r="I35"/>
  <c r="E35"/>
  <c r="E34"/>
  <c r="E33"/>
  <c r="E32"/>
  <c r="E31"/>
  <c r="D35"/>
  <c r="D34"/>
  <c r="D33"/>
  <c r="D32"/>
  <c r="C28" i="35"/>
  <c r="E24"/>
  <c r="E23"/>
  <c r="E21"/>
  <c r="E15"/>
  <c r="E20"/>
  <c r="C19"/>
  <c r="E19" s="1"/>
  <c r="C17"/>
  <c r="E17" s="1"/>
  <c r="A3"/>
  <c r="E23" i="2"/>
  <c r="E15"/>
  <c r="C20"/>
  <c r="E20" s="1"/>
  <c r="C17"/>
  <c r="C35"/>
  <c r="C34"/>
  <c r="C33"/>
  <c r="C32"/>
  <c r="C31"/>
  <c r="C28"/>
  <c r="A3"/>
  <c r="E17" l="1"/>
  <c r="C22"/>
  <c r="D16" s="1"/>
  <c r="C22" i="35"/>
  <c r="D17" s="1"/>
  <c r="E22"/>
  <c r="F21" s="1"/>
  <c r="E21" i="2"/>
  <c r="D18" i="35" l="1"/>
  <c r="D19"/>
  <c r="D16"/>
  <c r="D20"/>
  <c r="F18"/>
  <c r="F19"/>
  <c r="F20"/>
  <c r="F16"/>
  <c r="F17"/>
  <c r="D20" i="2"/>
  <c r="D18"/>
  <c r="D17"/>
  <c r="D19"/>
  <c r="E22"/>
  <c r="F21" s="1"/>
  <c r="D22" i="35" l="1"/>
  <c r="F22"/>
  <c r="D22" i="2"/>
  <c r="F16"/>
  <c r="F18"/>
  <c r="F20"/>
  <c r="F17"/>
  <c r="F19"/>
  <c r="F22" l="1"/>
</calcChain>
</file>

<file path=xl/comments1.xml><?xml version="1.0" encoding="utf-8"?>
<comments xmlns="http://schemas.openxmlformats.org/spreadsheetml/2006/main">
  <authors>
    <author>Fabiane Fileto Dias</author>
  </authors>
  <commentList>
    <comment ref="T10" authorId="0">
      <text>
        <r>
          <rPr>
            <b/>
            <sz val="9"/>
            <color indexed="81"/>
            <rFont val="Tahoma"/>
            <family val="2"/>
          </rPr>
          <t>Fabiane Fileto Dias:</t>
        </r>
        <r>
          <rPr>
            <sz val="9"/>
            <color indexed="81"/>
            <rFont val="Tahoma"/>
            <family val="2"/>
          </rPr>
          <t xml:space="preserve">
A numeração contida nestas células corresponde à sequencia de ações da nova matriz de planejamento</t>
        </r>
      </text>
    </comment>
    <comment ref="S22" authorId="0">
      <text>
        <r>
          <rPr>
            <b/>
            <sz val="9"/>
            <color indexed="81"/>
            <rFont val="Tahoma"/>
            <family val="2"/>
          </rPr>
          <t>Fabiane Fileto Dias:</t>
        </r>
        <r>
          <rPr>
            <sz val="9"/>
            <color indexed="81"/>
            <rFont val="Tahoma"/>
            <family val="2"/>
          </rPr>
          <t xml:space="preserve">
Ação constava como agrupada a 5.5, mas ela não pode constrar como agrupada se já está concluída e assim deve aparecer na matriz de planejamento. Apenas exlcui o status de agrupada, nova ação criada ainda contempla seu objetivo</t>
        </r>
      </text>
    </comment>
    <comment ref="B52" authorId="0">
      <text>
        <r>
          <rPr>
            <b/>
            <sz val="9"/>
            <color indexed="81"/>
            <rFont val="Tahoma"/>
            <family val="2"/>
          </rPr>
          <t>Fabiane Fileto Dias:</t>
        </r>
        <r>
          <rPr>
            <sz val="9"/>
            <color indexed="81"/>
            <rFont val="Tahoma"/>
            <family val="2"/>
          </rPr>
          <t xml:space="preserve">
Numeração das "ações novas" corresponde à sequência da nova matriz de planejamento</t>
        </r>
      </text>
    </comment>
    <comment ref="B59" authorId="0">
      <text>
        <r>
          <rPr>
            <b/>
            <sz val="9"/>
            <color indexed="81"/>
            <rFont val="Tahoma"/>
            <family val="2"/>
          </rPr>
          <t>Fabiane Fileto Dias:</t>
        </r>
        <r>
          <rPr>
            <sz val="9"/>
            <color indexed="81"/>
            <rFont val="Tahoma"/>
            <family val="2"/>
          </rPr>
          <t xml:space="preserve">
Numeração das "ações novas" corresponde à sequência da nova matriz de planejamento</t>
        </r>
      </text>
    </comment>
  </commentList>
</comments>
</file>

<file path=xl/comments2.xml><?xml version="1.0" encoding="utf-8"?>
<comments xmlns="http://schemas.openxmlformats.org/spreadsheetml/2006/main">
  <authors>
    <author>01243006188</author>
  </authors>
  <commentList>
    <comment ref="E16" authorId="0">
      <text>
        <r>
          <rPr>
            <b/>
            <sz val="9"/>
            <color indexed="81"/>
            <rFont val="Tahoma"/>
            <family val="2"/>
          </rPr>
          <t>01243006188:</t>
        </r>
        <r>
          <rPr>
            <sz val="9"/>
            <color indexed="81"/>
            <rFont val="Tahoma"/>
            <family val="2"/>
          </rPr>
          <t xml:space="preserve">
Usar a fórmula:
=C16 - nº de ações CINZAS excluídas</t>
        </r>
      </text>
    </comment>
    <comment ref="E17" authorId="0">
      <text>
        <r>
          <rPr>
            <b/>
            <sz val="9"/>
            <color indexed="81"/>
            <rFont val="Tahoma"/>
            <family val="2"/>
          </rPr>
          <t>01243006188:</t>
        </r>
        <r>
          <rPr>
            <sz val="9"/>
            <color indexed="81"/>
            <rFont val="Tahoma"/>
            <family val="2"/>
          </rPr>
          <t xml:space="preserve">
Usar a fórmula:
=C17 - nº de ações VERMELHAS excluídas</t>
        </r>
      </text>
    </comment>
    <comment ref="E18" authorId="0">
      <text>
        <r>
          <rPr>
            <b/>
            <sz val="9"/>
            <color indexed="81"/>
            <rFont val="Tahoma"/>
            <family val="2"/>
          </rPr>
          <t>01243006188:</t>
        </r>
        <r>
          <rPr>
            <sz val="9"/>
            <color indexed="81"/>
            <rFont val="Tahoma"/>
            <family val="2"/>
          </rPr>
          <t xml:space="preserve">
Usar a fórmula:
=C18 - nº de ações AMARELAS excluídas</t>
        </r>
      </text>
    </comment>
    <comment ref="E19" authorId="0">
      <text>
        <r>
          <rPr>
            <b/>
            <sz val="9"/>
            <color indexed="81"/>
            <rFont val="Tahoma"/>
            <family val="2"/>
          </rPr>
          <t>01243006188:</t>
        </r>
        <r>
          <rPr>
            <sz val="9"/>
            <color indexed="81"/>
            <rFont val="Tahoma"/>
            <family val="2"/>
          </rPr>
          <t xml:space="preserve">
Usar a fórmula:
=C19 - nº de ações VERDES excluídas</t>
        </r>
      </text>
    </comment>
    <comment ref="E20" author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3.xml><?xml version="1.0" encoding="utf-8"?>
<comments xmlns="http://schemas.openxmlformats.org/spreadsheetml/2006/main">
  <authors>
    <author>01243006188</author>
  </authors>
  <commentList>
    <comment ref="E16" authorId="0">
      <text>
        <r>
          <rPr>
            <b/>
            <sz val="9"/>
            <color indexed="81"/>
            <rFont val="Tahoma"/>
            <family val="2"/>
          </rPr>
          <t>01243006188:</t>
        </r>
        <r>
          <rPr>
            <sz val="9"/>
            <color indexed="81"/>
            <rFont val="Tahoma"/>
            <family val="2"/>
          </rPr>
          <t xml:space="preserve">
Usar a fórmula:
=C16 - nº de ações CINZAS excluídas</t>
        </r>
      </text>
    </comment>
    <comment ref="E17" authorId="0">
      <text>
        <r>
          <rPr>
            <b/>
            <sz val="9"/>
            <color indexed="81"/>
            <rFont val="Tahoma"/>
            <family val="2"/>
          </rPr>
          <t>01243006188:</t>
        </r>
        <r>
          <rPr>
            <sz val="9"/>
            <color indexed="81"/>
            <rFont val="Tahoma"/>
            <family val="2"/>
          </rPr>
          <t xml:space="preserve">
Usar a fórmula:
=C17 - nº de ações VERMELHAS excluídas</t>
        </r>
      </text>
    </comment>
    <comment ref="E18" authorId="0">
      <text>
        <r>
          <rPr>
            <b/>
            <sz val="9"/>
            <color indexed="81"/>
            <rFont val="Tahoma"/>
            <family val="2"/>
          </rPr>
          <t>01243006188:</t>
        </r>
        <r>
          <rPr>
            <sz val="9"/>
            <color indexed="81"/>
            <rFont val="Tahoma"/>
            <family val="2"/>
          </rPr>
          <t xml:space="preserve">
Usar a fórmula:
=C18 - nº de ações AMARELAS excluídas</t>
        </r>
      </text>
    </comment>
    <comment ref="E19" authorId="0">
      <text>
        <r>
          <rPr>
            <b/>
            <sz val="9"/>
            <color indexed="81"/>
            <rFont val="Tahoma"/>
            <family val="2"/>
          </rPr>
          <t>01243006188:</t>
        </r>
        <r>
          <rPr>
            <sz val="9"/>
            <color indexed="81"/>
            <rFont val="Tahoma"/>
            <family val="2"/>
          </rPr>
          <t xml:space="preserve">
Usar a fórmula:
=C19 - nº de ações VERDES excluídas</t>
        </r>
      </text>
    </comment>
    <comment ref="E20" author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4.xml><?xml version="1.0" encoding="utf-8"?>
<comments xmlns="http://schemas.openxmlformats.org/spreadsheetml/2006/main">
  <authors>
    <author>01243006188</author>
  </authors>
  <commentList>
    <comment ref="E16" authorId="0">
      <text>
        <r>
          <rPr>
            <b/>
            <sz val="9"/>
            <color indexed="81"/>
            <rFont val="Tahoma"/>
            <family val="2"/>
          </rPr>
          <t>01243006188:</t>
        </r>
        <r>
          <rPr>
            <sz val="9"/>
            <color indexed="81"/>
            <rFont val="Tahoma"/>
            <family val="2"/>
          </rPr>
          <t xml:space="preserve">
Usar a fórmula:
=C16 - nº de ações CINZAS excluídas</t>
        </r>
      </text>
    </comment>
    <comment ref="E17" authorId="0">
      <text>
        <r>
          <rPr>
            <b/>
            <sz val="9"/>
            <color indexed="81"/>
            <rFont val="Tahoma"/>
            <family val="2"/>
          </rPr>
          <t>01243006188:</t>
        </r>
        <r>
          <rPr>
            <sz val="9"/>
            <color indexed="81"/>
            <rFont val="Tahoma"/>
            <family val="2"/>
          </rPr>
          <t xml:space="preserve">
Usar a fórmula:
=C17 - nº de ações VERMELHAS excluídas</t>
        </r>
      </text>
    </comment>
    <comment ref="E18" authorId="0">
      <text>
        <r>
          <rPr>
            <b/>
            <sz val="9"/>
            <color indexed="81"/>
            <rFont val="Tahoma"/>
            <family val="2"/>
          </rPr>
          <t>01243006188:</t>
        </r>
        <r>
          <rPr>
            <sz val="9"/>
            <color indexed="81"/>
            <rFont val="Tahoma"/>
            <family val="2"/>
          </rPr>
          <t xml:space="preserve">
Usar a fórmula:
=C18 - nº de ações AMARELAS excluídas</t>
        </r>
      </text>
    </comment>
    <comment ref="E19" authorId="0">
      <text>
        <r>
          <rPr>
            <b/>
            <sz val="9"/>
            <color indexed="81"/>
            <rFont val="Tahoma"/>
            <family val="2"/>
          </rPr>
          <t>01243006188:</t>
        </r>
        <r>
          <rPr>
            <sz val="9"/>
            <color indexed="81"/>
            <rFont val="Tahoma"/>
            <family val="2"/>
          </rPr>
          <t xml:space="preserve">
Usar a fórmula:
=C19 - nº de ações VERDES excluídas</t>
        </r>
      </text>
    </comment>
    <comment ref="E20" author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sharedStrings.xml><?xml version="1.0" encoding="utf-8"?>
<sst xmlns="http://schemas.openxmlformats.org/spreadsheetml/2006/main" count="1141" uniqueCount="588">
  <si>
    <t>PLANOS DE AÇÃO NACIONAIS DE CONSERVAÇÃO DE ESPÉCIES AMEAÇADAS DE EXTINÇÃO - PAN</t>
  </si>
  <si>
    <t>Objetivo Geral do PAN</t>
  </si>
  <si>
    <t>MONITORIA ANUAL</t>
  </si>
  <si>
    <t>OBJETIVOS ESPECÍFICOS</t>
  </si>
  <si>
    <t xml:space="preserve">AÇÕES </t>
  </si>
  <si>
    <t>PRODUTOS</t>
  </si>
  <si>
    <t>ARTICULADOR</t>
  </si>
  <si>
    <t xml:space="preserve">CUSTO ESTIMADO </t>
  </si>
  <si>
    <t>COLABORADORES</t>
  </si>
  <si>
    <t xml:space="preserve">DATA INÍCIO </t>
  </si>
  <si>
    <t>DATA TÉRMINO</t>
  </si>
  <si>
    <t>PLANEJAMENTO DO PAN</t>
  </si>
  <si>
    <t>Ação cujo início planejado é posterior ao período monitorado</t>
  </si>
  <si>
    <t>Ação não concluída no prazo previsto ou ainda não iniciada conforme planejado</t>
  </si>
  <si>
    <t>Ação em andamento com problemas de realização</t>
  </si>
  <si>
    <t xml:space="preserve">Ação em andamento no período previsto </t>
  </si>
  <si>
    <t>Ação concluída</t>
  </si>
  <si>
    <t>Ação excluída ou agrupada</t>
  </si>
  <si>
    <t>Descrição do andamento da ação</t>
  </si>
  <si>
    <t>Produto obtido</t>
  </si>
  <si>
    <t>Problemas enfrentados que justificam a não execução, a execução parcial da ação, a exclusão ou o agrupamento</t>
  </si>
  <si>
    <t>Responsável pela informação sobre o andamento da ação</t>
  </si>
  <si>
    <t>Revisão do texto da ação</t>
  </si>
  <si>
    <t>Revisão do produto da ação</t>
  </si>
  <si>
    <t>Revisão da Data de Início</t>
  </si>
  <si>
    <t>Revisão da Data de Término</t>
  </si>
  <si>
    <t>Revisão do articulador da ação</t>
  </si>
  <si>
    <t>Revisão da estimativa do custo global</t>
  </si>
  <si>
    <t>Revisão dos colaboradores</t>
  </si>
  <si>
    <t>Recomendações e observações</t>
  </si>
  <si>
    <t>REPROGRAMAÇÃO DO PAN</t>
  </si>
  <si>
    <t>X</t>
  </si>
  <si>
    <t>PAINEL DE GESTÃO DO PAN</t>
  </si>
  <si>
    <t>Número de Objetivos Específicos</t>
  </si>
  <si>
    <t>SITUAÇÃO ATUAL DAS AÇÕES</t>
  </si>
  <si>
    <t>Excluída ou Agrupada</t>
  </si>
  <si>
    <t>Não concluída ou Não iniciada</t>
  </si>
  <si>
    <t>Em andamento com problemas</t>
  </si>
  <si>
    <t>Em andamento conforme previsto</t>
  </si>
  <si>
    <t>Concluída</t>
  </si>
  <si>
    <t>TIPOS DE SITUAÇÃO DAS AÇÕES</t>
  </si>
  <si>
    <t>%</t>
  </si>
  <si>
    <t>TOTAL DE AÇÕES DO PAN</t>
  </si>
  <si>
    <t>RESUMO GERAL DO PAN</t>
  </si>
  <si>
    <t>PAINEL DE OBJETIVOS ESPECÍFICOS DO PAN</t>
  </si>
  <si>
    <t>Objetivos Específicos</t>
  </si>
  <si>
    <t>Ações</t>
  </si>
  <si>
    <t>Início planejado posterior</t>
  </si>
  <si>
    <t>OBJETIVO 1</t>
  </si>
  <si>
    <t>OBJETIVO 2</t>
  </si>
  <si>
    <t>OBJETIVO 3</t>
  </si>
  <si>
    <t>OBJETIVO 4</t>
  </si>
  <si>
    <t>OBJETIVO 5</t>
  </si>
  <si>
    <t>OBJETIVO 6</t>
  </si>
  <si>
    <t>INCLUIR AÇÕES NOVAS</t>
  </si>
  <si>
    <t>AÇÕES NOVAS</t>
  </si>
  <si>
    <t>OBJETIVO</t>
  </si>
  <si>
    <t>Ações Novas</t>
  </si>
  <si>
    <t xml:space="preserve">MATRIZ DE MONITORIA ANUAL </t>
  </si>
  <si>
    <t>PLANOS DE AÇÃO NACIONAIS DE CONSERVAÇÃO DE ESPÉCIES OU AMBIENTES AMEAÇADOS DE EXTINÇÃO - PAN</t>
  </si>
  <si>
    <t>MATRIZES DE MONITORIA ANUAL</t>
  </si>
  <si>
    <t xml:space="preserve">www.matres.com.br </t>
  </si>
  <si>
    <t xml:space="preserve">SITUAÇÃO ATUAL </t>
  </si>
  <si>
    <t xml:space="preserve">Recomendações ou Observações </t>
  </si>
  <si>
    <t>x</t>
  </si>
  <si>
    <t>CUSTO ESTIMADO</t>
  </si>
  <si>
    <t>PÓS MONITORIA</t>
  </si>
  <si>
    <t xml:space="preserve">Agrupada </t>
  </si>
  <si>
    <t>Excluída</t>
  </si>
  <si>
    <t>Agrupadas</t>
  </si>
  <si>
    <t>Excluídas</t>
  </si>
  <si>
    <t>Ações Excluídas na Monitoria</t>
  </si>
  <si>
    <t>Ações Agrupadas na Monitoria</t>
  </si>
  <si>
    <t xml:space="preserve">MONITORIA </t>
  </si>
  <si>
    <t>OBSERVAÇÕES</t>
  </si>
  <si>
    <t>O cálculo na coluna pós monitoria não é realizado automaticamente. Siga as orientações em cada linha</t>
  </si>
  <si>
    <t>OBSERVAÇÃO IMPORTANTE</t>
  </si>
  <si>
    <t>PLANO DE AÇÃO NACIONAL PARA A CONSERVAÇÃO DO MUTUM-DO-SUDESTE</t>
  </si>
  <si>
    <r>
      <rPr>
        <b/>
        <sz val="14"/>
        <rFont val="Calibri"/>
        <family val="2"/>
        <scheme val="minor"/>
      </rPr>
      <t xml:space="preserve">Promover a recuperação e a manutenção de Crax blumenbachii visando reestabelecer as populações nos remanescentes de sua área de ocorrência original (novo)      </t>
    </r>
    <r>
      <rPr>
        <sz val="14"/>
        <rFont val="Calibri"/>
        <family val="2"/>
        <scheme val="minor"/>
      </rPr>
      <t xml:space="preserve">                                                                          
 Assegurar permanentemente a manutenção das populações e da distribuição geográfica de Crax blumenbachii e, nos médio e longo prazo, promover o aumento tanto do efetivo populacional quanto do número de populações, e propiciar a expansão da distribuição geográfica da espécie na sua área de ocorrência original (antigo)
</t>
    </r>
  </si>
  <si>
    <t>27-30/08/2012</t>
  </si>
  <si>
    <t>Não é citado</t>
  </si>
  <si>
    <t xml:space="preserve">Imediato 2005 </t>
  </si>
  <si>
    <t>Médio 2009</t>
  </si>
  <si>
    <t>1.6. Modificar a Lei de Crimes Ambientais de modo a considerar a caça, captura ou comércio de espécies ameaçadas como infrações gravíssimas sujeitas à prisão sem fiança.</t>
  </si>
  <si>
    <t>1.7. Exigência do cumprimento da Lei 4771/65 (Código Florestal) através da averbação das áreas de reserva legal e de preservação permanente como condicionante para a obtenção de financiamentos públicos e qualquer autorização ou licenciamento requeridos.</t>
  </si>
  <si>
    <t>1.8. Elaborar e implementar o zoneamento econômico-ecológico para o Estado da Bahia e nos municípios do sul da Bahia.</t>
  </si>
  <si>
    <t>2.2. Efetuar gestões junto ao Ministério Público a fim de agilizar as ações de regularização fundiária das UCs do sul da Bahia (REBIO Una e PARNAs Pau Brasil e Descobrimento).</t>
  </si>
  <si>
    <t>Curto 2007</t>
  </si>
  <si>
    <t>2.3. Realizar programas de educação ambiental junto às comunidades que vivem no entorno das UCs, com destaque especial para a questão da atividade de caça.</t>
  </si>
  <si>
    <t>Contínuo</t>
  </si>
  <si>
    <t>2.5. Estudar as áreas de entorno dos PARNAs Monte Pascoal, Pau Brasil e Descobrimento para avaliar as possibilidades de expansão destas áreas.</t>
  </si>
  <si>
    <t>3.1. Realizar inventários nas localidades onde a espécie foi registrada a fim de verificar a presença da espécie.</t>
  </si>
  <si>
    <t>3.2. Realizar censos das populações conhecidas a fim de se obter estimativas populacionais e padrões de uso de hábitat, através do uso de metodologias padronizadas.</t>
  </si>
  <si>
    <t>Longo 2014 - Contínuo</t>
  </si>
  <si>
    <t>3.4. Estimular a realização de estudos sobre a autoecologia da espécie na sua área de ocorrência.</t>
  </si>
  <si>
    <t>3.5. Realizar estudos sobre a autoecologia, demografia e monitoramento das populações reintroduzidas em Minas Gerais.</t>
  </si>
  <si>
    <t>Longo 2014</t>
  </si>
  <si>
    <t>3.6. Encaminhar exemplares mortos oriundos de cativeiro ou da natureza para museus e outras instituições de pesquisa, conforme orientações da CGFAU.</t>
  </si>
  <si>
    <t>3.7. Elaborar o perfil genético dos exemplares depositados em museus e outras coleções científicas autorizadas.</t>
  </si>
  <si>
    <t>4.3. Integrar todos os criadores e instituições mantenedoras dentro de um protocolo de manutenção e manejo comuns, baseado na experiência da CRAX.</t>
  </si>
  <si>
    <t>5.1. Estabelecer um protocolo de reintrodução, incluindo o monitoramento a longo prazo. O protocolo deve incluir a coleta de amostras de sangue das aves a serem soltas para posterior monitoramento genético.</t>
  </si>
  <si>
    <t>5.2. Selecionar novas localidades potenciais para reintrodução da espécie.</t>
  </si>
  <si>
    <t>5.3. Realização de estudos prévios nas comunidades de aves, com ênfase em cracídeos, nas localidades estabelecidas para a reintrodução (ver 5.2), para avaliar as conseqüências da reintrodução.</t>
  </si>
  <si>
    <t>5.4. Efetiva proteção dos localidades selecionadas para reintrodução.</t>
  </si>
  <si>
    <t>5.5. Assegurar proteção legal perene às áreas de reintrodução sob domínio privado através da atribuição de status de Reserva Particular do Patrimônio Natural.</t>
  </si>
  <si>
    <t>6.1. O licenciamento de empreendimentos que afetem espécies ameaçadas no nível nacional deve ser realizado por órgãos federais, com participação suplementar dos órgãos estaduais.</t>
  </si>
  <si>
    <t>6.2. Que seja avaliada a possibilidade de criação de um instrumento de incentivo semelhante aos já existentes para atividades culturais (p. ex. a chamada Lei Rouanet) que contemple espécies ameaçadas e Unidades de Conservação de Proteção Integral.</t>
  </si>
  <si>
    <t>CEMAVE</t>
  </si>
  <si>
    <t>IBAMA</t>
  </si>
  <si>
    <t>A SAVE Brasil enviou uma carta para a FUNAI e para o INCRA falando da existência da espécie no  Parque Nacional do Descobrimento. Além disso, explanou sobre a importância de sua conservação e da não demarcação de áreas de ocorrência da espécie em assentamentos rurais e terras indígenas.</t>
  </si>
  <si>
    <t>Conflito de interesses territoriais entre a FUNAI, INCRA e IBAMA/ICMBio</t>
  </si>
  <si>
    <t>Pedro Develey (SAVE BRASIL)</t>
  </si>
  <si>
    <t>O último empreendimento aprovado foi a REGUA (2001) e a execução desta ação não veem ocorrendo, pelo menos não mediante a compensações</t>
  </si>
  <si>
    <t>James Simpson (CRAX)</t>
  </si>
  <si>
    <t>A regularização ambiental  das propriedades já faz parte  dos critérios para a  obtenção de financiamento público</t>
  </si>
  <si>
    <t>Nas UCs Federais do extremo sul da Bahia e norte do Espírito Santo existem ações pontuais de fiscalização e a nível do Mosaico de Ucs do extremo sul da BA, está sendo montado um grande programa integrado de fiscalização</t>
  </si>
  <si>
    <t>Diminuição da caça por dissuasão</t>
  </si>
  <si>
    <t>Recurso humano e financeiro</t>
  </si>
  <si>
    <t>Jacques Passamani (IBAMA) e Aristides Salgado Guimarães Neto (Parque Nacional do Descobrimento/ICMBio)</t>
  </si>
  <si>
    <t xml:space="preserve">Início do processo de regularização da REBIO de Una, no entanto, não ocorreu conforme planejado </t>
  </si>
  <si>
    <t xml:space="preserve">Falta de pessoal e  dificuldades inerentes ao processo </t>
  </si>
  <si>
    <t>Memorando 032/2011 Paulo César da Cruz (Chefe da REBio de Una)</t>
  </si>
  <si>
    <t>Edson Valgas (CENIBRA), Pedro Develey e Tatiana Pongiluppi (SAVE Brasil) : Alvarez &amp; Develey 2010, Nicholas Locke (REGUA), Graziela de Barros Brito (PERD), Christine S.S. Bernardo (UESB),</t>
  </si>
  <si>
    <t>A REGUA possui 343 hectares em fase final de regularização de RPPN</t>
  </si>
  <si>
    <t>Tatiana Pongiluppi (SAVE Brasil), Aristides Salgado Guimarães Neto (Parque Nacional do Descobrimento/ICMBio)</t>
  </si>
  <si>
    <t>A SAVE Brasil realizou diagnóstico de avifauna das áreas de entorno dos PARNAS Pau Brasil e Descobrimento. As informações foram disponibilizadas para o ICMBio e ONGs de atuação local (IESB e Biodiversitas). A SAVE Brasil junto com a Conservação Internacional e a SOS Mata Atlântica assinou uma carta ressaltando a importância de ampliação do PARNA Descobrimento e citando especificamente a presença do mutum-do-sudeste.</t>
  </si>
  <si>
    <t>1.500 hectares protegidos através da ampliação do PARNA  Descobrimento. A REBIO de Una foi ampliada em 7.000 hectares e foi criada a RVS de Una com 23.400 hectares.</t>
  </si>
  <si>
    <t>Pedro Develey e Tatiana Pongiluppi (SAVE Brasil)</t>
  </si>
  <si>
    <t>A SAVE Brasil realizou diagnóstico de avifauna dos PARNas Pau Brasil e Descobrimento, da REBIO de Una, RPPN Eco Parque de Una e Parque Nacional Serra das Lontras. Na REBIO de Una, o mutum sumiu das áreas mais afastadas há cerca de 15-20 anos atrás, de acordo com entrevistas realizadas. Alguns moradores diziam que seu canto grave era ouvido muito raramente já há quinze anos atrás (anos retroativos, considerando que estamos em 2012). Nas próxidades do Ecoparque de Una (na cabruca da fazenda do Sr. Landoaldo), costumavam aparecer entre 4 a 6 indivíduos (não observado diretamente por Daniel - SAVE). As áreas amostradas no PARNA do Descobrimento foram: 17º 06’ 27,8’’S 39º 20’ 30.1’W, 22 17º 05’ 04.7’’S  39º 15’ 27.5’’W, 17º 03’ 16.2’’S  39º  19’ 38.8’’W através de observação direta e pontos fixos, e 17o 03’ 34.3"S  39o 22’ 01.8’’W, 16o 58’ 06.2"S 39o 22’ 01.8"W através de observação direta. Na REBIO Sooretama foram realizadas amostragens não sistematizadasa partir de armadilhas fotográficas.</t>
  </si>
  <si>
    <t>Christine S.S. Bernardo (UESB), Tatiana Pongiluppi e Pedro Develey (SAVE Brasil), Ana Carolina Srbek (Vale / Reserva Natural Vale), Jacques Passamani (IBAMA)</t>
  </si>
  <si>
    <t xml:space="preserve"> A SAVE Brasil realizou trabalhos de censo populacional da espécie na Reserva Biológica de Una através de transectos lineares e no Parque Nacional do Descobrimento através de transectos lineares e armadilhas fotográficas. Christine  S.S. Bernardo iniciará pesquisa no Parque Estadual Serra do Conduru e Reserva Biologica de Una, BA a partir de setembro de 2012.  Christine S.S. Bernardo irá verificar a ocorrência da espécie, valores de abundância relativa, locais de ocorrência na UC. </t>
  </si>
  <si>
    <t xml:space="preserve">Durante os trabalhos da SAVE Brasil na REBIO de Una, os mutuns foram registrados apenas cinco vezes durante o censo. No Parque Nacional do Descobrimento a estimativa populacional dos mutuns através das armadilhas fotográficas junto com os dados de transectos lineares foi de 33 indivíduos. </t>
  </si>
  <si>
    <t>Tatiana Pongiluppi e Pedro Develey (SAVE Brasil), Christine S.S. Bernardo (UESB)</t>
  </si>
  <si>
    <t xml:space="preserve">A SAVE Brasil realizou inventários entre 2006 e 2009 na Serra das Lontras e Rebio de Una e arredores.  </t>
  </si>
  <si>
    <t>Ação não iniciada</t>
  </si>
  <si>
    <t>Edson Valgas realizou estudos nos indivíduos que foram introduzidas na REGUA. Artigo de Ana Carolina e colaboradores publicado sobre autoecologia da espécie.</t>
  </si>
  <si>
    <t xml:space="preserve">Ana Carolina Srbek-Araujo,  Luis Fábio Silveira  e Adriano.G. Chiarello. The Red-Billed Curassow (Crax blumenbachii): Social Organization, And Daily Activity Patterns. The Wilson Journal of Ornithology 124 (2):321–327, 2012. </t>
  </si>
  <si>
    <t>Edson Valgas (CENIBRA), Ana Carolina Srbek (Vale / Reserva Natural Vale)</t>
  </si>
  <si>
    <t>Está sendo realizado parceria entre CENIBRA e professor da USP-Ribeirão Preto para desenvolvimento de um projeto de pesquisa com os mutuns reintroduzidos. Expectativa de início em 2013.</t>
  </si>
  <si>
    <t>Dificuldades de desenvolvimento de projetos de cunho científico.</t>
  </si>
  <si>
    <t>Edson Valgas (CENIBRA)</t>
  </si>
  <si>
    <t>Falta de recursos humanos</t>
  </si>
  <si>
    <t>Roberto Azeredo (CRAX)</t>
  </si>
  <si>
    <t xml:space="preserve"> Paulo R.R. de Oliveira Junior (UFSCAR)</t>
  </si>
  <si>
    <t>Publicação compilando as informações obtidas durante a reintrodução de mutuns-do-sudeste na Reserva Ecológica de Guapiaçu</t>
  </si>
  <si>
    <t>Dados pré-liberação (não inclui protocolo de amostras de sangue), período no viveiro de adaptação e monitormamento pós-liberação - (Bernardo et al., submetido)</t>
  </si>
  <si>
    <t>Christine S.S. Bernardo (UESB)</t>
  </si>
  <si>
    <t>A SAVE Brasil entrou em contato com a Veracel para discutir a possibilidade de reintrodução nesta área e eles demonstraram muito interesse em executar este projeto. No entanto, para a continuidade deste projeto é necessária a colaboração dos mantenedores. O contato com a Veracel foi realizado e teve uma boa receptividade.</t>
  </si>
  <si>
    <t xml:space="preserve">Veracel e Pau Brasil são áreas potenciais para reintrodução, de acordo com análise da SAVE. Estas áreas foram elencadas a partir de quatro critérios: proteção, presença de cinegéticas, qualidade e tamanho da área.  A RPPN Serra Bonita , de Vitor Becker, no municipio de Camacan também é uma excelente mata, com ótima infra estrutura, presença de guardas parque e é área de distribuição original de mutuns. </t>
  </si>
  <si>
    <t>Tatiana Pongiluppi e Pedro Develey (SAVE Brasil), Christine S.S. Bernardo (UESB</t>
  </si>
  <si>
    <t>A SAVE Brasil realizou um diagnóstico de avifauna no Parque Nacional Pau Brasil e tem dados de abundância dos cracídeos que ocorrem no Parque. A SAVE Brasil acredita que esta área tem grande potencial para receber um projeto de reintrodução de mutuns.</t>
  </si>
  <si>
    <t>Inventário de avifauna realizado.Os jacus são abundantes no Parque o que pode indicar uma baixa pressão de caça na área.</t>
  </si>
  <si>
    <t>Tatiana Pongiluppi e Pedro Develey (SAVE Brasil)</t>
  </si>
  <si>
    <t>Tatiana Pongiluppi e Pedro Develey (SAVE Brasil), Nicholas Locke (REGUA), Aristides Salgado Guimarães Neto (Parque Nacional do Descobrimento /ICMBio), Edson Valgas (CENIBRA)</t>
  </si>
  <si>
    <t>A área selecionada e contactada pela SAVE Brasil e CRAX já é uma RPPN, denominada RPPN Estação Veracel. É recomendada a criação de uma RPPN na área mantida pela Vale em Linhares/ES (Reserva Natural Vale).</t>
  </si>
  <si>
    <t>Diagnóstico anual</t>
  </si>
  <si>
    <t>Aristides Salgado Guimarães Neto (Parque Nacional do Descobrimento/ICMBio)</t>
  </si>
  <si>
    <t xml:space="preserve">Graziela de Barros Brito (Parque Estadual do Rio Doce) </t>
  </si>
  <si>
    <t>Diagnóstico concluído</t>
  </si>
  <si>
    <t>Tatiana Pongiluppi (SAVE Brasil)</t>
  </si>
  <si>
    <t>Luiz Paulo (Conservação Internacional), The Nature Conservancy, Instituto BioAtlântica, Marcos Sossai (IEMA) , INEMA, INEA, IEF, Fernanda Alves (MZUSP), Mauro Guimarães Diniz (IBAMA), ICMBio</t>
  </si>
  <si>
    <t>virou 1.2</t>
  </si>
  <si>
    <t>Ação agrupada à 1.3</t>
  </si>
  <si>
    <t>Ações do plano de ação incorporadas nas medidas mitigatórias e compensatórias dos empreendimentos desenvolvidos</t>
  </si>
  <si>
    <t>Mauro Guimarães Diniz (IBAMA)</t>
  </si>
  <si>
    <t>IEMA, INEMA, INEA, SUPRAM, Ministério Públicos dos Estados da Bahia, Espírito Santo, Minas Gerais e Rio de Janeiro, ICMBio/CR7</t>
  </si>
  <si>
    <t>virou 1.3</t>
  </si>
  <si>
    <t>Ação excluída - fora da governabilidade</t>
  </si>
  <si>
    <t>Ação excluída - mesmo "concluída", ação deverá ser excluída da matriz de planejamento pois está fora da governabilidade</t>
  </si>
  <si>
    <t>Solicitação realizada</t>
  </si>
  <si>
    <t>IBAMA, ICMBio, CRAX, SAVE Brasil, Ibio, USP, UFSCar, UFMG</t>
  </si>
  <si>
    <t>virou 1.4</t>
  </si>
  <si>
    <t>Ações de fiscalização realizadas</t>
  </si>
  <si>
    <t>Órgãos Estaduais de Meio Ambiente, Jacques Passamani (IBAMA), ICMBio, Polícia Ambiental dos Estados da Bahia, Espírito Santo, Minas Gerais e Rio de Janeiro</t>
  </si>
  <si>
    <t>virou 1.6</t>
  </si>
  <si>
    <t>Processo de regulaziração fundiária iniciado</t>
  </si>
  <si>
    <t>Antonio Eduardo Araujo (CEMAVE/ICMBio)</t>
  </si>
  <si>
    <t>Chefes das UCs, CR7 e Coordenação de Consolidação Territorial</t>
  </si>
  <si>
    <t>Fazer um levantamento junto as UCs sobre quais propriedades precisam ser regularizadas e estimar o valor das indenizações</t>
  </si>
  <si>
    <t>virou 1.5</t>
  </si>
  <si>
    <t>Censos realizados</t>
  </si>
  <si>
    <t>Luis Fabio Silveira (USP)</t>
  </si>
  <si>
    <t>Fernanda Alves (USP), Christine S.S. Bernardo (UESB)</t>
  </si>
  <si>
    <t>virou 2.2</t>
  </si>
  <si>
    <t>Expedições realizadas</t>
  </si>
  <si>
    <t>Não estimado</t>
  </si>
  <si>
    <t xml:space="preserve">PUC/MG, USP, UFSCAR, UFMG, UESB, UFES, Vale e demais Universidades e Instituições de Pesquisa, Geraldo Oliveira (Criadouro Científico para fins de Conservação Pontões - CCCP) </t>
  </si>
  <si>
    <t xml:space="preserve">Seguir metodologia de transecção linear </t>
  </si>
  <si>
    <t>virou 2.3</t>
  </si>
  <si>
    <t>Modelos de localização potenciais gerados</t>
  </si>
  <si>
    <t>Kátia P.M.B. Ferraz (ESALQ) e demais instituições de pesquisa</t>
  </si>
  <si>
    <t>virou 2.4</t>
  </si>
  <si>
    <t>Artigos técnicos e científicos publicados</t>
  </si>
  <si>
    <t>Fernanda Alves (USP)</t>
  </si>
  <si>
    <t>Luis Fabio Silveira (USP),Christine S.S. Bernardo (UESB), CRAX, Edson Valgas (CENIBRA), Ana Carolina Srbek (Vale / Reserva Narural Vale)</t>
  </si>
  <si>
    <t>Priorizar estudos sobre dieta, biologia reprodutiva e área de vida</t>
  </si>
  <si>
    <t>virou 2.5</t>
  </si>
  <si>
    <t>Marcus Vinicicus Romero Marques (UFMG)</t>
  </si>
  <si>
    <t>CEMIG, COPASA, CRAX, UFMG, REGUA, Christine S.S. Bernardo (UESB) e Mauro Guimarães Diniz (IBAMA)</t>
  </si>
  <si>
    <t>virou 2.6</t>
  </si>
  <si>
    <t>Ação excluída - será contemplada no programa de Cativeiro</t>
  </si>
  <si>
    <t>Ação excluída -  DNA degradado das peles não se adequa as análises de interesse</t>
  </si>
  <si>
    <t>Ação excluída - será contemplada no Programa de Cativeiro</t>
  </si>
  <si>
    <t>Protocolo estabelecido</t>
  </si>
  <si>
    <t>CRAX, REGUA, COPASA, CEMIG</t>
  </si>
  <si>
    <t>Compilar as informações disponíveis das instituições. Protocolo deve conter os critérios e métodos para seleção de áreas.</t>
  </si>
  <si>
    <t>Ação Excluída - é rotineira a realização de estudos prévios no local selecionado para reintrodução. Além disso, atualmente não há informações sobre as conseqüências da reintrodução.</t>
  </si>
  <si>
    <t>Ação excluída - o procedimento já é adotado</t>
  </si>
  <si>
    <t>Ação excluída - inviável</t>
  </si>
  <si>
    <t xml:space="preserve">Recurso viabilizado </t>
  </si>
  <si>
    <t>imediato</t>
  </si>
  <si>
    <t>não estimado</t>
  </si>
  <si>
    <t>Antonio Eduardo Barbosa (CEMAVE/ICMBio)</t>
  </si>
  <si>
    <t>CEMAVE, IBAMA, USP, UFSCAR, UFMG, UESB, UFES // RECOMENDAÇÕES: Instituições poderiam fazer carta de apoio ao diretor</t>
  </si>
  <si>
    <t>Programas de educação ambiental iniciados e em andamento</t>
  </si>
  <si>
    <t>REGUA, CEMIG, CENIBRA, COPASA, ICMBio, IEF, Vale / Reserva Natural Vale</t>
  </si>
  <si>
    <t>Áreas protegidas ampliadas e criadas</t>
  </si>
  <si>
    <t>REGUA, CEMIG, CENIBRA, COPASA, ICMBio, IEF, Vale / Reserva Natural Vale, PARNA Pau Brasil e Descobrimento</t>
  </si>
  <si>
    <t xml:space="preserve">Cópias enviadas </t>
  </si>
  <si>
    <t>CEMAVE/ICMBio</t>
  </si>
  <si>
    <t>Programa de Cativeiro elaborado</t>
  </si>
  <si>
    <t>Marcelo Reis (COPAN/ICMBio), CRAX, IBAMA, Criadouros Científicos</t>
  </si>
  <si>
    <t>Áreas identificadas</t>
  </si>
  <si>
    <t xml:space="preserve">Mauro Guimarães Diniz (IBAMA/MG), CENIBRA, REGUA, COPASA, CEMIG, Jacques Passamani (IBAMA/ES), Graziela de Barros Brito  (Parque Estadual do Rio Doce), Ana Carolina Srbek (Vale / Reserva Narural Vale), Aristides Salgado Guimarães Neto (Parque Nacional do Descobrimento/ICMBio), Geraldo Oliveira Pinto (Criadouro Científico para Fins de Conservação Pontões), Fernanda Alves (USP), Christine S.S. Bernardo (UESB) </t>
  </si>
  <si>
    <t>Aumento do efetivo</t>
  </si>
  <si>
    <t>Coordenador Regional da CR7 e Diretora DIPLAN</t>
  </si>
  <si>
    <t>Ação agrupada à 1.1</t>
  </si>
  <si>
    <t>Não há informações (IBIO não repassou informações a SAVE Brasil)</t>
  </si>
  <si>
    <t>Na CENIBRA esta é uma ação continuada. A cada mês, são recebidos cerca de 500 visitantes na RPPN Fazenda Macedônia, os quais recebem informações sobre o projeto de reintrodução e conservação da fauna silvestre. A SAVE Brasil iniciou em 2008, no município de Prado, o programa de educação para a conservação "Salve o Mutum-do-sudeste". Foram realizadas entrevistas estruturadas que funcionaram como pré e pós-teste para avaliar o programa. As atividades envolveram os alunos da Escola Municipal Anísio Teixeira e funcionários da Fazenda Caliman. Na REGUA também foram realizadas ações de educação. Na Reserva Natural Vale são realizadas atividades de Educação Ambiental, direcionadas especialmente para o público infantil, as quais abordam o mutum-do-sudeste e sua conservação, embora não sejam focadas especificamente na espécie em questão. Atividades de ecucação ambiental também estão acontecendo nas escolas próximas a REBIO Una e Conduru (BA). Apesar das tentaivas de contato, não houve o repasse de informações sobre as atividades desenvolvidas pela IBio (sul da BA) e Sooretama.</t>
  </si>
  <si>
    <t>CENIBRA: Até o momento, um público de mais de 42.000 pessoas visitaram a RPPN Fazenda Macedônia e receberam informações sobre o mutum-do-sudeste e proteção à fauna silvestre. Parque Nacional do Descobrimento: desenvolvimento de palestras em escolas da região do PARNA, entrega de materiais, concursos de desenhos, mural na escola com pintura dos mutuns. SAVE Brasil: 170 entrevistas realizadas, 470 pessoas envolvidas nas atividades e 44 funcionários da Fazenda Caliman sensibilizados. REGUA: cerca de 600 pessoas envolvidas nas atividade educativas na Reserva. A média de visitantes recebidos na Reserva Natural Vale é de aproximadamente 2.000 visitantes/mês. Apesar das tentaivas de contato, não houve o repasse de informações sobre as atividades desenvolvidas pela IBio (sul da BA) e Sooretama.</t>
  </si>
  <si>
    <t>Aumento de instituições a partir de 2004 em MG e ES, mas não por recomendação do PAN. No RJ, pelo menos desde 2006 o IBAMA não libera nenhum tipo de criador de animais silvestres. No Paraná a ultima instituição criada (Criadouro Conservacionista Onça Pintada) ocorreu em 2003, antes da publicação do PAN, em 2004. A Secretaria de Meio Ambiente de SP esclareceu que no momento não há meios para fornecer esta informação.  Apesar da tentiva de contato, não há informações por parte do IBAMA/ SC</t>
  </si>
  <si>
    <t>virou 1.9</t>
  </si>
  <si>
    <t xml:space="preserve"> A necessidade de continuidade da ação gerou reprogramação e consequentemente uma nova ação</t>
  </si>
  <si>
    <t>Ação concluída sem necessidade de reprogramação</t>
  </si>
  <si>
    <t xml:space="preserve">virou 2.1                                     </t>
  </si>
  <si>
    <t>Recomenda-se avaliar as áreas do REBIO UNA e Parque do Descobrimento na Bahia, Reserva Natural Vale e REBIO Sooretama no Espírito Santo. Incluindo áreas onde houve reintrodução. Na  Reserva Natural Vale estes estudos já estão (Fernanda Alves).</t>
  </si>
  <si>
    <t xml:space="preserve">virou 1.7 </t>
  </si>
  <si>
    <t xml:space="preserve">virou 1.11                               </t>
  </si>
  <si>
    <t>virou 2.9</t>
  </si>
  <si>
    <t xml:space="preserve">virou 2.11 </t>
  </si>
  <si>
    <r>
      <t xml:space="preserve">1. Políticas Públicas e Legislação
</t>
    </r>
    <r>
      <rPr>
        <b/>
        <sz val="11"/>
        <rFont val="Calibri"/>
        <family val="2"/>
      </rPr>
      <t>Novo: Promover a proteção de</t>
    </r>
    <r>
      <rPr>
        <b/>
        <i/>
        <sz val="11"/>
        <rFont val="Calibri"/>
        <family val="2"/>
      </rPr>
      <t xml:space="preserve"> Crax blumenbachii</t>
    </r>
    <r>
      <rPr>
        <b/>
        <sz val="11"/>
        <rFont val="Calibri"/>
        <family val="2"/>
      </rPr>
      <t xml:space="preserve"> e de seu hábitat       
</t>
    </r>
  </si>
  <si>
    <r>
      <t xml:space="preserve">1.1. Incorporar aos processos de definição de Áreas Indígenas no sul da Bahia, a necessidade de conservar as populações de </t>
    </r>
    <r>
      <rPr>
        <i/>
        <sz val="11"/>
        <rFont val="Calibri"/>
        <family val="2"/>
      </rPr>
      <t>Crax blumenbachii</t>
    </r>
    <r>
      <rPr>
        <sz val="11"/>
        <rFont val="Calibri"/>
        <family val="2"/>
      </rPr>
      <t xml:space="preserve"> e outras espécies ameaçadas. </t>
    </r>
  </si>
  <si>
    <r>
      <t xml:space="preserve">1.2.  Nos processos de definição de projetos de reforma agrária no sul da Bahia, incorporar a necessidade de conservar as populações de </t>
    </r>
    <r>
      <rPr>
        <i/>
        <sz val="11"/>
        <rFont val="Calibri"/>
        <family val="2"/>
      </rPr>
      <t>Crax blumenbachii</t>
    </r>
    <r>
      <rPr>
        <sz val="11"/>
        <rFont val="Calibri"/>
        <family val="2"/>
      </rPr>
      <t xml:space="preserve"> e outras espécies ameaçadas.</t>
    </r>
  </si>
  <si>
    <r>
      <t xml:space="preserve">1.3. Promover conexões entre fragmentos florestais nos projetos de reforma agrária executados na sua área de distribuição de </t>
    </r>
    <r>
      <rPr>
        <i/>
        <sz val="11"/>
        <rFont val="Calibri"/>
        <family val="2"/>
      </rPr>
      <t>Crax blumenbachii.</t>
    </r>
  </si>
  <si>
    <r>
      <t xml:space="preserve">1.4. Incentivar a adoção de práticas de baixo impacto ambiental nos assentamentos agrários estabelecidos na área de ocorrência original de </t>
    </r>
    <r>
      <rPr>
        <i/>
        <sz val="11"/>
        <rFont val="Calibri"/>
        <family val="2"/>
      </rPr>
      <t>Crax blumenbachii.</t>
    </r>
  </si>
  <si>
    <r>
      <t xml:space="preserve">1.5. Aprovar empreendimentos na área de ocorrência de </t>
    </r>
    <r>
      <rPr>
        <i/>
        <sz val="11"/>
        <rFont val="Calibri"/>
        <family val="2"/>
      </rPr>
      <t xml:space="preserve">Crax blumenbachii </t>
    </r>
    <r>
      <rPr>
        <sz val="11"/>
        <rFont val="Calibri"/>
        <family val="2"/>
      </rPr>
      <t>mediante compensações voltados a conservação desta e de outras espécies ameaçadas.</t>
    </r>
  </si>
  <si>
    <r>
      <t xml:space="preserve">2. Proteção da Espécie e seu Hábitat
</t>
    </r>
    <r>
      <rPr>
        <b/>
        <sz val="11"/>
        <rFont val="Calibri"/>
        <family val="2"/>
      </rPr>
      <t xml:space="preserve">Novo: Promover a proteção de </t>
    </r>
    <r>
      <rPr>
        <b/>
        <i/>
        <sz val="11"/>
        <rFont val="Calibri"/>
        <family val="2"/>
      </rPr>
      <t>Crax blumenbachii</t>
    </r>
    <r>
      <rPr>
        <b/>
        <sz val="11"/>
        <rFont val="Calibri"/>
        <family val="2"/>
      </rPr>
      <t xml:space="preserve"> e de seu hábitat</t>
    </r>
    <r>
      <rPr>
        <sz val="11"/>
        <rFont val="Calibri"/>
        <family val="2"/>
      </rPr>
      <t xml:space="preserve">
</t>
    </r>
  </si>
  <si>
    <r>
      <t xml:space="preserve">2.1. Priorizar proteção das áreas de ocorrencias de </t>
    </r>
    <r>
      <rPr>
        <i/>
        <sz val="11"/>
        <rFont val="Calibri"/>
        <family val="2"/>
      </rPr>
      <t>Crax blumenbachii</t>
    </r>
    <r>
      <rPr>
        <sz val="11"/>
        <rFont val="Calibri"/>
        <family val="2"/>
      </rPr>
      <t xml:space="preserve">. </t>
    </r>
  </si>
  <si>
    <r>
      <t>2.4. Estimular a criação de UCs de domínio privado abrangendo remanescentes florestais na área de distribuição de</t>
    </r>
    <r>
      <rPr>
        <i/>
        <sz val="11"/>
        <rFont val="Calibri"/>
        <family val="2"/>
      </rPr>
      <t xml:space="preserve"> Crax blumenbachii</t>
    </r>
    <r>
      <rPr>
        <sz val="11"/>
        <rFont val="Calibri"/>
        <family val="2"/>
      </rPr>
      <t>.</t>
    </r>
  </si>
  <si>
    <r>
      <t xml:space="preserve">3. Pesquisa
</t>
    </r>
    <r>
      <rPr>
        <b/>
        <sz val="11"/>
        <color theme="1"/>
        <rFont val="Calibri"/>
        <family val="2"/>
        <scheme val="minor"/>
      </rPr>
      <t xml:space="preserve">Novo: Aumentar o conhecimento científico de </t>
    </r>
    <r>
      <rPr>
        <b/>
        <i/>
        <sz val="11"/>
        <color theme="1"/>
        <rFont val="Calibri"/>
        <family val="2"/>
        <scheme val="minor"/>
      </rPr>
      <t>Crax blumenbachii</t>
    </r>
    <r>
      <rPr>
        <sz val="11"/>
        <color theme="1"/>
        <rFont val="Calibri"/>
        <family val="2"/>
        <scheme val="minor"/>
      </rPr>
      <t xml:space="preserve">
</t>
    </r>
  </si>
  <si>
    <r>
      <t>A espécie foi registrada em todas as localidades com exceção do Parque Nacional Pau Brasil. H</t>
    </r>
    <r>
      <rPr>
        <sz val="11"/>
        <rFont val="Calibri"/>
        <family val="2"/>
      </rPr>
      <t>ouve registros fotográficos do mutum-do-sudeste na REBIO Sooretama em 2005, 2006, 2007 e em outubro 2011</t>
    </r>
  </si>
  <si>
    <r>
      <t xml:space="preserve">3.3. Buscar novas populações de </t>
    </r>
    <r>
      <rPr>
        <i/>
        <sz val="11"/>
        <rFont val="Calibri"/>
        <family val="2"/>
      </rPr>
      <t>Crax blumenbachii</t>
    </r>
    <r>
      <rPr>
        <sz val="11"/>
        <rFont val="Calibri"/>
        <family val="2"/>
      </rPr>
      <t xml:space="preserve"> em vida livre           </t>
    </r>
  </si>
  <si>
    <r>
      <t xml:space="preserve">3.3.1. Refinar a distribuição provável de </t>
    </r>
    <r>
      <rPr>
        <i/>
        <sz val="11"/>
        <rFont val="Calibri"/>
        <family val="2"/>
      </rPr>
      <t xml:space="preserve">Crax blumenbachii </t>
    </r>
    <r>
      <rPr>
        <sz val="11"/>
        <rFont val="Calibri"/>
        <family val="2"/>
      </rPr>
      <t xml:space="preserve">através da utilização de bases de dados de vegetação para identificação de possíveis localidades a serem amostradas (fora das UCs) e  realizar levantamentos nas localidades identificadas como potenciais para a presença da espécie. </t>
    </r>
  </si>
  <si>
    <r>
      <t xml:space="preserve">Incluir na </t>
    </r>
    <r>
      <rPr>
        <i/>
        <sz val="11"/>
        <rFont val="Calibri"/>
        <family val="2"/>
      </rPr>
      <t xml:space="preserve">revisão do PAN a continuidade da ação: </t>
    </r>
    <r>
      <rPr>
        <sz val="11"/>
        <rFont val="Calibri"/>
        <family val="2"/>
      </rPr>
      <t>"Refinar in loco as áreas identificadas como potenciais pela modelagem e realizar investigação para  registros pretéritos ou presente."</t>
    </r>
  </si>
  <si>
    <r>
      <t xml:space="preserve">4. Manejo das Populações em Cativeiro                                            
</t>
    </r>
    <r>
      <rPr>
        <b/>
        <sz val="11"/>
        <rFont val="Calibri"/>
        <family val="2"/>
        <scheme val="minor"/>
      </rPr>
      <t xml:space="preserve">Novo: Aprimorar o manejo das Populações em Cativeiro </t>
    </r>
    <r>
      <rPr>
        <sz val="11"/>
        <rFont val="Calibri"/>
        <family val="2"/>
        <scheme val="minor"/>
      </rPr>
      <t xml:space="preserve">
</t>
    </r>
    <r>
      <rPr>
        <b/>
        <sz val="11"/>
        <rFont val="Calibri"/>
        <family val="2"/>
        <scheme val="minor"/>
      </rPr>
      <t xml:space="preserve">
--&gt; OBJETIVO ESPECÍFICO E AÇÕES ENTRARÃO PARA PROGRAMA DE CATIVEIRO</t>
    </r>
    <r>
      <rPr>
        <sz val="11"/>
        <rFont val="Calibri"/>
        <family val="2"/>
        <scheme val="minor"/>
      </rPr>
      <t xml:space="preserve">
</t>
    </r>
  </si>
  <si>
    <r>
      <t xml:space="preserve">4.1. Atualizar e disponibilizar o </t>
    </r>
    <r>
      <rPr>
        <i/>
        <sz val="11"/>
        <rFont val="Calibri"/>
        <family val="2"/>
      </rPr>
      <t>studbook</t>
    </r>
    <r>
      <rPr>
        <sz val="11"/>
        <rFont val="Calibri"/>
        <family val="2"/>
      </rPr>
      <t xml:space="preserve"> da espécie via </t>
    </r>
    <r>
      <rPr>
        <i/>
        <sz val="11"/>
        <rFont val="Calibri"/>
        <family val="2"/>
      </rPr>
      <t>web</t>
    </r>
    <r>
      <rPr>
        <sz val="11"/>
        <rFont val="Calibri"/>
        <family val="2"/>
      </rPr>
      <t xml:space="preserve"> para consulta ampla e o acesso a informações.</t>
    </r>
  </si>
  <si>
    <r>
      <t>O</t>
    </r>
    <r>
      <rPr>
        <i/>
        <sz val="11"/>
        <rFont val="Calibri"/>
        <family val="2"/>
      </rPr>
      <t xml:space="preserve"> studbook</t>
    </r>
    <r>
      <rPr>
        <sz val="11"/>
        <rFont val="Calibri"/>
        <family val="2"/>
      </rPr>
      <t xml:space="preserve"> foi realizado mas será necessário o incremento dos dados genéticos e posterior disponibilização</t>
    </r>
  </si>
  <si>
    <r>
      <t xml:space="preserve">4.2. Realizar a análise genética dos fundadores dos plantéis cativos, visando definir as linhagens genéticas e orientar pareamentos para manter e aumentar a diversidade genética das populações cativas através do </t>
    </r>
    <r>
      <rPr>
        <i/>
        <sz val="11"/>
        <rFont val="Calibri"/>
        <family val="2"/>
      </rPr>
      <t>studbook.</t>
    </r>
  </si>
  <si>
    <r>
      <t>Já foram realizados os testes de transferiabilidade e existem para</t>
    </r>
    <r>
      <rPr>
        <i/>
        <sz val="11"/>
        <rFont val="Calibri"/>
        <family val="2"/>
        <scheme val="minor"/>
      </rPr>
      <t xml:space="preserve"> C. blumenbachii</t>
    </r>
    <r>
      <rPr>
        <sz val="11"/>
        <rFont val="Calibri"/>
        <family val="2"/>
        <scheme val="minor"/>
      </rPr>
      <t xml:space="preserve"> 10 loci identificados como aptos para análises.</t>
    </r>
  </si>
  <si>
    <r>
      <t>4.4. Aumentar o número de instituições (especialmente zoológicos) mantendo e reproduzindo</t>
    </r>
    <r>
      <rPr>
        <i/>
        <sz val="11"/>
        <rFont val="Calibri"/>
        <family val="2"/>
      </rPr>
      <t xml:space="preserve"> Crax blumenbachii,</t>
    </r>
    <r>
      <rPr>
        <sz val="11"/>
        <rFont val="Calibri"/>
        <family val="2"/>
      </rPr>
      <t xml:space="preserve"> com ênfase naqueles localizados na região de ocorrência da espécie.</t>
    </r>
  </si>
  <si>
    <r>
      <t xml:space="preserve">5. Projetos de Reintrodução
</t>
    </r>
    <r>
      <rPr>
        <b/>
        <sz val="11"/>
        <rFont val="Calibri"/>
        <family val="2"/>
        <scheme val="minor"/>
      </rPr>
      <t xml:space="preserve">Novo: Aumentar o conhecimento científico de </t>
    </r>
    <r>
      <rPr>
        <b/>
        <i/>
        <sz val="11"/>
        <rFont val="Calibri"/>
        <family val="2"/>
        <scheme val="minor"/>
      </rPr>
      <t>Crax blumenbachii</t>
    </r>
    <r>
      <rPr>
        <sz val="11"/>
        <rFont val="Calibri"/>
        <family val="2"/>
        <scheme val="minor"/>
      </rPr>
      <t xml:space="preserve">
</t>
    </r>
  </si>
  <si>
    <r>
      <t xml:space="preserve">A RPPN Estação Veracel é uma área particular bem protegida que conta com constante fiscalização. As áreas da </t>
    </r>
    <r>
      <rPr>
        <sz val="11"/>
        <rFont val="Calibri"/>
        <family val="2"/>
      </rPr>
      <t>REGUA, da CENIBRA, da CEMIG (Reserva Ecológica de Peti), COPASA (Reserva Ecológica de Fechos), PARNA do Descobrimento, PARNA do Pau Brasil, PARNA do Monte Pascoal e Parque Estadual do Rio Doce também contam com proteção.</t>
    </r>
  </si>
  <si>
    <r>
      <t xml:space="preserve">6. Recomendações Finais
</t>
    </r>
    <r>
      <rPr>
        <b/>
        <sz val="11"/>
        <color theme="1"/>
        <rFont val="Calibri"/>
        <family val="2"/>
        <scheme val="minor"/>
      </rPr>
      <t xml:space="preserve">
Novo: Promover a proteção de</t>
    </r>
    <r>
      <rPr>
        <b/>
        <i/>
        <sz val="11"/>
        <color theme="1"/>
        <rFont val="Calibri"/>
        <family val="2"/>
        <scheme val="minor"/>
      </rPr>
      <t xml:space="preserve"> Crax blumenbachii</t>
    </r>
    <r>
      <rPr>
        <b/>
        <sz val="11"/>
        <color theme="1"/>
        <rFont val="Calibri"/>
        <family val="2"/>
        <scheme val="minor"/>
      </rPr>
      <t xml:space="preserve"> e de seu hábitat</t>
    </r>
    <r>
      <rPr>
        <sz val="11"/>
        <color theme="1"/>
        <rFont val="Calibri"/>
        <family val="2"/>
        <scheme val="minor"/>
      </rPr>
      <t xml:space="preserve">
</t>
    </r>
  </si>
  <si>
    <t>continua 1.1</t>
  </si>
  <si>
    <t>virou  2.8</t>
  </si>
  <si>
    <t>A necessidade de continuidade da ação gerou nova ação (a qual  foi agrupada a 5.5)</t>
  </si>
  <si>
    <t>Ações agrupadas: 1.1 e 1.2</t>
  </si>
  <si>
    <t>Ações agrupadas: 1.3 e 1.4</t>
  </si>
  <si>
    <r>
      <t xml:space="preserve">Ação agrupada à nova ação criada em função da 2.4
</t>
    </r>
    <r>
      <rPr>
        <b/>
        <sz val="11"/>
        <color theme="1"/>
        <rFont val="Calibri"/>
        <family val="2"/>
        <scheme val="minor"/>
      </rPr>
      <t>Este pode ser um dos critérios para soltura em determinadas localidades</t>
    </r>
    <r>
      <rPr>
        <sz val="11"/>
        <color theme="1"/>
        <rFont val="Calibri"/>
        <family val="2"/>
        <scheme val="minor"/>
      </rPr>
      <t xml:space="preserve">
</t>
    </r>
  </si>
  <si>
    <t>Mudou para 1.9</t>
  </si>
  <si>
    <t>Mudou para 1.11</t>
  </si>
  <si>
    <t>Mudou para 1.7</t>
  </si>
  <si>
    <t>Mudou para 2.1</t>
  </si>
  <si>
    <t>Mudou para 2.5</t>
  </si>
  <si>
    <t>Mudou para 2.9</t>
  </si>
  <si>
    <t>Mudou para 2.11</t>
  </si>
  <si>
    <r>
      <rPr>
        <sz val="11"/>
        <color rgb="FF0070C0"/>
        <rFont val="Calibri"/>
        <family val="2"/>
      </rPr>
      <t>1.1-</t>
    </r>
    <r>
      <rPr>
        <sz val="11"/>
        <rFont val="Calibri"/>
        <family val="2"/>
      </rPr>
      <t>Diagnosticar e monitorar as propostas de criação de assentamento rurais e terras indígenas no sul da Bahia e sensibilizar os órgãos competentes e  comunidades do entorno sobre a importância das áreas para a manutenção da espécie</t>
    </r>
  </si>
  <si>
    <r>
      <rPr>
        <sz val="11"/>
        <color rgb="FF0070C0"/>
        <rFont val="Calibri"/>
        <family val="2"/>
      </rPr>
      <t>1.2-</t>
    </r>
    <r>
      <rPr>
        <sz val="11"/>
        <rFont val="Calibri"/>
        <family val="2"/>
      </rPr>
      <t>Diagnosticar o</t>
    </r>
    <r>
      <rPr>
        <i/>
        <sz val="11"/>
        <rFont val="Calibri"/>
        <family val="2"/>
      </rPr>
      <t xml:space="preserve"> status</t>
    </r>
    <r>
      <rPr>
        <sz val="11"/>
        <rFont val="Calibri"/>
        <family val="2"/>
      </rPr>
      <t xml:space="preserve"> da regularização das reservas legais e áreas de preservação permanente e a existência de projetos agroecológicos no entorno das áreas de ocorrência atual e que venham a receber projetos de reintrodução para subsidiar projetos  futuros de melhoria da paisagem.</t>
    </r>
  </si>
  <si>
    <r>
      <rPr>
        <sz val="11"/>
        <color rgb="FF0070C0"/>
        <rFont val="Calibri"/>
        <family val="2"/>
      </rPr>
      <t>1.3-</t>
    </r>
    <r>
      <rPr>
        <sz val="11"/>
        <rFont val="Calibri"/>
        <family val="2"/>
      </rPr>
      <t>Recomendar que a análise, licenciamento e aprovação de empreendimentos desenvolvidos no entorno das áreas de ocorrência atual e que venham a receber projetos de reintrodução e que contemplem medidas mitigatórias e compensatórias que gerem benefícios para a conservação da espécie considerando PAN mutum-do-sudeste</t>
    </r>
  </si>
  <si>
    <r>
      <rPr>
        <sz val="11"/>
        <color rgb="FF0070C0"/>
        <rFont val="Calibri"/>
        <family val="2"/>
      </rPr>
      <t>1.4</t>
    </r>
    <r>
      <rPr>
        <sz val="11"/>
        <rFont val="Calibri"/>
        <family val="2"/>
      </rPr>
      <t>-Recomendar a implementação do zoneamento econômico-ecológico para o Estado da Bahia e nos municípios do sul da Bahia</t>
    </r>
  </si>
  <si>
    <r>
      <rPr>
        <sz val="11"/>
        <color rgb="FF0070C0"/>
        <rFont val="Calibri"/>
        <family val="2"/>
      </rPr>
      <t>1.6-</t>
    </r>
    <r>
      <rPr>
        <sz val="11"/>
        <rFont val="Calibri"/>
        <family val="2"/>
      </rPr>
      <t>Promover ações integradas entre os diferentes órgãos de fiscalização para prevenção e combate a caça, desmatamento, incêndios e a invasão de áreas de ocorrência atual e que venham a receber projetos de reintrodução</t>
    </r>
  </si>
  <si>
    <r>
      <rPr>
        <sz val="11"/>
        <color rgb="FF0070C0"/>
        <rFont val="Calibri"/>
        <family val="2"/>
      </rPr>
      <t>1.5-</t>
    </r>
    <r>
      <rPr>
        <sz val="11"/>
        <rFont val="Calibri"/>
        <family val="2"/>
      </rPr>
      <t>Regularização fundiária das Unidades de Conservação do sul da Bahia</t>
    </r>
  </si>
  <si>
    <r>
      <rPr>
        <sz val="11"/>
        <color rgb="FF0070C0"/>
        <rFont val="Calibri"/>
        <family val="2"/>
      </rPr>
      <t>2.2</t>
    </r>
    <r>
      <rPr>
        <sz val="11"/>
        <rFont val="Calibri"/>
        <family val="2"/>
      </rPr>
      <t xml:space="preserve">-Realizar censos das populações onde a presença foi confirmada, através de transecção linear </t>
    </r>
  </si>
  <si>
    <r>
      <rPr>
        <sz val="11"/>
        <color rgb="FF0070C0"/>
        <rFont val="Calibri"/>
        <family val="2"/>
      </rPr>
      <t>2.3</t>
    </r>
    <r>
      <rPr>
        <sz val="11"/>
        <rFont val="Calibri"/>
        <family val="2"/>
      </rPr>
      <t xml:space="preserve">-Realizar buscas de populações de </t>
    </r>
    <r>
      <rPr>
        <i/>
        <sz val="11"/>
        <rFont val="Calibri"/>
        <family val="2"/>
      </rPr>
      <t>Crax blumenbachi</t>
    </r>
    <r>
      <rPr>
        <sz val="11"/>
        <rFont val="Calibri"/>
        <family val="2"/>
      </rPr>
      <t>i em vida livre em locais distintos dentro dos Parques do Pau Brasil, Monte Pascal, RPPN Michelin, Serra das Lontras. Além disso, realizar buscas em novas áreas como Serra do Cunduru, Parque do Rio Doce, RPPN Veracel, RPPN Santuário do Caraça, Pontões Capixaba e demais áreas de interesse dentro da área de distribuição da espécie</t>
    </r>
    <r>
      <rPr>
        <sz val="11"/>
        <color indexed="30"/>
        <rFont val="Calibri"/>
        <family val="2"/>
      </rPr>
      <t xml:space="preserve">               </t>
    </r>
  </si>
  <si>
    <r>
      <rPr>
        <sz val="11"/>
        <color rgb="FF0070C0"/>
        <rFont val="Calibri"/>
        <family val="2"/>
        <scheme val="minor"/>
      </rPr>
      <t>2.4-</t>
    </r>
    <r>
      <rPr>
        <sz val="11"/>
        <rFont val="Calibri"/>
        <family val="2"/>
        <scheme val="minor"/>
      </rPr>
      <t xml:space="preserve">Refinar a distribuição provável de </t>
    </r>
    <r>
      <rPr>
        <i/>
        <sz val="11"/>
        <rFont val="Calibri"/>
        <family val="2"/>
        <scheme val="minor"/>
      </rPr>
      <t>Crax blumenbachii</t>
    </r>
    <r>
      <rPr>
        <sz val="11"/>
        <rFont val="Calibri"/>
        <family val="2"/>
        <scheme val="minor"/>
      </rPr>
      <t xml:space="preserve"> a partir da utilização de base de dados de ocorrência histórica e atual e mapas de relevo, hidrografia, tipos de vegetação e uso do solo para identificação de possíveis localidades a serem amostradas (fora das UCs). </t>
    </r>
  </si>
  <si>
    <r>
      <rPr>
        <sz val="11"/>
        <color rgb="FF0070C0"/>
        <rFont val="Calibri"/>
        <family val="2"/>
        <scheme val="minor"/>
      </rPr>
      <t>2.6</t>
    </r>
    <r>
      <rPr>
        <sz val="11"/>
        <rFont val="Calibri"/>
        <family val="2"/>
        <scheme val="minor"/>
      </rPr>
      <t xml:space="preserve">-Realizar estudos sobre a autoecologia, demografia e monitoramento das populações reintroduzidas </t>
    </r>
  </si>
  <si>
    <r>
      <rPr>
        <sz val="11"/>
        <color rgb="FF0070C0"/>
        <rFont val="Calibri"/>
        <family val="2"/>
        <scheme val="minor"/>
      </rPr>
      <t>2.8</t>
    </r>
    <r>
      <rPr>
        <sz val="11"/>
        <rFont val="Calibri"/>
        <family val="2"/>
        <scheme val="minor"/>
      </rPr>
      <t xml:space="preserve">-Estabelecer um protocolo de reintrodução de </t>
    </r>
    <r>
      <rPr>
        <i/>
        <sz val="11"/>
        <rFont val="Calibri"/>
        <family val="2"/>
        <scheme val="minor"/>
      </rPr>
      <t>Crax blumenbachii</t>
    </r>
    <r>
      <rPr>
        <sz val="11"/>
        <rFont val="Calibri"/>
        <family val="2"/>
        <scheme val="minor"/>
      </rPr>
      <t xml:space="preserve">, incluindo o monitoramento a longo prazo. </t>
    </r>
  </si>
  <si>
    <r>
      <rPr>
        <sz val="11"/>
        <color rgb="FF0070C0"/>
        <rFont val="Calibri"/>
        <family val="2"/>
        <scheme val="minor"/>
      </rPr>
      <t>1.13-</t>
    </r>
    <r>
      <rPr>
        <sz val="11"/>
        <rFont val="Calibri"/>
        <family val="2"/>
        <scheme val="minor"/>
      </rPr>
      <t>Recomendar que se articule, junto ao Fundo Nacional de Meio Ambiente, a criação de uma linha de financiamento específica para custear projetos de censos populacionais</t>
    </r>
    <r>
      <rPr>
        <b/>
        <sz val="11"/>
        <rFont val="Calibri"/>
        <family val="2"/>
        <scheme val="minor"/>
      </rPr>
      <t/>
    </r>
  </si>
  <si>
    <r>
      <rPr>
        <sz val="11"/>
        <color rgb="FF0070C0"/>
        <rFont val="Calibri"/>
        <family val="2"/>
        <scheme val="minor"/>
      </rPr>
      <t>1.12-</t>
    </r>
    <r>
      <rPr>
        <sz val="11"/>
        <color theme="1"/>
        <rFont val="Calibri"/>
        <family val="2"/>
        <scheme val="minor"/>
      </rPr>
      <t>Articular a captação de recursos para implementação do Plano de ação</t>
    </r>
    <r>
      <rPr>
        <b/>
        <sz val="11"/>
        <color theme="1"/>
        <rFont val="Calibri"/>
        <family val="2"/>
        <scheme val="minor"/>
      </rPr>
      <t/>
    </r>
  </si>
  <si>
    <r>
      <rPr>
        <sz val="11"/>
        <color rgb="FF0070C0"/>
        <rFont val="Calibri"/>
        <family val="2"/>
      </rPr>
      <t>1.10-</t>
    </r>
    <r>
      <rPr>
        <sz val="11"/>
        <rFont val="Calibri"/>
        <family val="2"/>
      </rPr>
      <t>Realizar programas de educação ambiental junto às comunidades que vivem no entorno das áreas de ocorrência atual e que venham a receber  projetos de reintrodução, com destaque especial para a questão da atividade de caça, onde ela ocorrer</t>
    </r>
    <r>
      <rPr>
        <b/>
        <sz val="11"/>
        <rFont val="Calibri"/>
        <family val="2"/>
      </rPr>
      <t/>
    </r>
  </si>
  <si>
    <r>
      <rPr>
        <sz val="11"/>
        <color rgb="FF0070C0"/>
        <rFont val="Calibri"/>
        <family val="2"/>
      </rPr>
      <t>1.8-</t>
    </r>
    <r>
      <rPr>
        <sz val="11"/>
        <rFont val="Calibri"/>
        <family val="2"/>
      </rPr>
      <t xml:space="preserve">Ampliar ou criar áreas protegidas na região de ocorrência atual e potencial e que venham a receber projetos de reintrodução  </t>
    </r>
    <r>
      <rPr>
        <b/>
        <sz val="11"/>
        <rFont val="Calibri"/>
        <family val="2"/>
      </rPr>
      <t/>
    </r>
  </si>
  <si>
    <r>
      <rPr>
        <sz val="11"/>
        <color rgb="FF0070C0"/>
        <rFont val="Calibri"/>
        <family val="2"/>
        <scheme val="minor"/>
      </rPr>
      <t>1.14-</t>
    </r>
    <r>
      <rPr>
        <sz val="11"/>
        <color theme="1"/>
        <rFont val="Calibri"/>
        <family val="2"/>
        <scheme val="minor"/>
      </rPr>
      <t>Enviar cópias do Sumário Executivo do Plano de Ação para os órgãos licenciadores dos estados da área de ocorrência da espécie</t>
    </r>
  </si>
  <si>
    <r>
      <rPr>
        <sz val="11"/>
        <color rgb="FF0070C0"/>
        <rFont val="Calibri"/>
        <family val="2"/>
        <scheme val="minor"/>
      </rPr>
      <t>2.7</t>
    </r>
    <r>
      <rPr>
        <sz val="11"/>
        <color theme="1"/>
        <rFont val="Calibri"/>
        <family val="2"/>
        <scheme val="minor"/>
      </rPr>
      <t xml:space="preserve">-Elaborar o Programa de Cativeiro de </t>
    </r>
    <r>
      <rPr>
        <i/>
        <sz val="11"/>
        <color theme="1"/>
        <rFont val="Calibri"/>
        <family val="2"/>
        <scheme val="minor"/>
      </rPr>
      <t>Crax blumenbachii</t>
    </r>
    <r>
      <rPr>
        <sz val="11"/>
        <color theme="1"/>
        <rFont val="Calibri"/>
        <family val="2"/>
        <scheme val="minor"/>
      </rPr>
      <t xml:space="preserve"> </t>
    </r>
  </si>
  <si>
    <r>
      <rPr>
        <sz val="11"/>
        <color rgb="FF0070C0"/>
        <rFont val="Calibri"/>
        <family val="2"/>
        <scheme val="minor"/>
      </rPr>
      <t>2.10-</t>
    </r>
    <r>
      <rPr>
        <sz val="11"/>
        <rFont val="Calibri"/>
        <family val="2"/>
        <scheme val="minor"/>
      </rPr>
      <t xml:space="preserve">Seleção de localidades para reintrodução e revigoramento de </t>
    </r>
    <r>
      <rPr>
        <i/>
        <sz val="11"/>
        <rFont val="Calibri"/>
        <family val="2"/>
        <scheme val="minor"/>
      </rPr>
      <t>Crax blumenbachii</t>
    </r>
    <r>
      <rPr>
        <sz val="11"/>
        <rFont val="Calibri"/>
        <family val="2"/>
        <scheme val="minor"/>
      </rPr>
      <t xml:space="preserve">  </t>
    </r>
    <r>
      <rPr>
        <b/>
        <sz val="11"/>
        <rFont val="Calibri"/>
        <family val="2"/>
        <scheme val="minor"/>
      </rPr>
      <t/>
    </r>
  </si>
  <si>
    <r>
      <rPr>
        <sz val="11"/>
        <color rgb="FF0070C0"/>
        <rFont val="Calibri"/>
        <family val="2"/>
        <scheme val="minor"/>
      </rPr>
      <t>2.12-</t>
    </r>
    <r>
      <rPr>
        <sz val="11"/>
        <rFont val="Calibri"/>
        <family val="2"/>
        <scheme val="minor"/>
      </rPr>
      <t>Recomendar o aumento do efetivo dos funcionários designados à proteção contínua dos locais selecionados para reintrodução</t>
    </r>
  </si>
  <si>
    <t xml:space="preserve"> Reprogramação da ação 5.4 </t>
  </si>
  <si>
    <t xml:space="preserve"> Faz referência a ação 3.2</t>
  </si>
  <si>
    <t>Complementar a ação 2.3</t>
  </si>
  <si>
    <r>
      <t xml:space="preserve">Recomendar a criação da RPPN da Vale e REGUA
Complementar a ação 2.4 e agrupada com 5.5 
</t>
    </r>
    <r>
      <rPr>
        <sz val="11"/>
        <color theme="1"/>
        <rFont val="Calibri"/>
        <family val="2"/>
        <scheme val="minor"/>
      </rPr>
      <t xml:space="preserve">
</t>
    </r>
  </si>
  <si>
    <t>Reprogramação da ação 5.2</t>
  </si>
  <si>
    <r>
      <t xml:space="preserve">1.,  2. e 6. -  Novo: Promover a proteção de </t>
    </r>
    <r>
      <rPr>
        <i/>
        <sz val="11"/>
        <color theme="1"/>
        <rFont val="Calibri"/>
        <family val="2"/>
        <scheme val="minor"/>
      </rPr>
      <t>Crax blumenbachii</t>
    </r>
    <r>
      <rPr>
        <sz val="11"/>
        <color theme="1"/>
        <rFont val="Calibri"/>
        <family val="2"/>
        <scheme val="minor"/>
      </rPr>
      <t xml:space="preserve"> e de seu hábitat    </t>
    </r>
  </si>
  <si>
    <r>
      <t>3. e 5. - Novo: Aumentar o conhecimento científico de</t>
    </r>
    <r>
      <rPr>
        <i/>
        <sz val="11"/>
        <color theme="1"/>
        <rFont val="Calibri"/>
        <family val="2"/>
        <scheme val="minor"/>
      </rPr>
      <t xml:space="preserve"> Crax blumenbachii</t>
    </r>
  </si>
  <si>
    <t xml:space="preserve">1. Promover a proteção de Crax blumenbachii e de seu hábitat    </t>
  </si>
  <si>
    <t xml:space="preserve"> 2. Aumentar o conhecimento científico de Crax blumenbachii</t>
  </si>
  <si>
    <t xml:space="preserve">Atividades de educação ambiental foram desenvolvidas na RPPN Fazenda Macedônia -CENIBRA, no Parque Nacional do Descobrimento, na Fazenda Caliman, na REGUA, e na Reserva Natural Vale </t>
  </si>
  <si>
    <t xml:space="preserve"> Graziela de Barros Brito (Parque Estadual do Rio Doce/IEF), IBAMA, FUNAI, Ministério Público, Associações Indígenas, ONGs, Prefeituras, Governo Estadual, INCRA, , Órgãos estaduais envolvidos</t>
  </si>
  <si>
    <t>Luiz Paulo (Conservação Internacional), Marcos Sossai (IEMA), Fernanda Alves (USP), Mauro Guimarães Diniz (IBAMA-MG),  ICMBio, IBAMA, INCRA, The Nature Conservancy, Instituto BioAtlântica, INEMA, INEA, IEF, Órgãos estaduais envolvidos, ONGS, Associações de Produtores</t>
  </si>
  <si>
    <t>IBAMA, ICMBio, CRAX, SAVE Brasil, Ibio, USP, UFSCar, UFMG, Sociedade Civil</t>
  </si>
  <si>
    <t>Chefes das UC, ICMBio/CR7, Coordenação de Consolidação Territorial, IBAMA, Ministério Público Federal</t>
  </si>
  <si>
    <t>Órgãos Estaduais de Meio Ambiente, Jacques Passamani (IBAMA), ICMBio, IBAMA, Polícia Ambiental dos Estados da Bahia, Espírito Santo, Minas Gerais e Rio de Janeiro, Ministério Público Federal, ONGs</t>
  </si>
  <si>
    <t>MMA/IBAMA, instituições de pesquisa, órgãos gestores de Unidades de Conservação estaduais, ONGs e proprietários locais</t>
  </si>
  <si>
    <t>REGUA, CEMIG, CENIBRA, COPASA, ICMBio, IEF, Vale/Reserva Natural Vale, PARNA Pau Brasil, PARNA do Descobrimento</t>
  </si>
  <si>
    <t>MMA/IBAMA, instituições de pesquisa, órgãos gestores de unidades deconservação estaduais, ONGs e proprietários locais</t>
  </si>
  <si>
    <t>REGUA, CEMIG, CENIBRA, COPASA, ICMBio, IEF, Vale/Reserva Natural Vale</t>
  </si>
  <si>
    <t>MMA/IBAMA</t>
  </si>
  <si>
    <t xml:space="preserve">CEMAVE, IBAMA, USP, UFSCAR, UFMG, UESB, UFES </t>
  </si>
  <si>
    <t>1.4-Recomendar a implementação do zoneamento econômico-ecológico para o Estado da Bahia e nos municípios do sul da Bahia</t>
  </si>
  <si>
    <t>1.5-Regularização fundiária das Unidades de Conservação do sul da Bahia</t>
  </si>
  <si>
    <t>1.9-Realizar programas de educação ambiental junto às comunidades que vivem no entorno das UCs, com destaque especial para a questão da atividade de caça</t>
  </si>
  <si>
    <t>1.11-Estudar as áreas de entorno dos PARNAs Monte Pascoal, Pau Brasil e Descobrimento para avaliar as possibilidades de expansão destas áreas</t>
  </si>
  <si>
    <t>1.12-Articular a captação de recursos para implementação do PAN mutum-do-sudeste</t>
  </si>
  <si>
    <t>Veracel, Pau Brasil e RPPN Serra Bonita</t>
  </si>
  <si>
    <t>MMA/IBAMA, universidades e instituições de pesquisa, órgãos gestores de unidades de conservação, proprietários locais, população local</t>
  </si>
  <si>
    <t>Fernanda Alves (USP), Christine S.S. Bernardo (UESB), IBAMA, Universidades e Instituições de Pesquisa, Órgãos Gestores
de Unidades de Conservação, Proprietários locais, População local</t>
  </si>
  <si>
    <t>Órgãos Gestores
de unidades de conservação e proprietários locais, Geraldo Oliveira (Criadouro Científico para fins de Conservação Pontões - CCCP), PUC/MG, USP, UFSCAR, UFMG, UESB, UFES, Vale/Reserva Vale e demais Universidades e Instituições de Pesquisa</t>
  </si>
  <si>
    <t>Luis Fabio Silveira (USP), Christine S.S. Bernardo (UESB), CRAX, Edson Valgas (CENIBRA), Ana Carolina Srbek (Vale / Reserva Narural Vale), IBAMA, UCs ONGs, Universidades e Instituições de Pesquisa</t>
  </si>
  <si>
    <t>CEMIG, COPASA, CENIBRA, CRAX, UFMG, REGUA, Christine S.S. Bernardo (UESB), Mauro Guimarães Diniz (IBAMA), Universidades e Instituições de Pesquisa</t>
  </si>
  <si>
    <t>CRAX, REGUA, COPASA, CEMIG, IBAMA, Órgãos Gestores de Unidades de Conservação Estaduais, ONGs</t>
  </si>
  <si>
    <t>MMA/IBAMA, criadores, órgãos gestores de Unidades de Conservação, iniciativa privada, ONGs</t>
  </si>
  <si>
    <t xml:space="preserve">CENIBRA, REGUA, COPASA, CEMIG, Mauro Guimarães Diniz (IBAMA), Jacques Passamani (IBAMA), Graziela de Barros Brito (Parque Estadual do Rio Doce/IEF), Ana Carolina Srbek (Vale / Reserva Narural Vale), Aristides Salgado Guimarães Neto (Parque Nacional do Descobrimento/ICMBio), Geraldo Oliveira Pinto (Criadouro Científico para Fins de Conservação Pontões), Fernanda Alves (USP), Christine S.S. Bernardo (UESB) </t>
  </si>
  <si>
    <t>MMA/IBAMA, órgãos gestores de Unidades de Conservação Estaduais, ONGs</t>
  </si>
  <si>
    <t>Coordenador Regional da CR7 e Diretora DIPLAN/ICMBio</t>
  </si>
  <si>
    <t>12-16/08/2013</t>
  </si>
  <si>
    <t xml:space="preserve"> ICMBio/CR7, setores de licenciamento ambiental do MMA/IBAMA, IEMA, INEMA, INEA, SUPRAM, Ministério Públicos dos Estados da Bahia, Espírito Santo, Minas Gerais e Rio de Janeiro,  Governos Estaduais, Prefeituras, CODEMAs, Sociedade Civil</t>
  </si>
  <si>
    <t xml:space="preserve">Constante fiscalização nas áreas da RPPN Estação Veracel, REGUA, RPPN Fazenda Macedônia (CENIBRA), Reserva Ecológica de Peti (CEMIG), Reserva Ecológica de Fechos (COPASA), PARNA do Descobrimento, PARNA do Pau Brasil, PARNA do Monte Pascoal e Parque Estadual do Rio Doce </t>
  </si>
  <si>
    <t>Ação considerada concluída durante monitoria 2012</t>
  </si>
  <si>
    <t>Emails do IBIO com as informações sobre os resultados obtidos na região.</t>
  </si>
  <si>
    <t>De acordo com o IBIO (Ong que atua em  projetos de conservação no sul da Bahia), o Zoneamento Econômico-Ecológico está em elaboração a cerca de 10 anos pelo governo  do estado. No entanto, segundo o  atual governo o documento será concluído até o final de 2014.</t>
  </si>
  <si>
    <t>Email  do IBIO com informações sobre o andamento da elaboração do Zoneamento.</t>
  </si>
  <si>
    <t>Deve ser feito contato com o departamento do governo responsável pelo zoneamento para verificar o seu andamento.</t>
  </si>
  <si>
    <t>24 RPPNS no extremo sul da Bahia, somando 8.590,46 hectares, nos municípios de Porto Seguro, Itapebi, Caravelas, Itabela e Prado. Duas RPPNs criadas entre a REBio de Sooretama e a Reserva Natural Vale, somando 2.399 hectares. Fibria criou RPPN Mutum Preto de 380 hectares no entorno da Reserva da Vale. Totalizando 27 RPPNs e 11.369,46 hectares protegidos</t>
  </si>
  <si>
    <t>A ação poderá ser melhor conduzida caso seja formalizada por parte das duas instituições envolvidas ICMBio e IBAMA</t>
  </si>
  <si>
    <t>Enviado sumário para colaboradores.</t>
  </si>
  <si>
    <t>Não foram realizadas buscas nas populações de PARNA Pau Brasil e  Monte Pascoal pois estas localidades ficam a cerca de 8 horas de Jequié, demandando tempo e dinheiro. Por este motivo foi priorizado a Serra do Conduru.  Foi feito contato com a Rppn Michelin (Kevin Flesher - administrador) o qual informou que já faz este monitoramento desde 2001 e nao tem interesse em alguém realizando transecto linear na RPPN. Quando encontram indivíduos de mutum, os guardas anotam hora, localização e dia do avistamento, sendo apenas observações eventuais sem aplicação de método para posterior comparação com outras areas, pelo entendimento de Christine.</t>
  </si>
  <si>
    <t xml:space="preserve">Um aluno de mestrado no Programa de Pós-Graduação em Genética, Biodiversidade e Conservação (UESB-Jequié) foi aprovado em fevereiro de 2013 e implementará esta ação. Como o mestrado dura dois anos, a data máxima prevista para término é fevereiro de 2015. </t>
  </si>
  <si>
    <t>Vinicius (IEMA), Luiza (Reserva Natural Vale)</t>
  </si>
  <si>
    <t>Contatos com integrantes do OEMA e Núcleo de Licenciamento Ambiental (NLA/MG) para sensibilizar sobre a importância da ação no âmbito dos licenciamentos de empreendimentos ambientais estaduais e federais</t>
  </si>
  <si>
    <t>Técnicos ligeiramente sensibilizados</t>
  </si>
  <si>
    <t>27 RRPNs criadas contemplando 11.369,46 ha protegidos; 24 RPPNs no extremo sul da Bahia, somando 8.590,46 ha; duas RPPNs criadas entre a REBio de Sooretama e a Reserva Natural Vale, somando 2.399 ha e RPPN Mutum Preto com 380 ha no entorno da Reserva da Vale</t>
  </si>
  <si>
    <t>No ES, as duas RPPNs da FIBRIA e a Fazenda Caliman possuem a espécie mas não desenvolvem programas de educação ambiental. Recomendar o desenvolvimento de programa específico para estas áreas.</t>
  </si>
  <si>
    <t>O PARNA do Descobrimento foi ampliado em 1.500 ha, a REBIO de Una foi ampliada em 7.000 hectares e foi criada a RVS de Una com 23.400 hectares</t>
  </si>
  <si>
    <t>Ofícios enviados</t>
  </si>
  <si>
    <t xml:space="preserve">Encaminhar para MPE e MPF do ES, MG, RJ e BA. , MCTI, MMA, IBAMA, ICMBio, Ministerio da Agricultura, Ministério da Justiça (Fundo de Direito Difuso) </t>
  </si>
  <si>
    <t>FNMA lançou edital em fevereiro de 2013 para apoiar ações de Planos de Ação</t>
  </si>
  <si>
    <t>Articulação realizada</t>
  </si>
  <si>
    <t xml:space="preserve">Existe negociação na AGU entre a FUNAI, INCRA e ICMBio para definição atual dos assentamentos e a proposta de criação da terra indígena comexatiba no entorno do PARNA do Descobrimento. A negociação está dependente de relatório circunstanciado da FUNAI para o posicionamento definitivo do ICMBio. </t>
  </si>
  <si>
    <t>Equipe extremamente reduzida. Atraso da FUNAI na entrega do relatório.</t>
  </si>
  <si>
    <t>Alternativa de utilização de compensação de reserva legal para regularização fundiária de 1500 ha recém incorporados ao PARNA do Descobrimento. Econtra-se em fase de sensibilização dos proprietários. Não há informações para as demais Ucs do sul da Bahia.</t>
  </si>
  <si>
    <t>Falta de recursos humanos para iniciar  processo.</t>
  </si>
  <si>
    <t xml:space="preserve">CENIBRA firmou uma parceria com a Universidade de São Paulo - USP e viabilizaram um projeto de pesquisa a nível de mestrado intitulado: "Tamanho populacional, razão sexual e ocupação da paisagem de uma população de mutum-do-sudeste Crax blumenbachii Spix, 1825 reintroduzida na RPPN Fazenda Macedônia, Ipaba, MG". As campanhas de campo iniciarão em março/2014 e o projeto será desenvolvido pela bióloga e mestranda Joana Carvalhaes. </t>
  </si>
  <si>
    <t>Foram realizados censos Reserva Natural Vale, de março de 2012 a fevereiro de 2013. Os dados da RNV estão em fase de análise. A partir de março de 2014 será realizado censo na RPPN Fazenda Macedônia. Estão realizados censos na Serra do Cunduro e na REBio de Una.</t>
  </si>
  <si>
    <t>Minuta do Programa de Cativeiro elaborada foi consolidada na reunião de monitoria do mutum-do-sudeste entre os dias 12 e 16 de maio. Durante reunião também foi elaborado os protocolos do programa de cativeiro que serão consolidados até 15 de outubro de 2013.</t>
  </si>
  <si>
    <t>Minuta do programa elaborada e protocolos em fase de consolidação.</t>
  </si>
  <si>
    <t>Foi realizado um workshop para analisar localidades selecionais para reintrodução, no projeto Ararinha na natureza, que foi repassado ao grupo de trabalho do mutum-do-sudeste e aplicado na seleção de áreas.</t>
  </si>
  <si>
    <t>Considerar três localidades por estado (ES, MG, RJ, BA)</t>
  </si>
  <si>
    <t>Estudo realizado</t>
  </si>
  <si>
    <t>Avaliação realizada</t>
  </si>
  <si>
    <t>Coleta de penas nas áreas de ocorrência e posterior envio ao Prof Mercival (UFSCar - campus Sorocaba). A depender dos resultantos das análises da população cativa, poderá cogitar a retirada de espécimes da natureza para incorporar ao plantel</t>
  </si>
  <si>
    <t>Banco de dados com informações SIG</t>
  </si>
  <si>
    <t>Planos de Manejo revisados</t>
  </si>
  <si>
    <t>Pesquisa realizada</t>
  </si>
  <si>
    <t>UFMG</t>
  </si>
  <si>
    <t>Marcus Vinicius Romero Marques (UFMG)</t>
  </si>
  <si>
    <t>Mercival Roberto Francisco (UFSCAR)</t>
  </si>
  <si>
    <t>Mauro Guimarães Diniz (IBAMA/MG)</t>
  </si>
  <si>
    <t>Aristides Salgado Guimarães Neto (PARNA do Descobrimento/ICMBio)</t>
  </si>
  <si>
    <t>Jacques Passamani (IBAMA/ES), Nicholas Locke (REGUA), Edson Valgas (CENIBRA), Aristides Salgado Guimarães Neto (PARNA do Descobrimento/ICMBio)</t>
  </si>
  <si>
    <t>Nicholas Locke (REGUA) e Edson Valgas (CENIBRA)</t>
  </si>
  <si>
    <t>Antonio Eduardo A. Barbosa (CEMAVE/ICMBio)</t>
  </si>
  <si>
    <t>Joana Carvalhaes (USP)</t>
  </si>
  <si>
    <t>Christine SS Bernardo (UESB)</t>
  </si>
  <si>
    <t>Antonio Eduardo A Barbosa (CEMAVE/ICMBio)</t>
  </si>
  <si>
    <t xml:space="preserve">Alexandre Resende Netto (Instituto Ave é Vida), Aristides Salgado Guimarães Neto (Parque Nacional do Descobrimento/ICMBio),  Edson Valgas (CENIBRA), Fernanda Alves (USP), Geraldo Oliveira Pinto (Criadouro Científico para Fins de Conservação Pontões), Jacques Passamani (IBAMA/ES), Joana Carvalhaes (USP), Luiza Helena Avelar (Reserva Natural Vale), Marcus Vinícius Romero (UFMG), Mauro Guimarães Diniz (IBAMA/MG), Mercival Roberto Francisco (UFSCar), Nicholas Locke (REGUA), Roberto Azeredo (CRAX), Tatiana Pongiluppe (SAVE Brasil), Vinícius Lopes (IEMA) </t>
  </si>
  <si>
    <t>Na Fazenda Macedônia e REGUA há proteção contínua e a recomendação das demais localidades será feita após análise destas (ação 2.10)</t>
  </si>
  <si>
    <t>Luiza Helena Avelar (Reserva Natural Vale), Edson Valgas (CENIBRA), ICMBio, Jacques Passamani (IBAMA/ES), Mauro Guimarães Diniz (IBAMA/MG), UFMG</t>
  </si>
  <si>
    <t>Luiza Avelar vai iniciar contato com Fazenda Caliman (ES) para viabilizar captura dos indivíduos.</t>
  </si>
  <si>
    <t>Ações de educação ambiental voltadas para o mutum-do-sudeste em escolas do entorno do PARNA (Distrito de Guarani e Cumuruxatiba no município de  Prado), para 120 alunos de5a a 8a séries da Escola João Alves de Almeida
Distrito de Guarani em
12/07/2012</t>
  </si>
  <si>
    <t xml:space="preserve">Recomenda-se o desenvolvimento de programa específico para as áreas no ES: duas RPPNs da FIBRIA e a Fazenda Caliman que possuem a espécie mas não desenvolvem programas de educação ambiental. </t>
  </si>
  <si>
    <t>1.1</t>
  </si>
  <si>
    <t>1.2</t>
  </si>
  <si>
    <t>1.3</t>
  </si>
  <si>
    <t>1.4</t>
  </si>
  <si>
    <t>1.5</t>
  </si>
  <si>
    <t>1.6</t>
  </si>
  <si>
    <t>1.7</t>
  </si>
  <si>
    <t>1.8</t>
  </si>
  <si>
    <t>1.9</t>
  </si>
  <si>
    <t>1.11</t>
  </si>
  <si>
    <t>1.14</t>
  </si>
  <si>
    <t>2.1</t>
  </si>
  <si>
    <t>2.3</t>
  </si>
  <si>
    <t>2.4</t>
  </si>
  <si>
    <t>2.6</t>
  </si>
  <si>
    <t>2.7</t>
  </si>
  <si>
    <t>2.9</t>
  </si>
  <si>
    <t>Apenas na RNV foi realizado trabalho de campo para a coleta de dados. 
Dados de autoecologia da espécie possivelmente não serão coletados na Bahia (Serra do Cunduru e Serra das Lontras) devido a baixa densidade populacional (esforço de 30 a 40 km percorridos para a obtenção de apenas uma visualização da espécie) - informação repassada por Christine Steiner após monitoria -29/09/13</t>
  </si>
  <si>
    <t>Estimativas populacionais realizadas</t>
  </si>
  <si>
    <t xml:space="preserve">Número de ações da Reserva Natural Vale, RPPN Fazenda Macedônia e REGUA não entrarão pois as ações ocorrem sistematicamente. </t>
  </si>
  <si>
    <t xml:space="preserve">A maior dificuldade é a obtenção de base cartográfica de boa resolução (mapa de uso de solo, relevo etc) que pegue as áreas da Bahia ao Rio de Janeiro (o que tem disponível na internet é de baixa resolução e, portanto, pouco detalhado). Contato com as Secretarias de Meio Ambiente de cada um dos 4 estados deveria ser facilitado para disponibilizar estes layers e facilitar a execução da ação.   </t>
  </si>
  <si>
    <t>Edson Valgas encaminhará a primeira versão até 15 de setembro</t>
  </si>
  <si>
    <t xml:space="preserve">Aristides Salgado Guimarães Neto (PARNA do Descobrimento/ICMBio)  encaminhará shape das unidades que necessitam ser regularizadas.
</t>
  </si>
  <si>
    <t>Tatiana Pongiluppi (SAVE Brasil) /  Nicholas Locke (REGUA) / Edson Valgas (CENIBRA)</t>
  </si>
  <si>
    <t xml:space="preserve">O estado de MG possui 270 RPPNs criadas, totalizando 123.288,95 hectares. Deste total, 182 RPPNs são estaduais (90.148,39 ha) e 88 RPPNs são federais (33.140,56 ha). </t>
  </si>
  <si>
    <t>Consultar oficialmente órgãos e solicitar dados de regularização de reserva legal e APP.  Joana Carvalhaes (USP) encaminhará shape da RPPN Faz Macedônia. Luiza Avelar (Reserva Natural Vale) passará shape do mosaico do Rio Doce.</t>
  </si>
  <si>
    <t>264 ações de fiscalização no ES e 17 dias de operações de fiscalização na BA</t>
  </si>
  <si>
    <t>Christine S.S. Bernardo (UESB), Aristides Salgado Guimarães Neto (Parque Nacional do Descobrimento/ICMBio), Jacques Passamani (IBAMA/ES)</t>
  </si>
  <si>
    <t>Há um processo em andamento para a criação de UC na área da REBIO Comboios. Não foi possível localizar o nº do processo no IBAMA, mas o mesmo encontra-se no setor de Patrimonio do IBAMA Sede em Brasilia e esta com a servidora Iraci que estará tocando o repasse da área para o ICMBio.</t>
  </si>
  <si>
    <t xml:space="preserve">Recomenda-se realizar a análise SWOT também para a RPPN Serra Bonita, Camacan/BA, área potencial para soltura, com elevado grau de proteção e boa infraestrutura. Além disso, o proprietário Dr. Vitor Becker sinalizou a intenção de sua área ser contemplada como possível localidade para reintrodução (informação dada por Christine Steiner em 29/11/2013). 
No Espírito Santo, a Flona Rio Preto também tem interesse em receber projeto. Juntando entorno a área possui mais de 3000ha com área de mata em regeneração e matas bem preservadas, dista a menos de 07 km de duas UC (Rebio Corrego Grande e Parque Estad. Itaúnas) e pouca mais de 20km da Rebio Córrego do Veado e da APA de Conceição da Barra, possui uma sede bem estruturada com casa de hospedes toda estruturada que pode servir para atender quem for fazer o monitoramento, existem viveiros próximos a sede que podem ser usados para manter animais, possui um veterinário que pode prestar atendimento aos animais na pré-soltura, a área é relativamente plana, o que facilita o monitoramento. Informação dada por Jacques Passamani (22/11/13)
</t>
  </si>
  <si>
    <r>
      <t xml:space="preserve">Promover a recuperação e a manutenção de </t>
    </r>
    <r>
      <rPr>
        <i/>
        <sz val="8"/>
        <rFont val="Calibri"/>
        <family val="2"/>
        <scheme val="minor"/>
      </rPr>
      <t>Crax blumenbachii</t>
    </r>
    <r>
      <rPr>
        <sz val="8"/>
        <rFont val="Calibri"/>
        <family val="2"/>
        <scheme val="minor"/>
      </rPr>
      <t xml:space="preserve"> visando reestabelecer as populações nos remanescentes de sua área de ocorrência original </t>
    </r>
  </si>
  <si>
    <r>
      <t xml:space="preserve">2.11-Efetiva proteção dos localidades selecionadas para reintrodução de </t>
    </r>
    <r>
      <rPr>
        <i/>
        <sz val="8"/>
        <rFont val="Calibri"/>
        <family val="2"/>
      </rPr>
      <t>Crax blumenbachii</t>
    </r>
  </si>
  <si>
    <r>
      <t xml:space="preserve">2.12-Recomendar o aumento do efetivo dos funcionários designados à proteção contínua dos locais selecionados para reintrodução de </t>
    </r>
    <r>
      <rPr>
        <i/>
        <sz val="8"/>
        <rFont val="Calibri"/>
        <family val="2"/>
      </rPr>
      <t>Crax blumenbachii</t>
    </r>
  </si>
  <si>
    <r>
      <t>1. Promover a proteção de</t>
    </r>
    <r>
      <rPr>
        <i/>
        <sz val="8"/>
        <color theme="1"/>
        <rFont val="Calibri"/>
        <family val="2"/>
        <scheme val="minor"/>
      </rPr>
      <t xml:space="preserve"> Crax blumenbachii</t>
    </r>
    <r>
      <rPr>
        <sz val="8"/>
        <color theme="1"/>
        <rFont val="Calibri"/>
        <family val="2"/>
        <scheme val="minor"/>
      </rPr>
      <t xml:space="preserve"> e de seu hábitat    </t>
    </r>
  </si>
  <si>
    <r>
      <rPr>
        <sz val="8"/>
        <color theme="4"/>
        <rFont val="Calibri"/>
        <family val="2"/>
        <scheme val="minor"/>
      </rPr>
      <t>1.15</t>
    </r>
    <r>
      <rPr>
        <sz val="8"/>
        <color theme="1"/>
        <rFont val="Calibri"/>
        <family val="2"/>
        <scheme val="minor"/>
      </rPr>
      <t>. Propor aos gestores de UCs selecionadas na ação 2.10 a elaboração e/ou revisão dos planos de manejo visando a reintrodução da espécie, caso necessário</t>
    </r>
  </si>
  <si>
    <r>
      <t xml:space="preserve">Vinícius Lopes (IEMA), </t>
    </r>
    <r>
      <rPr>
        <sz val="8"/>
        <color rgb="FFFF0000"/>
        <rFont val="Calibri"/>
        <family val="2"/>
        <scheme val="minor"/>
      </rPr>
      <t>identificar colaboradores dos demais estados</t>
    </r>
  </si>
  <si>
    <r>
      <t xml:space="preserve">Planos de Manejo do PARNA do Pau Brasil e PARNA do Descobrimento já estão em processo de elaboração. </t>
    </r>
    <r>
      <rPr>
        <sz val="8"/>
        <color rgb="FFFF0000"/>
        <rFont val="Calibri"/>
        <family val="2"/>
        <scheme val="minor"/>
      </rPr>
      <t>Aristides Neto verificará se PARNA Pau Brasil contempla a reintrodução da espécie e sugerir a inclusão, caso necessário.</t>
    </r>
  </si>
  <si>
    <r>
      <rPr>
        <sz val="8"/>
        <color rgb="FF0070C0"/>
        <rFont val="Calibri"/>
        <family val="2"/>
        <scheme val="minor"/>
      </rPr>
      <t>2.13.</t>
    </r>
    <r>
      <rPr>
        <sz val="8"/>
        <color theme="1"/>
        <rFont val="Calibri"/>
        <family val="2"/>
        <scheme val="minor"/>
      </rPr>
      <t xml:space="preserve"> Realizar estudo de variabilidade genética de indivíduos </t>
    </r>
    <r>
      <rPr>
        <i/>
        <sz val="8"/>
        <color theme="1"/>
        <rFont val="Calibri"/>
        <family val="2"/>
        <scheme val="minor"/>
      </rPr>
      <t xml:space="preserve">in situ </t>
    </r>
    <r>
      <rPr>
        <sz val="8"/>
        <color theme="1"/>
        <rFont val="Calibri"/>
        <family val="2"/>
        <scheme val="minor"/>
      </rPr>
      <t>nas áreas de ocorrência natural</t>
    </r>
  </si>
  <si>
    <r>
      <rPr>
        <sz val="8"/>
        <color rgb="FF0070C0"/>
        <rFont val="Calibri"/>
        <family val="2"/>
        <scheme val="minor"/>
      </rPr>
      <t>2.14.</t>
    </r>
    <r>
      <rPr>
        <sz val="8"/>
        <color theme="1"/>
        <rFont val="Calibri"/>
        <family val="2"/>
        <scheme val="minor"/>
      </rPr>
      <t xml:space="preserve"> Realizar avaliação sanitária em indivíduos </t>
    </r>
    <r>
      <rPr>
        <i/>
        <sz val="8"/>
        <color theme="1"/>
        <rFont val="Calibri"/>
        <family val="2"/>
        <scheme val="minor"/>
      </rPr>
      <t>in situ</t>
    </r>
    <r>
      <rPr>
        <sz val="8"/>
        <color theme="1"/>
        <rFont val="Calibri"/>
        <family val="2"/>
        <scheme val="minor"/>
      </rPr>
      <t xml:space="preserve"> dentro das áreas de ocorrência natural</t>
    </r>
  </si>
  <si>
    <r>
      <rPr>
        <sz val="8"/>
        <color rgb="FF0070C0"/>
        <rFont val="Calibri"/>
        <family val="2"/>
        <scheme val="minor"/>
      </rPr>
      <t>2.15.</t>
    </r>
    <r>
      <rPr>
        <sz val="8"/>
        <color theme="1"/>
        <rFont val="Calibri"/>
        <family val="2"/>
        <scheme val="minor"/>
      </rPr>
      <t xml:space="preserve"> Montar banco de dados com base SIG para as áreas de soltura da espécie</t>
    </r>
  </si>
  <si>
    <r>
      <rPr>
        <sz val="8"/>
        <color rgb="FF0070C0"/>
        <rFont val="Calibri"/>
        <family val="2"/>
        <scheme val="minor"/>
      </rPr>
      <t>2.16.</t>
    </r>
    <r>
      <rPr>
        <sz val="8"/>
        <color theme="1"/>
        <rFont val="Calibri"/>
        <family val="2"/>
        <scheme val="minor"/>
      </rPr>
      <t xml:space="preserve"> Realizar pesquisa sobre comportamento,  desenvolvimento e avaliação sanitária de filhotes criados na presença ou ausência de amas</t>
    </r>
  </si>
  <si>
    <t xml:space="preserve">1.12 Enviar carta direcionada aos órgãos competentes solicitanto apoio com direcionamento de recursos oriundos dos Termos de Ajuste de Conduta (TAC), transação penal e criação de editais de fomento aos planos de ação </t>
  </si>
  <si>
    <t>Justiça Federal de Teixeira de Freitas, CR-7/ICMBio e Polícia Federal de Porto Seguro.</t>
  </si>
  <si>
    <t>Retomar o trabalho tão logo o Parque seja desocupado.</t>
  </si>
  <si>
    <t>PND, CR-7  e Coordenação de Fiscalização do ICMBio</t>
  </si>
  <si>
    <t>Previsto no Plano de manejo (No Prelo para Publicação)</t>
  </si>
  <si>
    <t>Necessidade de estruturação da publicação do Plano de Manejo, e fomento na obtenção de recursos humanos para a UC</t>
  </si>
  <si>
    <t xml:space="preserve"> Intensificação provisória e imediata da fiscalização no período da Brigada de incêndios Set/2014 até Fev 2015</t>
  </si>
  <si>
    <t xml:space="preserve">A CENIBRA, REGUA, CEMIG, VALE e IEF - Parque Estadual do Rio Doce desenvolvem programas de educação ambiental permanente junto às comunidades locais. </t>
  </si>
  <si>
    <t>A CRAX Brasil elaborou o protocolo e apresentará na reunião em Maceió/AL.</t>
  </si>
  <si>
    <t>Roberto Azeredo (CRAX Brasil)</t>
  </si>
  <si>
    <t>2.15 Montar banco de dados com base SIG para as áreas de soltura da espécie.</t>
  </si>
  <si>
    <t>Em muitas áreas o trabalho tem problemas de realização devido à falta de recursos e de pessoas para realizar atividades de campo.</t>
  </si>
  <si>
    <t xml:space="preserve">Coloquei a opção em verde, mas ainda existem áreas onde a espécie precisa ser estudada, inclusive para confirmar sua presença e não acredito que a meta seja atingida até dezembro de 2014, como previsto na última monitoria. </t>
  </si>
  <si>
    <t>Estudantes disponíveis para fazer o trabalho de campo</t>
  </si>
  <si>
    <t>Compilação de pontos georreferenciados de ocorrência atual da espécie, caracterização ambiental espacial destes pontos e posterior elaboração de modelo de distribuição potencial</t>
  </si>
  <si>
    <t>Estudante em fase de treinamento de softwares necessários para modelagem de distribuição potencial</t>
  </si>
  <si>
    <t>A mestranda Joana Carvalhaes Borba de Araujo iniciou seu projeto e expedições a campo: Tamanho populacional, razão sexual e ocupação da paisagem de uma população de mutum-do-sudeste (Crax blumenbachii SPIX, 1825) reintroduzida na RPPN fazenda Macedônia, Ipaba, MG.</t>
  </si>
  <si>
    <t>2.14 Realizar avaliação sanitária em indivíduos in situ dentro das áreas de ocorrência natural.</t>
  </si>
  <si>
    <t>Falta de recursos para diárias e despesas para enviar a equipe a campo.</t>
  </si>
  <si>
    <t>2.16 Realizar pesquisa sobre comportamento,  desenvolvimento e avaliação sanitária de filhotes criados na presença ou ausência de amas.</t>
  </si>
  <si>
    <t xml:space="preserve">Pouca, ou nenhuma sensibilidade da Diretoria de Licenciamento do IBAMA/Sede com respeito ao assunto. </t>
  </si>
  <si>
    <t xml:space="preserve">Falta de fiscais disponíveis para as ações fiscalizatórias; Aumento da pressão de caça na Uc face a ocupação indígena na área </t>
  </si>
  <si>
    <t>Ação Concluída</t>
  </si>
  <si>
    <t>Não houve nenhuma alteração sobre o que temos de informações.</t>
  </si>
  <si>
    <t>Falta de recursos humanos e orçamentário para iniciar  processo.</t>
  </si>
  <si>
    <t xml:space="preserve">Portaria 25 de 10 de março de 2014 do Programa de Cativeiro aprovada. </t>
  </si>
  <si>
    <t xml:space="preserve">1.15-Propor aos gestores de UCs selecionadas na ação 2.10 a elaboração e/ou revisão dos planos de manejo visando à reintrodução da espécie, caso necessário.  </t>
  </si>
  <si>
    <t>Vinícius Lopes (IEMA), identificar colaboradores dos demais estados</t>
  </si>
  <si>
    <t>03-04/ 09/2014</t>
  </si>
  <si>
    <r>
      <t xml:space="preserve">1.1-Diagnosticar e monitorar as propostas de criação de assentamento rurais e terras indígenas no sul da Bahia e sensibilizar os órgãos competentes e  comunidades do entorno sobre a importância das áreas para a manutenção de </t>
    </r>
    <r>
      <rPr>
        <i/>
        <sz val="13"/>
        <rFont val="Calibri"/>
        <family val="2"/>
      </rPr>
      <t>Crax blumenbachii</t>
    </r>
  </si>
  <si>
    <r>
      <t xml:space="preserve">1.7-Estimular a criação de UC de domínio privado abrangendo remanescentes florestais na área de distribuição de </t>
    </r>
    <r>
      <rPr>
        <i/>
        <sz val="13"/>
        <rFont val="Calibri"/>
        <family val="2"/>
      </rPr>
      <t>Crax blumenbachii</t>
    </r>
  </si>
  <si>
    <r>
      <t xml:space="preserve">1.14-Enviar cópias do Sumário Executivo do PAN mutum-do-sudeste para os órgãos licenciadores dos estados da área de ocorrência de </t>
    </r>
    <r>
      <rPr>
        <i/>
        <sz val="13"/>
        <rFont val="Calibri"/>
        <family val="2"/>
      </rPr>
      <t>Crax blumenbachii</t>
    </r>
  </si>
  <si>
    <r>
      <t xml:space="preserve">2.1-Realizar inventários nas localidades onde </t>
    </r>
    <r>
      <rPr>
        <i/>
        <sz val="13"/>
        <rFont val="Calibri"/>
        <family val="2"/>
      </rPr>
      <t>Crax blumenbachii</t>
    </r>
    <r>
      <rPr>
        <sz val="13"/>
        <rFont val="Calibri"/>
        <family val="2"/>
      </rPr>
      <t xml:space="preserve"> foi registrado a fim de verificar a presença da espécie</t>
    </r>
  </si>
  <si>
    <r>
      <t>Inventários realizados e registros da espécie em todas as localidades, com exceção do Parque Nacional Pau Brasil. H</t>
    </r>
    <r>
      <rPr>
        <sz val="13"/>
        <rFont val="Calibri"/>
        <family val="2"/>
      </rPr>
      <t>ouve registros fotográficos do mutum-do-sudeste na REBIO Sooretama em 2005, 2006, 2007 e em outubro 2011</t>
    </r>
  </si>
  <si>
    <r>
      <t xml:space="preserve">2.6-Realizar estudos sobre a autoecologia, demografia e monitoramento das populações reintroduzidas de </t>
    </r>
    <r>
      <rPr>
        <i/>
        <sz val="13"/>
        <rFont val="Calibri"/>
        <family val="2"/>
      </rPr>
      <t xml:space="preserve">Crax blumenbachii </t>
    </r>
  </si>
  <si>
    <r>
      <t xml:space="preserve">2.7-Elaborar o Programa de Cativeiro de </t>
    </r>
    <r>
      <rPr>
        <i/>
        <sz val="13"/>
        <rFont val="Calibri"/>
        <family val="2"/>
      </rPr>
      <t>Crax blumenbachii</t>
    </r>
  </si>
  <si>
    <r>
      <t xml:space="preserve">2.9-Selecionar novas localidades potenciais para reintrodução de </t>
    </r>
    <r>
      <rPr>
        <i/>
        <sz val="13"/>
        <rFont val="Calibri"/>
        <family val="2"/>
      </rPr>
      <t>Crax blumenbachii</t>
    </r>
  </si>
  <si>
    <t>Ofício encaminhado aos órgãos competentes solicitando informações a respeito de assentamentos rurais e terras indígenas, no entanto a demanda não foi atendida</t>
  </si>
  <si>
    <r>
      <t>1.2-Diagnosticar o</t>
    </r>
    <r>
      <rPr>
        <i/>
        <sz val="13"/>
        <color rgb="FFFF0000"/>
        <rFont val="Calibri"/>
        <family val="2"/>
      </rPr>
      <t xml:space="preserve"> status</t>
    </r>
    <r>
      <rPr>
        <sz val="13"/>
        <color rgb="FFFF0000"/>
        <rFont val="Calibri"/>
        <family val="2"/>
      </rPr>
      <t xml:space="preserve"> da regularização das reservas legais e áreas de preservação permanente e a existência de projetos agroecológicos no entorno das áreas de ocorrência atual de </t>
    </r>
    <r>
      <rPr>
        <i/>
        <sz val="13"/>
        <color rgb="FFFF0000"/>
        <rFont val="Calibri"/>
        <family val="2"/>
      </rPr>
      <t>Crax blumenbachii</t>
    </r>
    <r>
      <rPr>
        <sz val="13"/>
        <color rgb="FFFF0000"/>
        <rFont val="Calibri"/>
        <family val="2"/>
      </rPr>
      <t xml:space="preserve"> e que venham a receber projetos de reintrodução da espécie para subsidiar projetos  futuros de melhoria da paisagem</t>
    </r>
  </si>
  <si>
    <r>
      <t xml:space="preserve">Está sendo realizado um levantamento sobre iniciativas que contemplam regularização de RL e APPs, restauração e projetos agroecológicos. Até o momento, foram obtidos os seguintes resultados: O IBIO desenvolveu na região o Projeto Corredores Ecológicos, Corredor Monte Pascoal - Pau Brasil e até o momento foram restaurados 45 hectares sendo 20 utilizando a metodologia de plantio total e 25 utilizando a metodologia de  enriquecimento. Quanto às averbações de Reserva legal a meta eram 1600 hectares averbados, todos os contatos e mapeamentos foram realizados mas  devido a um problema no sistema estadual de licenciamento, somente 308,57 hectares foram averbados. 
A reserva da REGUA é composta de diversas propriedades, com área total potencial para criação de RPPN de 754 ha, e há um processo de regularização de todas com o CAR, com a APP e RL. Já foi averbado na REGUA 1 RPPN com de 302.5ha e está em processo final o Sitio Duas Barras com 35 ha. Além disso, foi dado entrada na averbação da Faz João Paulo com 16ha.
A REGUA está mapeando todas as propriedades localizadas dentro da bacia alta do rio Guapiaçu, 30 000 ha, porém esta informação ainda não está totalmente completa. Um mapa com a vegetação renascente (56% área verde)  está pronta. A bacia, composta de várias propriedades particulares (algumas pequenas e outras grandes) possui duas unidades de conservação sobrepõem à bacia; a do Parque estadual Três Picos (PETP) com aproximadamente 18000 ha e o Refugio de vida silvestre com 2200 ha. A REGUA também tem quase 7500 ha desta área (80% dentro do PETP), sendo 4700 ha próprios e 2800 em parceria com a cervejaria Kirim Brasil.
 Não existem programas de agroecologia nas propriedades compondo esta bacia e a REGUA  visa unicamente a preservação/ conservação não tendo atividade agrícola econômica, a não ser do seu viveiro.
As áreas de reserva legal e APP das RPPN Fazenda Macedônia e RPPN Usiminas encontram-se regularizadas. Não há projetos agroecológicos na área pertencente ao PERD. Já no entorno da UC, há o predomínio de projetos de reflorestamento com eucalipto, que são implementados utilizando as mais modernas técnicas, visando obter a máxima produção de madeira mantendo a capacidade produtiva do ambiente. Nestas áreas de reflorestamento as empresas mantém uma média superior a 40% de áreas destinadas à conservação da biodiversidade, incluindo as áreas de reserva legal e preservação permanente. 
</t>
    </r>
    <r>
      <rPr>
        <sz val="13"/>
        <color rgb="FFFF0000"/>
        <rFont val="Calibri"/>
        <family val="2"/>
        <scheme val="minor"/>
      </rPr>
      <t xml:space="preserve">
Vinícius Lopes e Luiza Avelar resgatarão informações a respeito do ES.</t>
    </r>
  </si>
  <si>
    <r>
      <t xml:space="preserve">1.3-Recomendar que a análise, licenciamento e aprovação de empreendimentos desenvolvidos no entorno das áreas de ocorrência atual de </t>
    </r>
    <r>
      <rPr>
        <i/>
        <sz val="13"/>
        <rFont val="Calibri"/>
        <family val="2"/>
      </rPr>
      <t>Crax blumenbachii</t>
    </r>
    <r>
      <rPr>
        <sz val="13"/>
        <rFont val="Calibri"/>
        <family val="2"/>
      </rPr>
      <t xml:space="preserve"> contemplem medidas mitigatórias e compensatórias, sobretudo que recebam projetos de reintrodução, e que gerem benefícios para a conservação da espécie considerando o PAN mutum-do-sudeste</t>
    </r>
  </si>
  <si>
    <r>
      <t xml:space="preserve">CEMAVE encaminhará ofício aos órgãos do ES: (IEMA, IDAF, INCAPER, Conselho Gestores de Mosaico - Vinícius Lopes fornecerá endereço completo e nome de dirigente), </t>
    </r>
    <r>
      <rPr>
        <sz val="13"/>
        <rFont val="Calibri"/>
        <family val="2"/>
        <scheme val="minor"/>
      </rPr>
      <t xml:space="preserve">aos </t>
    </r>
    <r>
      <rPr>
        <b/>
        <sz val="13"/>
        <rFont val="Calibri"/>
        <family val="2"/>
        <scheme val="minor"/>
      </rPr>
      <t>órgãos do RJ: Conselho de Mosaico</t>
    </r>
    <r>
      <rPr>
        <sz val="13"/>
        <rFont val="Calibri"/>
        <family val="2"/>
        <scheme val="minor"/>
      </rPr>
      <t xml:space="preserve"> (Coordenadores: Francisco Pontes de Miranda Ferreira e Dione Satyro Storck
Escritório Técnico - Agência de Comunicação  Mosaico de Unidades de Conservação da Mata Atlântica Central Fluminense - (24) 2222-1651, (24) 8816-9238, (21) 9514-3130 e (24) 8824-2706
www.mosaicocentral.org.br) e </t>
    </r>
    <r>
      <rPr>
        <b/>
        <sz val="13"/>
        <rFont val="Calibri"/>
        <family val="2"/>
        <scheme val="minor"/>
      </rPr>
      <t>INEA</t>
    </r>
    <r>
      <rPr>
        <sz val="13"/>
        <rFont val="Calibri"/>
        <family val="2"/>
        <scheme val="minor"/>
      </rPr>
      <t xml:space="preserve"> (Roberta Guagliardi Pacheco Bastos - Chefe do Serviço de RPPN, email: robertaguagliardi@gmail.com, Av. Venezuela; nº 110; 3º and. Saúde - Rio de Janeiro – RJ Cep: 20081-312 Tel: (21) 2332-5522; Andre Ilha - chefe de Biodiversidade, andreilha@hotmail.com)
</t>
    </r>
    <r>
      <rPr>
        <sz val="13"/>
        <color rgb="FF00B050"/>
        <rFont val="Calibri"/>
        <family val="2"/>
        <scheme val="minor"/>
      </rPr>
      <t>MG (IEF, SEMAD - Mauro Guimarães fornecerá endereço completo e nome de dirigente)</t>
    </r>
  </si>
  <si>
    <r>
      <t xml:space="preserve">1.6-Promover ações integradas entre os diferentes órgãos de fiscalização para prevenção e combate a caça, desmatamento, incêndios e a invasão de áreas de ocorrência atual de </t>
    </r>
    <r>
      <rPr>
        <i/>
        <sz val="13"/>
        <color rgb="FFFF0000"/>
        <rFont val="Calibri"/>
        <family val="2"/>
      </rPr>
      <t xml:space="preserve">Crax blumenbachii </t>
    </r>
    <r>
      <rPr>
        <sz val="13"/>
        <color rgb="FFFF0000"/>
        <rFont val="Calibri"/>
        <family val="2"/>
      </rPr>
      <t>e que venham a receber projetos de reintrodução</t>
    </r>
  </si>
  <si>
    <r>
      <t xml:space="preserve">No Espírito Santo: Na Reserva Vale e Fazenda Caliman ocorrem constantes operações de fiscalização de combate a caça e desmatamento e na RPPN Recanto das Antas e RPPN Mutum-preto ocorrem fiscalizações constantes de combate a incêndio.
Na REBio Córrego do Veado e REBio Córrego Grande foram registradas duas ações de fiscalização de combate a caça com participação de IBAMA, ICMBio e Policia Ambiental. 
Na REBio Augusto Ruschi foi realizada ação de combate a caça no entorno, com participação de IBAMA e Policia Federal. 
Na Rebio Sooretama ocorreram aproximadamente 255 ações de fiscalização. São feitas rondas diárias de segunda a sexta por duas equipes de 05 guardas cedidos pela Vale. Também são feitas rondas pelos servidores da Rebio que trabalham em regime de escala e com isto também fazem em alguns fins de semana. Desta forma, o número de dias com ações é ainda superior, mas não há um número exato.
Na Rebio Comboios houve 03 ações planejadas com equipes de outras unidades do ICMBio e a UC possui dois fiscais que fazem ronda.
Na Flona Goytacazes – Existe uma equipe composta por dois servidores que fazem ronda na UC. Não foi possível quantificar as operações, mas são pouco frequentes.
Na Flona Rio Preto houve 3 operações de fiscalização de caça, com apoio da Policia Militar Ambiental e inclusive tiveram êxito em duas das três operações. 
Rio de Janeiro: Na REGUA houveram operações de fiscalizações com apoio do INEA e Policia Ambiental. 
Em Minas Gerais: Na RPPN Fazenda Macedônia e entorno são realizadas operações mensais por meio de convênio entre CENIBRA e Polícia Militar do Meio Ambiente de Minas Gerais. 
Na Bahia: Foram realizados 17 dias de operações de fiscalização, com foco em caça e desmatamento no sul da Bahia, em dezembro de 2012 e janeiro de 2013, com o apoio do PMA de Porto Seguro, IBAMA e ICMBio. 
</t>
    </r>
    <r>
      <rPr>
        <sz val="13"/>
        <color rgb="FFFF0000"/>
        <rFont val="Calibri"/>
        <family val="2"/>
        <scheme val="minor"/>
      </rPr>
      <t>Mauro irá repassar número de dias de operações em Minas.</t>
    </r>
    <r>
      <rPr>
        <sz val="13"/>
        <color theme="1"/>
        <rFont val="Calibri"/>
        <family val="2"/>
        <scheme val="minor"/>
      </rPr>
      <t xml:space="preserve">
</t>
    </r>
  </si>
  <si>
    <r>
      <t xml:space="preserve">1.8-Ampliar ou criar áreas protegidas na região de ocorrência atual e potencial de </t>
    </r>
    <r>
      <rPr>
        <i/>
        <sz val="13"/>
        <color rgb="FFFF0000"/>
        <rFont val="Calibri"/>
        <family val="2"/>
      </rPr>
      <t xml:space="preserve">Crax blumenbachii </t>
    </r>
    <r>
      <rPr>
        <sz val="13"/>
        <color rgb="FFFF0000"/>
        <rFont val="Calibri"/>
        <family val="2"/>
      </rPr>
      <t>e que venham a receber projetos de reintrodução</t>
    </r>
  </si>
  <si>
    <r>
      <t xml:space="preserve">REGUA está em processo de conversão de 100 ha de área para RPPN. Siderurgica Aperam e Schmit Mittal encaminharam para IEF processo de criação de RPPN Oikos aguardando aprovação e publicação. </t>
    </r>
    <r>
      <rPr>
        <sz val="13"/>
        <color rgb="FFFF0000"/>
        <rFont val="Calibri"/>
        <family val="2"/>
        <scheme val="minor"/>
      </rPr>
      <t>Vinicius fornecerão lista de RPPNs que estão criadas e em processo de criação</t>
    </r>
  </si>
  <si>
    <r>
      <t xml:space="preserve">1.10-Realizar programas de educação ambiental junto às comunidades que vivem no entorno das áreas de ocorrência atual de </t>
    </r>
    <r>
      <rPr>
        <i/>
        <sz val="13"/>
        <rFont val="Calibri"/>
        <family val="2"/>
      </rPr>
      <t>Crax blumenbachii</t>
    </r>
    <r>
      <rPr>
        <sz val="13"/>
        <rFont val="Calibri"/>
        <family val="2"/>
      </rPr>
      <t xml:space="preserve"> e que venham a receber  projetos de reintrodução, com destaque especial para a questão da atividade de caça, onde a espécie ocorrer</t>
    </r>
  </si>
  <si>
    <r>
      <t xml:space="preserve">Há ações constantes de educação sendo desenvolvidas em Minas Gerais: CENIBRA (RPPN Faz Macedônia), COPASA (Reserva de Fechos), CEMIG (Reserva de Peti),  USIMINAS (RPPN Lagoa Silvana). No Espirito Santo: VALE (Reserva Natural Vale), REBio Sooretama. No Rio de Janeiro: REGUA. </t>
    </r>
    <r>
      <rPr>
        <sz val="13"/>
        <rFont val="Calibri"/>
        <family val="2"/>
        <scheme val="minor"/>
      </rPr>
      <t>Ações de educação ambiental voltadas para o mutum-do-sudeste em escolas do entorno do PARNA (Distrito de Guarani e Cumuruxatiba no municipio de  Prado), para 120 alunos de5a a 8a séries da Escola João Alves de Almeida Distrito de Guarani em 12/07/2012</t>
    </r>
  </si>
  <si>
    <r>
      <t>Edson Valgas (CENIBRA), Jacques Passamani (IBAMA/ES), Mauro Guimarães Diniz (IBAMA/MG), Nicholas Locke (REGUA), Aristid</t>
    </r>
    <r>
      <rPr>
        <sz val="13"/>
        <rFont val="Calibri"/>
        <family val="2"/>
        <scheme val="minor"/>
      </rPr>
      <t>es, Aristides Salgado Guimarães Neto (PARNA do Descobrimento/ICMBio)</t>
    </r>
  </si>
  <si>
    <r>
      <rPr>
        <sz val="13"/>
        <color theme="4"/>
        <rFont val="Calibri"/>
        <family val="2"/>
        <scheme val="minor"/>
      </rPr>
      <t>1.10</t>
    </r>
    <r>
      <rPr>
        <sz val="13"/>
        <color theme="1"/>
        <rFont val="Calibri"/>
        <family val="2"/>
        <scheme val="minor"/>
      </rPr>
      <t xml:space="preserve"> Realizar programas de educação ambiental junto às comunidades que vivem no entorno das áreas de ocorrência atual de Crax blumenbachii e que venham a receber  projetos de reintrodução, com destaque especial para a questão da atividade de caça</t>
    </r>
  </si>
  <si>
    <r>
      <rPr>
        <sz val="13"/>
        <color theme="4"/>
        <rFont val="Calibri"/>
        <family val="2"/>
        <scheme val="minor"/>
      </rPr>
      <t xml:space="preserve">1.12 </t>
    </r>
    <r>
      <rPr>
        <sz val="13"/>
        <color theme="1"/>
        <rFont val="Calibri"/>
        <family val="2"/>
        <scheme val="minor"/>
      </rPr>
      <t xml:space="preserve">Enviar carta direcionada aos órgãos competentes solicitanto apoio com direcionamento de recursos oriundos dos Termos de Ajuste de Conduta (TAC), transação penal e criação de editais de fomento aos planos de ação </t>
    </r>
  </si>
  <si>
    <r>
      <t xml:space="preserve">1.13-Recomendar que se articule, junto ao Fundo Nacional de Meio Ambiente, a criação de uma linha de financiamento específica para custear projetos de censos populacionais de </t>
    </r>
    <r>
      <rPr>
        <i/>
        <sz val="13"/>
        <rFont val="Calibri"/>
        <family val="2"/>
      </rPr>
      <t>Crax blumenbachii</t>
    </r>
    <r>
      <rPr>
        <sz val="13"/>
        <rFont val="Calibri"/>
        <family val="2"/>
      </rPr>
      <t xml:space="preserve"> </t>
    </r>
  </si>
  <si>
    <r>
      <t xml:space="preserve">1.13 </t>
    </r>
    <r>
      <rPr>
        <sz val="13"/>
        <rFont val="Calibri"/>
        <family val="2"/>
        <scheme val="minor"/>
      </rPr>
      <t>(substituir censos por estimativas populacionais)</t>
    </r>
  </si>
  <si>
    <r>
      <t xml:space="preserve">2.2-Realizar censos das populações onde a presença de </t>
    </r>
    <r>
      <rPr>
        <i/>
        <sz val="13"/>
        <rFont val="Calibri"/>
        <family val="2"/>
      </rPr>
      <t xml:space="preserve">Crax blumenbachii </t>
    </r>
    <r>
      <rPr>
        <sz val="13"/>
        <rFont val="Calibri"/>
        <family val="2"/>
      </rPr>
      <t xml:space="preserve">foi confirmada, através de transecção linear </t>
    </r>
  </si>
  <si>
    <r>
      <rPr>
        <sz val="13"/>
        <color rgb="FF0070C0"/>
        <rFont val="Calibri"/>
        <family val="2"/>
        <scheme val="minor"/>
      </rPr>
      <t>2.2</t>
    </r>
    <r>
      <rPr>
        <sz val="13"/>
        <color theme="1"/>
        <rFont val="Calibri"/>
        <family val="2"/>
        <scheme val="minor"/>
      </rPr>
      <t xml:space="preserve"> Realizar estimativas populacionais das populações onde a presença de </t>
    </r>
    <r>
      <rPr>
        <i/>
        <sz val="13"/>
        <color theme="1"/>
        <rFont val="Calibri"/>
        <family val="2"/>
        <scheme val="minor"/>
      </rPr>
      <t>Crax blumenbachii</t>
    </r>
    <r>
      <rPr>
        <sz val="13"/>
        <color theme="1"/>
        <rFont val="Calibri"/>
        <family val="2"/>
        <scheme val="minor"/>
      </rPr>
      <t xml:space="preserve"> foi confirmada, através de transecção linear </t>
    </r>
  </si>
  <si>
    <r>
      <t xml:space="preserve">2.3-Realizar buscas de populações de </t>
    </r>
    <r>
      <rPr>
        <i/>
        <sz val="13"/>
        <color rgb="FFFF0000"/>
        <rFont val="Calibri"/>
        <family val="2"/>
      </rPr>
      <t xml:space="preserve">Crax blumenbachii </t>
    </r>
    <r>
      <rPr>
        <sz val="13"/>
        <color rgb="FFFF0000"/>
        <rFont val="Calibri"/>
        <family val="2"/>
      </rPr>
      <t xml:space="preserve">em vida livre em locais distintos dentro dos PARNA do Pau Brasil, PARNA do Monte Pascal, PARNA da Serra das Lontra e RPPN Michelin. Além disso, realizar buscas em novas áreas como na Serra do Conduru, Parque Estadual do Rio Doce, RPPN Veracel, RPPN Santuário do Caraça, Pontões Capixaba e demais áreas de interesse dentro da área de distribuição da espécie     </t>
    </r>
  </si>
  <si>
    <r>
      <t xml:space="preserve">Foi obtido financiamento do Grupo O Boticário para dados na Serra do Conduru. A espécie foi localizada na parte norte (RPPN Capitão) e, de setembro a dezembro, novas buscas serão realizadas na parte central e sul. Na REBio UNA também encontramos e tiramos fotos com câmera trap. O proximo passo será buscas na Serra das Lontras. Segundo Fabio Faráco (chefe do PARNA Pau Brasil) informou que três brigadistas visualizam uma fêmea de mutum na PARNA do Pau Brasil entre fim de 2012 e início de 2013. Foram realizadas buscas no ES mas não encontraram o Mutum na região da Cabruca as margens do Rio Doce.                             </t>
    </r>
    <r>
      <rPr>
        <sz val="13"/>
        <color rgb="FFFF0000"/>
        <rFont val="Calibri"/>
        <family val="2"/>
        <scheme val="minor"/>
      </rPr>
      <t xml:space="preserve">Mauro passará detalhamento de buscas em MG (destacar municípios). </t>
    </r>
  </si>
  <si>
    <r>
      <rPr>
        <sz val="13"/>
        <rFont val="Calibri"/>
        <family val="2"/>
        <scheme val="minor"/>
      </rPr>
      <t xml:space="preserve">Designar algum grupo de universidades próximas para realizar os transectos lineares em localidades de Minas Gerais e Espírito Santo.
</t>
    </r>
    <r>
      <rPr>
        <sz val="13"/>
        <color theme="3"/>
        <rFont val="Calibri"/>
        <family val="2"/>
        <scheme val="minor"/>
      </rPr>
      <t xml:space="preserve">
</t>
    </r>
  </si>
  <si>
    <r>
      <t xml:space="preserve">2.4-Refinar a distribuição provável de </t>
    </r>
    <r>
      <rPr>
        <i/>
        <sz val="13"/>
        <rFont val="Calibri"/>
        <family val="2"/>
      </rPr>
      <t>Crax blumenbachii</t>
    </r>
    <r>
      <rPr>
        <sz val="13"/>
        <rFont val="Calibri"/>
        <family val="2"/>
      </rPr>
      <t xml:space="preserve"> a partir da utilização de base de dados de ocorrência histórica e atual e mapas de relevo, hidrografia, tipos de vegetação e uso do solo para identificação de possíveis localidades a serem amostradas (fora das UC) </t>
    </r>
  </si>
  <si>
    <r>
      <rPr>
        <sz val="13"/>
        <rFont val="Calibri"/>
        <family val="2"/>
        <scheme val="minor"/>
      </rPr>
      <t xml:space="preserve">Material do ES está disponível no Geobases - site do IEMA.
</t>
    </r>
    <r>
      <rPr>
        <sz val="13"/>
        <color theme="3"/>
        <rFont val="Calibri"/>
        <family val="2"/>
        <scheme val="minor"/>
      </rPr>
      <t xml:space="preserve">
</t>
    </r>
  </si>
  <si>
    <r>
      <t xml:space="preserve">2.5-Estimular a realização de estudos sobre a autoecologia de </t>
    </r>
    <r>
      <rPr>
        <i/>
        <sz val="13"/>
        <rFont val="Calibri"/>
        <family val="2"/>
      </rPr>
      <t>Crax blumenbachii</t>
    </r>
    <r>
      <rPr>
        <sz val="13"/>
        <rFont val="Calibri"/>
        <family val="2"/>
      </rPr>
      <t xml:space="preserve"> na sua área de ocorrência</t>
    </r>
  </si>
  <si>
    <r>
      <t xml:space="preserve">Em uma das áreas de ocorrência (RNV) de </t>
    </r>
    <r>
      <rPr>
        <i/>
        <sz val="13"/>
        <color theme="1"/>
        <rFont val="Calibri"/>
        <family val="2"/>
        <scheme val="minor"/>
      </rPr>
      <t xml:space="preserve">Crax blumenbachii </t>
    </r>
    <r>
      <rPr>
        <sz val="13"/>
        <color theme="1"/>
        <rFont val="Calibri"/>
        <family val="2"/>
        <scheme val="minor"/>
      </rPr>
      <t xml:space="preserve">foram coletados dados para estimativa de densidade populacional e para verificar se existe seleção de habitat da espécie. Estes dados estão em fase de análise. </t>
    </r>
  </si>
  <si>
    <r>
      <rPr>
        <sz val="13"/>
        <color rgb="FF0070C0"/>
        <rFont val="Calibri"/>
        <family val="2"/>
        <scheme val="minor"/>
      </rPr>
      <t>2.5</t>
    </r>
    <r>
      <rPr>
        <sz val="13"/>
        <color theme="1"/>
        <rFont val="Calibri"/>
        <family val="2"/>
        <scheme val="minor"/>
      </rPr>
      <t xml:space="preserve"> Realizar estudos sobre a autoecologia de Crax blumenbachii na sua área de ocorrência</t>
    </r>
  </si>
  <si>
    <r>
      <t>2.8-Estabelecer um protocolo de reintrodução de</t>
    </r>
    <r>
      <rPr>
        <i/>
        <sz val="13"/>
        <rFont val="Calibri"/>
        <family val="2"/>
      </rPr>
      <t xml:space="preserve"> Crax blumenbachii</t>
    </r>
    <r>
      <rPr>
        <sz val="13"/>
        <rFont val="Calibri"/>
        <family val="2"/>
      </rPr>
      <t>, incluindo o monitoramento a longo prazo</t>
    </r>
  </si>
  <si>
    <r>
      <rPr>
        <sz val="13"/>
        <color rgb="FF0070C0"/>
        <rFont val="Calibri"/>
        <family val="2"/>
        <scheme val="minor"/>
      </rPr>
      <t xml:space="preserve">2.8 </t>
    </r>
    <r>
      <rPr>
        <sz val="13"/>
        <color theme="1"/>
        <rFont val="Calibri"/>
        <family val="2"/>
        <scheme val="minor"/>
      </rPr>
      <t>Estabelecer um protocolo de soltura (reintrodução e revigoramento) de</t>
    </r>
    <r>
      <rPr>
        <i/>
        <sz val="13"/>
        <color theme="1"/>
        <rFont val="Calibri"/>
        <family val="2"/>
        <scheme val="minor"/>
      </rPr>
      <t xml:space="preserve"> Crax blumenbachii,</t>
    </r>
    <r>
      <rPr>
        <sz val="13"/>
        <color theme="1"/>
        <rFont val="Calibri"/>
        <family val="2"/>
        <scheme val="minor"/>
      </rPr>
      <t xml:space="preserve"> incluindo o monitoramento a longo prazo</t>
    </r>
  </si>
  <si>
    <r>
      <t xml:space="preserve">2.10-Seleção de localidades para reintrodução e revigoramento de </t>
    </r>
    <r>
      <rPr>
        <i/>
        <sz val="13"/>
        <rFont val="Calibri"/>
        <family val="2"/>
      </rPr>
      <t>Crax blumenbachii</t>
    </r>
  </si>
  <si>
    <r>
      <t>Duas áreas selecionadas para revigoramento: REGUA (2014)  e RPPN Fazenda Macedônia (2015), as quais obtiveram n</t>
    </r>
    <r>
      <rPr>
        <sz val="13"/>
        <rFont val="Calibri"/>
        <family val="2"/>
        <scheme val="minor"/>
      </rPr>
      <t xml:space="preserve">otas 8,8 e 9,2, </t>
    </r>
    <r>
      <rPr>
        <sz val="13"/>
        <color theme="1"/>
        <rFont val="Calibri"/>
        <family val="2"/>
        <scheme val="minor"/>
      </rPr>
      <t xml:space="preserve">através da análise SWOT. No ES a área analisada para reintrodução foi Monumento Natural dos Pontões Capixabas, que obteve nota 7,79, considerada boa área de acordo com método aplicado. </t>
    </r>
  </si>
  <si>
    <r>
      <rPr>
        <sz val="13"/>
        <color rgb="FF0070C0"/>
        <rFont val="Calibri"/>
        <family val="2"/>
        <scheme val="minor"/>
      </rPr>
      <t xml:space="preserve">2.10 </t>
    </r>
    <r>
      <rPr>
        <sz val="13"/>
        <color theme="1"/>
        <rFont val="Calibri"/>
        <family val="2"/>
        <scheme val="minor"/>
      </rPr>
      <t>Seleção de localidades para reintrodução de Crax blumenbachii</t>
    </r>
  </si>
  <si>
    <t>Fazer uma consulta ao CAR (Cadastro Ambiental Rural) assim que os dados estiverem disponíveis para extrair mais informações sobre reservas legais e áreas de proteção permanente.</t>
  </si>
  <si>
    <t xml:space="preserve">A articulação foi feita por ocasião dos treinamentos sobre análise e expedição de autorizações de captura/coleta de fauna silvestre ministrados ao órgão ambiental estadual responsável pelos licenciamentos de empreendimentos no âmbito estadual de Minas. A ideia foi bem recebida pelos técnicos.
A mesma abordagem foi feita aos técnicos e, inclusive, a Diretora da DILIC/IBAMA. Entretanto, e lamentavelmente, não foi bem recebida pela Diretoria sob a alegação de que não compete ao IBAMA fazer o “trabalho” do ICMBio.                                            ICMBio encaminhou ofício ao IBAMA  informando para que sejam obsevadas os empreendimentos na área de ocorrencia de espécies contempladas em PAN e para que se considere medidas mitigatórias e compensatórias nos processos de licenciamento.
</t>
  </si>
  <si>
    <t>MauroDiniz (IBAMA), Antonio Eduardo Araujo (CEMAVE)</t>
  </si>
  <si>
    <t>Intensificar a fiscalização tão logo haja a reintegração de posse. Apesar de concluída, poucas ações de fiscalização foram realizadas no sul da Bahia.</t>
  </si>
  <si>
    <t>Antonio Eduardo Barbosa (CEMAVE/ICMBio), Vinícius de Assis (PERD/IEF)</t>
  </si>
  <si>
    <t xml:space="preserve">Nicholas Locke e ICMBio entrará em contato com Associação Mico Leão Dourado (Rio de Janeiro) para averiguar interesse na criação de RPPN na área.  </t>
  </si>
  <si>
    <t>Não há informações sobre programas de educação ambientao na Bahia.</t>
  </si>
  <si>
    <t>Seis programas permanentes de educação ambiental em andamento: CENIBRA, REGUA, CEMIG, VALE, IEF/Parque Estadual do Rio Doce e REBIO Sooretama</t>
  </si>
  <si>
    <t>Fazer consulta ao CNJ solicitando esclarecer se as questões ambientais estão contempladas na Resolução 154/2012 para transações penais</t>
  </si>
  <si>
    <t>FNMA lançou edital em fevereiro de 2013 para apoiar ações de Planos de Ação. Não foi considerado factível criar uma linha específica para essa ação em função das inúmeras sp ameaçadas.</t>
  </si>
  <si>
    <t>O ICMBio está desenhando o formato para elaboração e revisão dos Planos de manejo para uniformização de procedimentos. Portanto, deve aguardar o o final dessa etapa.                                                  O plano de manejo do PERD está em fase de elaboração do Termo de Referência para revisão do Plano de Manejo. MN de Pontões e REGUA não tem plano de manejo. Na REGUA está buscando financiamento para elaborar o plano de manejo. Ofícios propondo a elaboração e revisão dos planos de manejo.</t>
  </si>
  <si>
    <t>Uma estimativa populacional realizada na Reserva Natural Vale foi finalizada e duas estão em andamento (Rebio Uma e RPPN Capitão)</t>
  </si>
  <si>
    <t>Além do trabalho realizado na Vale, a Joana Carvalhaes está estudando a população de mutum-do-sudeste reintroduzida na Fazenda da Cenibra. A Christine São Bernardo também está trabalhando em áreas no sul da Bahia. Além de pesquisa realizada na Reserva Vale com estimativa populacional e seleção de hábitat por Fernanda Alves.</t>
  </si>
  <si>
    <t>Ação fora de contexto em função da escolha das áreas aptas a reintrodução já contarem com efetivo sistema de proteção.</t>
  </si>
  <si>
    <t>Ação foi iniciada com a coleta de penas nas localidades: RPPN Capitão e REBio Uma (Bahia), e Reserva Vale.</t>
  </si>
  <si>
    <t>Ação ainda não realizada, pois a Base avançada de acesso ao  Parque foi invadida por um grupo indígenas em 22 de Fevereiro de 2014 e até hoje não foi executada a ação de Reintegração de Posse.</t>
  </si>
  <si>
    <t>Falta de efetivo da PF para execução da sentença (reintegração). Solicitado apoio da Polícia militar (CAEMA)</t>
  </si>
  <si>
    <t>A articuladora da ação já entrou em contato com todas as instituições que atuam na região com essas questões e os dados foram apresentados na matriz de monitoria de 2013.</t>
  </si>
  <si>
    <t xml:space="preserve">Produtos 2013: O IBIO desenvolveu na região o Projeto Corredores Ecológicos, Corredor Monte Pascoal - Pau Brasil e até o momento foram restaurados 45 hectares sendo 20 utilizando a metodologia de plantio total e 25 utilizando a metodologia de  enriquecimento. Quanto às averbações de Reserva legal a meta eram 1600 hectares averbados, todos os contatos e mapeamentos foram realizados mas  devido a um problema no sistema estadual de licenciamento, somente 308,57 hectares foram averbados. 
Produtos 2013: A reserva da REGUA é composta de diversas propriedades, com área total potencial para criação de RPPN de 754 ha, e há um processo de regularização de todas com o CAR, com a APP e RL. Já foi averbado na REGUA 1 RPPN com de 302.5ha e está em processo final o Sitio Duas Barras com 35 ha. Além disso, foi dado entrada na averbação da Faz João Paulo com 16 ha.
A REGUA está mapeando todas as propriedades localizadas dentro da bacia alta do rio Guapiaçu, 30 000 ha, porém esta informação ainda não está totalmente completa. Um mapa com a vegetação renascente (56% área verde) está pronta. A bacia, composta de várias propriedades particulares (algumas pequenas e outras grandes) possui duas unidades de conservação sobrepõem à bacia; a do Parque estadual Três Picos (PETP) com aproximadamente 18000 ha e o Refugio de vida silvestre com 2200 ha. A REGUA também tem quase 7500 ha desta área (80% dentro do PETP), sendo 4700 ha próprios e 2800 em parceria com a cervejaria Kirim Brasil.
 Não existem programas de agroecologia nas propriedades compondo esta bacia e a REGUA  visa unicamente a preservação/ conservação não tendo atividade agrícola econômica, a não ser do seu viveiro.
Produtos 2013: As áreas de reserva legal e APP das RPPN Fazenda Macedônia e RPPN Usiminas encontram-se regularizadas. Não há projetos agroecológicos na área pertencente ao PERD. Já no entorno da UC, há o predomínio de projetos de reflorestamento com eucalipto, que são implementados utilizando as mais modernas técnicas, visando obter a máxima produção de madeira mantendo a capacidade produtiva do ambiente. Nestas áreas de reflorestamento as empresas mantém uma média superior a 40% de áreas destinadas à conservação da biodiversidade, incluindo as áreas de reserva legal e preservação permanente.                                          
Produtos 2014: Atualização REGUA: Foram adquiridos 500 ha, foram reflorestados 200 ha de área aberta de um total 5300 ha. O mapeamento continua e 50% da bacia está mapeada. O CAR está sendo implementado no estado do RJ, mas ainda não foi iniciado no município de Cachoeiras de Macacu. Duas outras propriedades da REGUA serão georeferenciadas para a criação de RPPN, totalizando uma adição de 450 ha. 
</t>
  </si>
  <si>
    <t>Tatiana Pongiluppi (SAVE Brasil), Nicholas Locke (REGUA), Edson Valgas (CENIBRA)</t>
  </si>
  <si>
    <t xml:space="preserve">Técnicos do órgão ambiental estadual orientados. 
Ofício CEMAVE 74/2014 encaminhado ao IBAMA. Ofício encaminhado a todas as OEMAS da Federação (incluir nos. dos ofícios)
</t>
  </si>
  <si>
    <t xml:space="preserve">Como já levantando em outras reuniões de monitoria, o articulador acredita que este assunto deveria ser tratado em nível de Diretorias e/ou Presidências do IBAMA e ICMBio. A formalização deste tipo de orientação daria mais força a nós, técnicos, para replicar a recomendação. Tenho em minha mesa cerca de 20 cópias do Sumário do Crax blumenbachii que não pude enviar para as SUPRAM de MG, porque não existe uma orientação da Direção do IBAMA neste sentido. </t>
  </si>
  <si>
    <t xml:space="preserve">Ações realizadas:
- 01: Fiscalização conjunta em 23 a 27/06/14 com a participação de fiscais da Sec Mun. Meio Ambiente de Prado/BA, INEMA (OEMA da Bahia) e ICMBio, visando fiscalizar caça, desmatamento e Barragens irregulares à montante da Mata do Parque Nacional do Descobrimento – PND;
- 02: 31/07 a 08/08/14 - Fiscalização de Desmatamento, Caça no PND e entorno. 
04 armas de caça apreendidas; Diversas notificações e multas aplicadas, cujos resultados ainda estão sendo compilados.            
Uma ação de fiscalização integrada no Rio de Janeiro entre Parque Estadual Três Picos e Polícia Ambiental.
Na Reseva Vale e REBIO Sooretama e nas RPPN da Fibria ocorrem ações permanentes de fiscalização. Nas demais UC federais no ES são feitas ações de fiscalização integrada.     
 Em Minas Gerais ocorrem ações de fiscalização entre CENIBRA, PERD/IEF, Policia Militar Ambiental
</t>
  </si>
  <si>
    <t>Ofícios foram enviados, porém não obtivemos retorno quanto a este assunto.</t>
  </si>
  <si>
    <t>Ação foi concluída mas resultados não foram os desejáveis</t>
  </si>
  <si>
    <t>Luís Fábio Silveira (USP) e Fernanda Alves (USP)</t>
  </si>
  <si>
    <t>Fernanda Alves deve participar da próxima reuniao, em Maceió, onde apresentará os dados.</t>
  </si>
  <si>
    <t xml:space="preserve">Transecto linear na Rebio Una, RPPN Capitão (parte norte do PE Serra do Conduru), região leste do PESC (região do Alto da esperança e Tijuípe) </t>
  </si>
  <si>
    <t>Marcus Vinícius Romero Marques (UFMG)</t>
  </si>
  <si>
    <t>O protocolo não foi apresentado em reunião</t>
  </si>
  <si>
    <t>Parque Nacional do Descobrimento/ICMBio</t>
  </si>
  <si>
    <t>Envolvimento e articulação entre o ICMBio e as unidades onde ocorrem as populações de vida livre de mutum do sudeste para que sejam realizadas as expedições. Bem como a busca de recursos para diárias e despesas de campo para realizar esta pesquisa.</t>
  </si>
  <si>
    <t>Mauro Diniz (IBAMA/MG)</t>
  </si>
  <si>
    <t>Inventários realizados e registros da espécie em todas as localidades, com exceção do Parque Nacional Pau Brasil. Houve registros fotográficos do mutum-do-sudeste na REBIO Sooretama em 2005, 2006, 2007 e em outubro 2011</t>
  </si>
  <si>
    <t xml:space="preserve">Fernanda Alves (USP) </t>
  </si>
  <si>
    <t>Tatiana Pongiluppi (SAVE Brasil), Aristides Salgado Guimarães Neto (Parque Nacional do Descobrimento/ICMBio), Vinícius de Assim Moreira (PERD/IEF)</t>
  </si>
  <si>
    <t>Recomenda-se que o PAN Aves da Mata Atlântica contemple estimativas populacionais na Serra de Cunduru, Sooretama e UC do sul da Bahia.</t>
  </si>
  <si>
    <r>
      <t xml:space="preserve">Promover a recuperação e a manutenção de </t>
    </r>
    <r>
      <rPr>
        <i/>
        <sz val="11"/>
        <rFont val="Calibri"/>
        <family val="2"/>
        <scheme val="minor"/>
      </rPr>
      <t>Crax blumenbachii</t>
    </r>
    <r>
      <rPr>
        <sz val="11"/>
        <rFont val="Calibri"/>
        <family val="2"/>
        <scheme val="minor"/>
      </rPr>
      <t xml:space="preserve"> visando reestabelecer as populações nos remanescentes de sua área de ocorrência original </t>
    </r>
  </si>
  <si>
    <r>
      <t xml:space="preserve">1.1-Diagnosticar e monitorar as propostas de criação de assentamento rurais e terras indígenas no sul da Bahia e sensibilizar os órgãos competentes e  comunidades do entorno sobre a importância das áreas para a manutenção de </t>
    </r>
    <r>
      <rPr>
        <i/>
        <sz val="11"/>
        <rFont val="Calibri"/>
        <family val="2"/>
        <scheme val="minor"/>
      </rPr>
      <t>Crax blumenbachii</t>
    </r>
  </si>
  <si>
    <r>
      <t>1.2-Diagnosticar o</t>
    </r>
    <r>
      <rPr>
        <i/>
        <sz val="11"/>
        <rFont val="Calibri"/>
        <family val="2"/>
        <scheme val="minor"/>
      </rPr>
      <t xml:space="preserve"> status</t>
    </r>
    <r>
      <rPr>
        <sz val="11"/>
        <rFont val="Calibri"/>
        <family val="2"/>
        <scheme val="minor"/>
      </rPr>
      <t xml:space="preserve"> da regularização das reservas legais e áreas de preservação permanente e a existência de projetos agroecológicos no entorno das áreas de ocorrência atual de </t>
    </r>
    <r>
      <rPr>
        <i/>
        <sz val="11"/>
        <rFont val="Calibri"/>
        <family val="2"/>
        <scheme val="minor"/>
      </rPr>
      <t>Crax blumenbachii</t>
    </r>
    <r>
      <rPr>
        <sz val="11"/>
        <rFont val="Calibri"/>
        <family val="2"/>
        <scheme val="minor"/>
      </rPr>
      <t xml:space="preserve"> e que venham a receber projetos de reintrodução da espécie para subsidiar projetos  futuros de melhoria da paisagem</t>
    </r>
  </si>
  <si>
    <r>
      <t xml:space="preserve">1.3-Recomendar que a análise, licenciamento e aprovação de empreendimentos desenvolvidos no entorno das áreas de ocorrência atual de </t>
    </r>
    <r>
      <rPr>
        <i/>
        <sz val="11"/>
        <rFont val="Calibri"/>
        <family val="2"/>
        <scheme val="minor"/>
      </rPr>
      <t>Crax blumenbachii</t>
    </r>
    <r>
      <rPr>
        <sz val="11"/>
        <rFont val="Calibri"/>
        <family val="2"/>
        <scheme val="minor"/>
      </rPr>
      <t xml:space="preserve"> contemplem medidas mitigatórias e compensatórias, sobretudo que recebam projetos de reintrodução, e que gerem benefícios para a conservação da espécie considerando o PAN mutum-do-sudeste.   </t>
    </r>
  </si>
  <si>
    <r>
      <t xml:space="preserve">1.6-Promover ações integradas entre os diferentes órgãos de fiscalização para prevenção e combate a caça, desmatamento, incêndios e a invasão de áreas de ocorrência atual de </t>
    </r>
    <r>
      <rPr>
        <i/>
        <sz val="11"/>
        <rFont val="Calibri"/>
        <family val="2"/>
        <scheme val="minor"/>
      </rPr>
      <t xml:space="preserve">Crax blumenbachii </t>
    </r>
    <r>
      <rPr>
        <sz val="11"/>
        <rFont val="Calibri"/>
        <family val="2"/>
        <scheme val="minor"/>
      </rPr>
      <t>e que venham a receber projetos de reintrodução</t>
    </r>
  </si>
  <si>
    <r>
      <t xml:space="preserve">1.7-Estimular a criação de UC de domínio privado abrangendo remanescentes florestais na área de distribuição de </t>
    </r>
    <r>
      <rPr>
        <i/>
        <sz val="11"/>
        <rFont val="Calibri"/>
        <family val="2"/>
        <scheme val="minor"/>
      </rPr>
      <t>Crax blumenbachii</t>
    </r>
  </si>
  <si>
    <r>
      <t xml:space="preserve">1.8-Ampliar ou criar áreas protegidas na região de ocorrência atual e potencial de </t>
    </r>
    <r>
      <rPr>
        <i/>
        <sz val="11"/>
        <rFont val="Calibri"/>
        <family val="2"/>
        <scheme val="minor"/>
      </rPr>
      <t xml:space="preserve">Crax blumenbachii </t>
    </r>
    <r>
      <rPr>
        <sz val="11"/>
        <rFont val="Calibri"/>
        <family val="2"/>
        <scheme val="minor"/>
      </rPr>
      <t xml:space="preserve">e que venham a receber projetos de reintrodução   </t>
    </r>
  </si>
  <si>
    <r>
      <rPr>
        <b/>
        <sz val="11"/>
        <rFont val="Calibri"/>
        <family val="2"/>
      </rPr>
      <t>INFO DE 2012:</t>
    </r>
    <r>
      <rPr>
        <sz val="11"/>
        <rFont val="Calibri"/>
        <family val="2"/>
      </rPr>
      <t xml:space="preserve"> CENIBRA: Até o momento, um público de mais de 42.000 pessoas visitaram a RPPN Fazenda Macedônia e receberam informações sobre o mutum-do-sudeste e proteção à fauna silvestre. Parque Nacional do Descobrimento: desenvolvimento de palestras em escolas da região do PARNA, entrega de materiais, concursos de desenhos, mural na escola com pintura dos mutuns. SAVE Brasil: 170 entrevistas realizadas, 470 pessoas envolvidas nas atividades e 44 funcionários da Fazenda Caliman sensibilizados. REGUA: cerca de 600 pessoas envolvidas nas atividade educativas na Reserva. A média de visitantes recebidos na Reserva Natural Vale é de aproximadamente 2.000 visitantes/mês. Apesar das tentaivas de contato, não houve o repasse de informações sobre as atividades desenvolvidas pela IBio (sul da BA) e Sooretama.</t>
    </r>
  </si>
  <si>
    <r>
      <t xml:space="preserve">1.10 Realizar programas de educação ambiental junto às comunidades que vivem no entorno das áreas de ocorrência atual de </t>
    </r>
    <r>
      <rPr>
        <i/>
        <sz val="11"/>
        <rFont val="Calibri"/>
        <family val="2"/>
        <scheme val="minor"/>
      </rPr>
      <t xml:space="preserve">Crax blumenbachii </t>
    </r>
    <r>
      <rPr>
        <sz val="11"/>
        <rFont val="Calibri"/>
        <family val="2"/>
        <scheme val="minor"/>
      </rPr>
      <t>e que venham a receber  projetos de reintrodução, com destaque especial para a questão da atividade de caça</t>
    </r>
  </si>
  <si>
    <r>
      <rPr>
        <b/>
        <sz val="11"/>
        <rFont val="Calibri"/>
        <family val="2"/>
      </rPr>
      <t xml:space="preserve">INFO DE 2012: </t>
    </r>
    <r>
      <rPr>
        <sz val="11"/>
        <rFont val="Calibri"/>
        <family val="2"/>
      </rPr>
      <t>1.500 hectares protegidos através da ampliação do PARNA  Descobrimento. A REBIO de Una foi ampliada em 7.000 hectares e foi criada a RVS de Una com 23.400 hectares.</t>
    </r>
  </si>
  <si>
    <r>
      <t xml:space="preserve">1.13-Recomendar que se articule, junto ao Fundo Nacional de Meio Ambiente, a criação de uma linha de financiamento específica para custear projetos de estimativas populacionais de </t>
    </r>
    <r>
      <rPr>
        <i/>
        <sz val="11"/>
        <rFont val="Calibri"/>
        <family val="2"/>
        <scheme val="minor"/>
      </rPr>
      <t>Crax blumenbachii</t>
    </r>
    <r>
      <rPr>
        <sz val="11"/>
        <rFont val="Calibri"/>
        <family val="2"/>
        <scheme val="minor"/>
      </rPr>
      <t xml:space="preserve"> </t>
    </r>
  </si>
  <si>
    <r>
      <t xml:space="preserve">1.14-Enviar cópias do Sumário Executivo do PAN mutum-do-sudeste para os órgãos licenciadores dos estados da área de ocorrência de </t>
    </r>
    <r>
      <rPr>
        <i/>
        <sz val="11"/>
        <rFont val="Calibri"/>
        <family val="2"/>
        <scheme val="minor"/>
      </rPr>
      <t>Crax blumenbachii</t>
    </r>
  </si>
  <si>
    <r>
      <t xml:space="preserve">2.1-Realizar inventários nas localidades onde </t>
    </r>
    <r>
      <rPr>
        <i/>
        <sz val="11"/>
        <rFont val="Calibri"/>
        <family val="2"/>
        <scheme val="minor"/>
      </rPr>
      <t>Crax blumenbachii</t>
    </r>
    <r>
      <rPr>
        <sz val="11"/>
        <rFont val="Calibri"/>
        <family val="2"/>
        <scheme val="minor"/>
      </rPr>
      <t xml:space="preserve"> foi registrado a fim de verificar a presença da espécie</t>
    </r>
  </si>
  <si>
    <r>
      <t xml:space="preserve">2.2 Realizar estimativas populacionais das populações onde a presença de </t>
    </r>
    <r>
      <rPr>
        <i/>
        <sz val="11"/>
        <rFont val="Calibri"/>
        <family val="2"/>
        <scheme val="minor"/>
      </rPr>
      <t>Crax blumenbachii</t>
    </r>
    <r>
      <rPr>
        <sz val="11"/>
        <rFont val="Calibri"/>
        <family val="2"/>
        <scheme val="minor"/>
      </rPr>
      <t xml:space="preserve"> foi confirmada, através de transecção linear </t>
    </r>
  </si>
  <si>
    <r>
      <t xml:space="preserve">2.3-Realizar buscas de populações de </t>
    </r>
    <r>
      <rPr>
        <i/>
        <sz val="11"/>
        <rFont val="Calibri"/>
        <family val="2"/>
        <scheme val="minor"/>
      </rPr>
      <t xml:space="preserve">Crax blumenbachii </t>
    </r>
    <r>
      <rPr>
        <sz val="11"/>
        <rFont val="Calibri"/>
        <family val="2"/>
        <scheme val="minor"/>
      </rPr>
      <t xml:space="preserve">em vida livre em locais distintos dentro dos PARNA do Pau Brasil, PARNA do Monte Pascal, PARNA da Serra das Lontra e RPPN Michelin. Além disso, realizar buscas em novas áreas como na Serra do Conduru, Parque Estadual do Rio Doce, RPPN Veracel, RPPN Santuário do Caraça, Pontões Capixaba e demais áreas de interesse dentro da área de distribuição da espécie.     </t>
    </r>
  </si>
  <si>
    <r>
      <t xml:space="preserve">2.4-Refinar a distribuição provável de </t>
    </r>
    <r>
      <rPr>
        <i/>
        <sz val="11"/>
        <rFont val="Calibri"/>
        <family val="2"/>
        <scheme val="minor"/>
      </rPr>
      <t xml:space="preserve">Crax blumenbachii </t>
    </r>
    <r>
      <rPr>
        <sz val="11"/>
        <rFont val="Calibri"/>
        <family val="2"/>
        <scheme val="minor"/>
      </rPr>
      <t xml:space="preserve">a partir da utilização de base de dados de ocorrência histórica e atual e mapas de relevo, hidrografia, tipos de vegetação e uso do solo para identificação de possíveis localidades a serem amostradas (fora das UC). </t>
    </r>
  </si>
  <si>
    <r>
      <t xml:space="preserve"> 2.5 Realizar estudos sobre a autoecologia de </t>
    </r>
    <r>
      <rPr>
        <i/>
        <sz val="11"/>
        <rFont val="Calibri"/>
        <family val="2"/>
        <scheme val="minor"/>
      </rPr>
      <t xml:space="preserve">Crax blumenbachii </t>
    </r>
    <r>
      <rPr>
        <sz val="11"/>
        <rFont val="Calibri"/>
        <family val="2"/>
        <scheme val="minor"/>
      </rPr>
      <t>na sua área de ocorrência</t>
    </r>
  </si>
  <si>
    <r>
      <t xml:space="preserve">2.6-Realizar estudos sobre a autoecologia, demografia e monitoramento das populações reintroduzidas de </t>
    </r>
    <r>
      <rPr>
        <i/>
        <sz val="11"/>
        <rFont val="Calibri"/>
        <family val="2"/>
        <scheme val="minor"/>
      </rPr>
      <t xml:space="preserve">Crax blumenbachii </t>
    </r>
  </si>
  <si>
    <r>
      <t xml:space="preserve">2.7-Elaborar o Programa de Cativeiro de </t>
    </r>
    <r>
      <rPr>
        <i/>
        <sz val="11"/>
        <rFont val="Calibri"/>
        <family val="2"/>
        <scheme val="minor"/>
      </rPr>
      <t>Crax blumenbachii</t>
    </r>
  </si>
  <si>
    <r>
      <t xml:space="preserve">2.9-Selecionar novas localidades potenciais para reintrodução de </t>
    </r>
    <r>
      <rPr>
        <i/>
        <sz val="11"/>
        <rFont val="Calibri"/>
        <family val="2"/>
        <scheme val="minor"/>
      </rPr>
      <t>Crax blumenbachii</t>
    </r>
  </si>
  <si>
    <r>
      <t>Na Bahia, Serra Bonita pode ser considerada como uma área adequeda para receber as reintroduções de</t>
    </r>
    <r>
      <rPr>
        <i/>
        <sz val="11"/>
        <rFont val="Calibri"/>
        <family val="2"/>
        <scheme val="minor"/>
      </rPr>
      <t xml:space="preserve"> C. blumenbachii</t>
    </r>
  </si>
  <si>
    <r>
      <t xml:space="preserve">  2.10 Seleção de localidades para reintrodução de </t>
    </r>
    <r>
      <rPr>
        <i/>
        <sz val="11"/>
        <rFont val="Calibri"/>
        <family val="2"/>
        <scheme val="minor"/>
      </rPr>
      <t>Crax blumenbachii</t>
    </r>
  </si>
  <si>
    <r>
      <t xml:space="preserve">2.11-Efetiva proteção das localidades selecionadas para reintrodução de </t>
    </r>
    <r>
      <rPr>
        <i/>
        <sz val="11"/>
        <rFont val="Calibri"/>
        <family val="2"/>
        <scheme val="minor"/>
      </rPr>
      <t>Crax blumenbachii</t>
    </r>
  </si>
  <si>
    <r>
      <t xml:space="preserve">2.12-Recomendar o aumento do efetivo dos funcionários designados à proteção contínua dos locais selecionados para reintrodução de </t>
    </r>
    <r>
      <rPr>
        <i/>
        <sz val="11"/>
        <rFont val="Calibri"/>
        <family val="2"/>
        <scheme val="minor"/>
      </rPr>
      <t>Crax blumenbachii</t>
    </r>
  </si>
  <si>
    <r>
      <t>2.13 Realizar estudo de variabilidade genética  de indivíduos</t>
    </r>
    <r>
      <rPr>
        <i/>
        <sz val="11"/>
        <rFont val="Calibri"/>
        <family val="2"/>
        <scheme val="minor"/>
      </rPr>
      <t xml:space="preserve"> in situ</t>
    </r>
    <r>
      <rPr>
        <sz val="11"/>
        <rFont val="Calibri"/>
        <family val="2"/>
        <scheme val="minor"/>
      </rPr>
      <t xml:space="preserve"> nas áreas de ocorrência natural.</t>
    </r>
  </si>
  <si>
    <r>
      <t>Não foram aprovadas ou disponibilizadas diárias para realizar a captura e avaliação sanitária para pesquisa</t>
    </r>
    <r>
      <rPr>
        <i/>
        <sz val="11"/>
        <rFont val="Calibri"/>
        <family val="2"/>
        <scheme val="minor"/>
      </rPr>
      <t xml:space="preserve"> in situ</t>
    </r>
    <r>
      <rPr>
        <sz val="11"/>
        <rFont val="Calibri"/>
        <family val="2"/>
        <scheme val="minor"/>
      </rPr>
      <t>. Os recursos para os exames já estão disponíveis. Necessário uma maior articulação e busca de recursos nas áreas onde serão realizadas as pesquisas</t>
    </r>
  </si>
  <si>
    <t xml:space="preserve">Ofícios CEMAVE/ICMBio 96/2013 e 97/2013 enviados. </t>
  </si>
  <si>
    <t>Tese de Mestrado Fernanda Alves</t>
  </si>
  <si>
    <t xml:space="preserve">Segundo período de monitoramento de mutuns na RPPN Capitão (2012 a 2014), sendo o primeiro período realizado pela Save Brasil (Gatto et al 2006)
</t>
  </si>
  <si>
    <t>Compilação de pontos georreferenciados de ocorrência atual da espécie</t>
  </si>
  <si>
    <t>Dados sobre o tamanho populacional de mutuns-do-sudeste na Reserva Natural Vale e sobre relações com o habitat.</t>
  </si>
  <si>
    <t>Relatório da análise SWOT será enviado antes da próxima reunião</t>
  </si>
  <si>
    <t>Chefia foi substituída , mas o número de fiscais ainda é o mesmo.</t>
  </si>
  <si>
    <t>Estudo observacional</t>
  </si>
  <si>
    <r>
      <rPr>
        <b/>
        <sz val="11"/>
        <rFont val="Calibri"/>
        <family val="2"/>
        <scheme val="minor"/>
      </rPr>
      <t xml:space="preserve">INFO DE 2012: </t>
    </r>
    <r>
      <rPr>
        <sz val="11"/>
        <rFont val="Calibri"/>
        <family val="2"/>
        <scheme val="minor"/>
      </rPr>
      <t>A espécie foi registrada em todas as localidades com exceção do Parque Nacional Pau Brasil. H</t>
    </r>
    <r>
      <rPr>
        <sz val="11"/>
        <rFont val="Calibri"/>
        <family val="2"/>
      </rPr>
      <t>ouve registros fotográficos do mutum-do-sudeste na REBIO Sooretama em 2005, 2006, 2007 e em outubro 2011</t>
    </r>
  </si>
  <si>
    <r>
      <rPr>
        <b/>
        <sz val="11"/>
        <rFont val="Calibri"/>
        <family val="2"/>
        <scheme val="minor"/>
      </rPr>
      <t xml:space="preserve">INFO DE 2012: </t>
    </r>
    <r>
      <rPr>
        <sz val="11"/>
        <rFont val="Calibri"/>
        <family val="2"/>
        <scheme val="minor"/>
      </rPr>
      <t xml:space="preserve">Veracel e Pau Brasil são áreas potenciais para reintrodução, de acordo com análise da SAVE. Estas áreas foram elencadas a partir de quatro critérios: proteção, presença de cinegéticas, qualidade e tamanho da área.  A RPPN Serra Bonita , de Vitor Becker, no municipio de Camacan também é uma excelente mata, com ótima infra estrutura, presença de guardas parque e é área de distribuição original de mutuns. </t>
    </r>
  </si>
  <si>
    <r>
      <rPr>
        <b/>
        <sz val="11"/>
        <rFont val="Calibri"/>
        <family val="2"/>
        <scheme val="minor"/>
      </rPr>
      <t>INFO DE 2012:</t>
    </r>
    <r>
      <rPr>
        <sz val="11"/>
        <rFont val="Calibri"/>
        <family val="2"/>
        <scheme val="minor"/>
      </rPr>
      <t xml:space="preserve"> A RPPN Estação Veracel é uma área particular bem protegida que conta com constante fiscalização. As áreas da REGUA, da CENIBRA, da CEMIG (Reserva Ecológica de Peti), COPASA (Reserva Ecológica de Fechos), PARNA do Descobrimento, PARNA do Pau Brasil, PARNA do Monte Pascoal, Parque Estadual do Rio Doce, MN Pontões e Serra Bonita também contam com proteção.</t>
    </r>
  </si>
  <si>
    <t>Atentar-se para que ação ou temática seja incluída no PAN Aves da Mata Atlântica. Ação  inserida no PAN da Mata Atlântica n° 1.6</t>
  </si>
  <si>
    <t>Ação inserida no PAN da Mata Atlântica, como n° 1.5</t>
  </si>
  <si>
    <r>
      <t xml:space="preserve">Recomenda-se que o PAN Aves da Mata Atlântica contemple estudos de dieta do </t>
    </r>
    <r>
      <rPr>
        <i/>
        <sz val="11"/>
        <rFont val="Calibri"/>
        <family val="2"/>
        <scheme val="minor"/>
      </rPr>
      <t xml:space="preserve">C. blumenbachii. </t>
    </r>
  </si>
  <si>
    <t xml:space="preserve">Recomenda-se que ação seja incluída no PAN Aves da Mata Atlântica. Ação contemplada no PAN da Mata Atlântica n°4.6 </t>
  </si>
  <si>
    <t>Recomenda-se que ação seja incluída no PAN Aves da Mata Atlântica n°4.6</t>
  </si>
  <si>
    <r>
      <t>Quando possível utilizar amas, para criação dos filhotes.</t>
    </r>
    <r>
      <rPr>
        <sz val="11"/>
        <color rgb="FFFF0000"/>
        <rFont val="Calibri"/>
        <family val="2"/>
        <scheme val="minor"/>
      </rPr>
      <t xml:space="preserve">  Avaliar novamente o status da ação em dezembro de 2014</t>
    </r>
  </si>
  <si>
    <t>Na última reunião de monitoria do PAN foi realizada uma análise SWOT de áreas potenciais para reintrodução (o relatório será entregue antes da próxima reunião). No entanto, ficou faltando fazer uma análise das áreas da Bahia pois não estavam presentes pessoas que conheciam bem as áreas. Sugiro que estas áreas sejam selecionadas em algum momento durante a próxima reunião do PAN.</t>
  </si>
  <si>
    <r>
      <t xml:space="preserve"> 2.8 Estabelecer um protocolo de soltura (reintrodução e revigoramento) de </t>
    </r>
    <r>
      <rPr>
        <i/>
        <sz val="11"/>
        <rFont val="Calibri"/>
        <family val="2"/>
        <scheme val="minor"/>
      </rPr>
      <t>Crax blumenbachii</t>
    </r>
    <r>
      <rPr>
        <sz val="11"/>
        <rFont val="Calibri"/>
        <family val="2"/>
        <scheme val="minor"/>
      </rPr>
      <t>, incluindo o monitoramento a longo prazo</t>
    </r>
  </si>
  <si>
    <t>ARAUJO, J. C. B. ; CHIARELLO, A. G. . Estimativa da detecção de uma população de mutum-do-sudeste (Crax blumenbachii) reintroduzida em Ipaba, MG. In: XXX Congresso Brasileiro de Zoologia, 2014, Porto Alegre, RS. XXX Congresso Brasileiro de Zoologia - Caderno de Resumos, 2014.   Reintroduction as a conservation tool for threatened Galliformes: the Red-billed Curassow Crax blumenbachii case study
from Rio de Janeiro state, Brazil. J Ornithol (2012) 153 (Suppl 1):S135–S140
DOI 10.1007/s10336-011-0805-z. Selection of radio transmitter and attachment method
for post-release monitoring of captive-bred reintroduced Red-billed Curassow Crax blumenbachii, Brazil.Eur J Wildl Res (2011) 57:689–694. DOI 10.1007/s10344-011-0502-5.Reintroducing the red-billed curassow in Brazil: Population viability analysis points to potential success. NAT CONSERVACAO. 2014; 12(1):53-58.Reintroduction of red-billed curassow Crax 
blumenbachii to Guapiaçu Ecological 
Reserve, Brazil.C.S.S. Bernardo &amp; N. Locke/ Conservation Evidence (2014) 11, 7-7. Modelling post-release survival of reintroduced
Red-billed Curassows Crax blumenbachii.                         Ibis (2011), 153, 562–572. Using post-release monitoring data to optimize avian
reintroduction programs: a 2-year case study from the Brazilian Atlantic Rainforest.Animal Conservation. Print ISSN 1367-9430.</t>
  </si>
  <si>
    <t>Caso seja necessário, podemos articular novamente esta tarefa que ainda está dentro de seu prazo.  Mauro assumirá ação e seu status será avaliado novamente em dezembro de 2014</t>
  </si>
  <si>
    <t xml:space="preserve">Marcus Vinícius Romero Marques (UFMG) e Roberto Azeredo (CRAX)
</t>
  </si>
  <si>
    <r>
      <t xml:space="preserve">No âmbito do ICMBio não foi iniciado nenhum novo processo de criação e ampliação de área protegida. Em MG há estudo preliminar na região de Marliéria e Jaguaraçu, zona de amortecimento do PERD, para criação de Parque Estadual. </t>
    </r>
    <r>
      <rPr>
        <sz val="11"/>
        <color rgb="FFFF0000"/>
        <rFont val="Calibri"/>
        <family val="2"/>
        <scheme val="minor"/>
      </rPr>
      <t xml:space="preserve">Vinícius Lopes fará levantamento para ES. Após retorno de Vinícius, verificar status da ação. </t>
    </r>
  </si>
  <si>
    <r>
      <t>Confirmar com Christine data de término da ação. Paulo Cordeiro se propôs a fazer a modelagem. Entrar em contato e confirmar. Avaliar novamento status da ação após consulta .</t>
    </r>
    <r>
      <rPr>
        <sz val="11"/>
        <rFont val="Calibri"/>
        <family val="2"/>
        <scheme val="minor"/>
      </rPr>
      <t xml:space="preserve"> A christine  respondeu dizendo que o aluno só defenderá em fev 2015.</t>
    </r>
  </si>
  <si>
    <t>Foram observados filhotes de cracídeos de diversas espécies criadas com amas. Os filhotes criados com amas tem um desenvolvimento melhor, se tornam mais ariscos e independentes, além de menor um imprint, quando comparado aqueles que tem contato direto com humanos. A avaliação sanitária destes filhotes será realizada no mês de setembro/outubro de 2014. Recomenda-se que os filhotes sejam encaminhados para soltura entre o sexto ou oitavo mês de vida (no máximo um ano de vida), para que não fiquem habituados ao ambiente de cativeiro. Em termos de avaliação sanitária não houve diferença significativa.</t>
  </si>
  <si>
    <r>
      <rPr>
        <b/>
        <sz val="11"/>
        <rFont val="Calibri"/>
        <family val="2"/>
        <scheme val="minor"/>
      </rPr>
      <t>INFO DE 2012:</t>
    </r>
    <r>
      <rPr>
        <sz val="11"/>
        <rFont val="Calibri"/>
        <family val="2"/>
        <scheme val="minor"/>
      </rPr>
      <t xml:space="preserve"> 24 RPPNS no extremo sul da Bahia, somando 8.590,46 hectares, nos municípios de Porto Seguro, Itapebi, Caravelas, Itabela e Prado. Duas RPPNs criadas entre a REBio de Sooretama e a Reserva Natural Vale, somando 2.399 hectares. Fibria criou RPPN Mutum Preto de 380 hectares no entorno da Reserva da Vale. Totalizando 27 RPPNs e 11.369,46 hectares protegidos. 
</t>
    </r>
    <r>
      <rPr>
        <b/>
        <sz val="11"/>
        <rFont val="Calibri"/>
        <family val="2"/>
        <scheme val="minor"/>
      </rPr>
      <t xml:space="preserve">INFO DE 2014: </t>
    </r>
    <r>
      <rPr>
        <sz val="11"/>
        <rFont val="Calibri"/>
        <family val="2"/>
        <scheme val="minor"/>
      </rPr>
      <t>Duas RPPN em processo final de criação em MG, no entorno do PERD, totalizando 962 ha e 1200 ha , esta informação foi confirmada por vinicius de Assis Moreira ( PERD/IEF).</t>
    </r>
    <r>
      <rPr>
        <sz val="11"/>
        <color rgb="FFFF0000"/>
        <rFont val="Calibri"/>
        <family val="2"/>
        <scheme val="minor"/>
      </rPr>
      <t xml:space="preserve">
</t>
    </r>
  </si>
  <si>
    <t>2 ações de fiscalização na BA; 4 ações de fiscalização no ES; 2 ações de fiscalização no RJ; O IEF-MG realizou  diversas ações de fiscalização contabilizando 1005 e 1086 dias de operações de fiscalização em no estado nos anos de 2013 e 2014, respectivamente.</t>
  </si>
  <si>
    <t>Não realizada.</t>
  </si>
</sst>
</file>

<file path=xl/styles.xml><?xml version="1.0" encoding="utf-8"?>
<styleSheet xmlns="http://schemas.openxmlformats.org/spreadsheetml/2006/main">
  <numFmts count="3">
    <numFmt numFmtId="164" formatCode="mm/yy"/>
    <numFmt numFmtId="165" formatCode="mmmm/yyyy"/>
    <numFmt numFmtId="166" formatCode="#,##0.0"/>
  </numFmts>
  <fonts count="7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11"/>
      <color theme="0"/>
      <name val="Calibri"/>
      <family val="2"/>
      <scheme val="minor"/>
    </font>
    <font>
      <b/>
      <sz val="11"/>
      <color theme="0"/>
      <name val="Calibri"/>
      <family val="2"/>
      <scheme val="minor"/>
    </font>
    <font>
      <u/>
      <sz val="10"/>
      <color theme="10"/>
      <name val="Arial"/>
      <family val="2"/>
    </font>
    <font>
      <sz val="11"/>
      <color rgb="FFFF0000"/>
      <name val="Calibri"/>
      <family val="2"/>
      <scheme val="minor"/>
    </font>
    <font>
      <b/>
      <sz val="11"/>
      <color theme="1"/>
      <name val="Calibri"/>
      <family val="2"/>
      <scheme val="minor"/>
    </font>
    <font>
      <sz val="14"/>
      <name val="Calibri"/>
      <family val="2"/>
      <scheme val="minor"/>
    </font>
    <font>
      <b/>
      <sz val="12"/>
      <name val="Calibri"/>
      <family val="2"/>
      <scheme val="minor"/>
    </font>
    <font>
      <sz val="12"/>
      <color theme="1"/>
      <name val="Calibri"/>
      <family val="2"/>
      <scheme val="minor"/>
    </font>
    <font>
      <i/>
      <sz val="11"/>
      <color theme="1"/>
      <name val="Calibri"/>
      <family val="2"/>
      <scheme val="minor"/>
    </font>
    <font>
      <b/>
      <sz val="14"/>
      <color theme="0"/>
      <name val="Calibri"/>
      <family val="2"/>
      <scheme val="minor"/>
    </font>
    <font>
      <b/>
      <sz val="26"/>
      <color theme="1"/>
      <name val="Calibri"/>
      <family val="2"/>
      <scheme val="minor"/>
    </font>
    <font>
      <sz val="16"/>
      <name val="Calibri"/>
      <family val="2"/>
      <scheme val="minor"/>
    </font>
    <font>
      <b/>
      <sz val="16"/>
      <name val="Calibri"/>
      <family val="2"/>
      <scheme val="minor"/>
    </font>
    <font>
      <sz val="10"/>
      <name val="Calibri"/>
      <family val="2"/>
      <scheme val="minor"/>
    </font>
    <font>
      <b/>
      <sz val="14"/>
      <name val="Calibri"/>
      <family val="2"/>
      <scheme val="minor"/>
    </font>
    <font>
      <b/>
      <sz val="12"/>
      <color theme="0"/>
      <name val="Calibri"/>
      <family val="2"/>
      <scheme val="minor"/>
    </font>
    <font>
      <sz val="11"/>
      <color rgb="FFC00000"/>
      <name val="Calibri"/>
      <family val="2"/>
      <scheme val="minor"/>
    </font>
    <font>
      <b/>
      <sz val="12"/>
      <color theme="1"/>
      <name val="Calibri"/>
      <family val="2"/>
      <scheme val="minor"/>
    </font>
    <font>
      <b/>
      <sz val="11"/>
      <color rgb="FFFF0000"/>
      <name val="Calibri"/>
      <family val="2"/>
      <scheme val="minor"/>
    </font>
    <font>
      <sz val="11"/>
      <name val="Calibri"/>
      <family val="2"/>
      <scheme val="minor"/>
    </font>
    <font>
      <b/>
      <sz val="11"/>
      <name val="Calibri"/>
      <family val="2"/>
      <scheme val="minor"/>
    </font>
    <font>
      <sz val="11"/>
      <name val="Calibri"/>
      <family val="2"/>
    </font>
    <font>
      <b/>
      <sz val="11"/>
      <name val="Calibri"/>
      <family val="2"/>
    </font>
    <font>
      <i/>
      <sz val="11"/>
      <name val="Calibri"/>
      <family val="2"/>
      <scheme val="minor"/>
    </font>
    <font>
      <b/>
      <i/>
      <sz val="11"/>
      <color theme="1"/>
      <name val="Calibri"/>
      <family val="2"/>
      <scheme val="minor"/>
    </font>
    <font>
      <b/>
      <sz val="11"/>
      <color rgb="FF00B050"/>
      <name val="Calibri"/>
      <family val="2"/>
      <scheme val="minor"/>
    </font>
    <font>
      <b/>
      <sz val="10"/>
      <color rgb="FF00B050"/>
      <name val="Calibri"/>
      <family val="2"/>
    </font>
    <font>
      <b/>
      <sz val="10"/>
      <color rgb="FF00B050"/>
      <name val="Calibri"/>
      <family val="2"/>
      <scheme val="minor"/>
    </font>
    <font>
      <b/>
      <i/>
      <sz val="10"/>
      <color rgb="FF00B050"/>
      <name val="Calibri"/>
      <family val="2"/>
      <scheme val="minor"/>
    </font>
    <font>
      <b/>
      <i/>
      <sz val="11"/>
      <name val="Calibri"/>
      <family val="2"/>
    </font>
    <font>
      <i/>
      <sz val="11"/>
      <name val="Calibri"/>
      <family val="2"/>
    </font>
    <font>
      <sz val="11"/>
      <color indexed="30"/>
      <name val="Calibri"/>
      <family val="2"/>
    </font>
    <font>
      <sz val="11"/>
      <color indexed="10"/>
      <name val="Calibri"/>
      <family val="2"/>
    </font>
    <font>
      <sz val="11"/>
      <color indexed="12"/>
      <name val="Calibri"/>
      <family val="2"/>
    </font>
    <font>
      <sz val="11"/>
      <color indexed="56"/>
      <name val="Calibri"/>
      <family val="2"/>
      <scheme val="minor"/>
    </font>
    <font>
      <sz val="11"/>
      <color indexed="10"/>
      <name val="Calibri"/>
      <family val="2"/>
      <scheme val="minor"/>
    </font>
    <font>
      <b/>
      <i/>
      <sz val="11"/>
      <name val="Calibri"/>
      <family val="2"/>
      <scheme val="minor"/>
    </font>
    <font>
      <sz val="11"/>
      <color rgb="FF0070C0"/>
      <name val="Calibri"/>
      <family val="2"/>
    </font>
    <font>
      <sz val="11"/>
      <color rgb="FF0070C0"/>
      <name val="Calibri"/>
      <family val="2"/>
      <scheme val="minor"/>
    </font>
    <font>
      <b/>
      <sz val="8"/>
      <color theme="0"/>
      <name val="Calibri"/>
      <family val="2"/>
      <scheme val="minor"/>
    </font>
    <font>
      <sz val="8"/>
      <color theme="1"/>
      <name val="Calibri"/>
      <family val="2"/>
      <scheme val="minor"/>
    </font>
    <font>
      <sz val="8"/>
      <color rgb="FFC00000"/>
      <name val="Calibri"/>
      <family val="2"/>
      <scheme val="minor"/>
    </font>
    <font>
      <sz val="8"/>
      <name val="Calibri"/>
      <family val="2"/>
      <scheme val="minor"/>
    </font>
    <font>
      <i/>
      <sz val="8"/>
      <name val="Calibri"/>
      <family val="2"/>
      <scheme val="minor"/>
    </font>
    <font>
      <sz val="8"/>
      <color theme="0"/>
      <name val="Calibri"/>
      <family val="2"/>
      <scheme val="minor"/>
    </font>
    <font>
      <b/>
      <sz val="8"/>
      <name val="Calibri"/>
      <family val="2"/>
      <scheme val="minor"/>
    </font>
    <font>
      <i/>
      <sz val="8"/>
      <name val="Calibri"/>
      <family val="2"/>
    </font>
    <font>
      <sz val="8"/>
      <color rgb="FFFF0000"/>
      <name val="Calibri"/>
      <family val="2"/>
      <scheme val="minor"/>
    </font>
    <font>
      <sz val="8"/>
      <color rgb="FF0070C0"/>
      <name val="Calibri"/>
      <family val="2"/>
      <scheme val="minor"/>
    </font>
    <font>
      <sz val="8"/>
      <color theme="4"/>
      <name val="Calibri"/>
      <family val="2"/>
      <scheme val="minor"/>
    </font>
    <font>
      <i/>
      <sz val="8"/>
      <color theme="1"/>
      <name val="Calibri"/>
      <family val="2"/>
      <scheme val="minor"/>
    </font>
    <font>
      <b/>
      <sz val="8"/>
      <color theme="1"/>
      <name val="Calibri"/>
      <family val="2"/>
      <scheme val="minor"/>
    </font>
    <font>
      <sz val="13"/>
      <name val="Calibri"/>
      <family val="2"/>
      <scheme val="minor"/>
    </font>
    <font>
      <i/>
      <sz val="13"/>
      <name val="Calibri"/>
      <family val="2"/>
    </font>
    <font>
      <sz val="13"/>
      <name val="Calibri"/>
      <family val="2"/>
    </font>
    <font>
      <sz val="13"/>
      <color theme="1"/>
      <name val="Calibri"/>
      <family val="2"/>
      <scheme val="minor"/>
    </font>
    <font>
      <sz val="13"/>
      <color rgb="FFFF0000"/>
      <name val="Calibri"/>
      <family val="2"/>
      <scheme val="minor"/>
    </font>
    <font>
      <sz val="13"/>
      <color rgb="FF0070C0"/>
      <name val="Calibri"/>
      <family val="2"/>
      <scheme val="minor"/>
    </font>
    <font>
      <sz val="13"/>
      <color theme="3" tint="0.39997558519241921"/>
      <name val="Calibri"/>
      <family val="2"/>
      <scheme val="minor"/>
    </font>
    <font>
      <i/>
      <sz val="13"/>
      <color rgb="FFFF0000"/>
      <name val="Calibri"/>
      <family val="2"/>
    </font>
    <font>
      <sz val="13"/>
      <color rgb="FFFF0000"/>
      <name val="Calibri"/>
      <family val="2"/>
    </font>
    <font>
      <sz val="13"/>
      <color rgb="FF00B050"/>
      <name val="Calibri"/>
      <family val="2"/>
      <scheme val="minor"/>
    </font>
    <font>
      <b/>
      <sz val="13"/>
      <name val="Calibri"/>
      <family val="2"/>
      <scheme val="minor"/>
    </font>
    <font>
      <sz val="13"/>
      <color theme="4"/>
      <name val="Calibri"/>
      <family val="2"/>
      <scheme val="minor"/>
    </font>
    <font>
      <sz val="13"/>
      <color theme="3"/>
      <name val="Calibri"/>
      <family val="2"/>
      <scheme val="minor"/>
    </font>
    <font>
      <i/>
      <sz val="13"/>
      <color theme="1"/>
      <name val="Calibri"/>
      <family val="2"/>
      <scheme val="minor"/>
    </font>
    <font>
      <sz val="11"/>
      <color rgb="FF000000"/>
      <name val="Calibri"/>
      <family val="2"/>
      <scheme val="minor"/>
    </font>
  </fonts>
  <fills count="24">
    <fill>
      <patternFill patternType="none"/>
    </fill>
    <fill>
      <patternFill patternType="gray125"/>
    </fill>
    <fill>
      <patternFill patternType="solid">
        <fgColor theme="6" tint="0.79998168889431442"/>
        <bgColor indexed="64"/>
      </patternFill>
    </fill>
    <fill>
      <patternFill patternType="solid">
        <fgColor theme="6"/>
        <bgColor indexed="64"/>
      </patternFill>
    </fill>
    <fill>
      <patternFill patternType="solid">
        <fgColor theme="0"/>
        <bgColor indexed="64"/>
      </patternFill>
    </fill>
    <fill>
      <patternFill patternType="solid">
        <fgColor theme="0" tint="-0.34998626667073579"/>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70C0"/>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B15407"/>
        <bgColor indexed="64"/>
      </patternFill>
    </fill>
    <fill>
      <patternFill patternType="solid">
        <fgColor theme="0" tint="-4.9989318521683403E-2"/>
        <bgColor indexed="64"/>
      </patternFill>
    </fill>
    <fill>
      <patternFill patternType="solid">
        <fgColor theme="3"/>
        <bgColor indexed="64"/>
      </patternFill>
    </fill>
    <fill>
      <patternFill patternType="solid">
        <fgColor theme="6" tint="-0.249977111117893"/>
        <bgColor indexed="64"/>
      </patternFill>
    </fill>
    <fill>
      <patternFill patternType="solid">
        <fgColor theme="8" tint="0.39997558519241921"/>
        <bgColor indexed="64"/>
      </patternFill>
    </fill>
    <fill>
      <patternFill patternType="solid">
        <fgColor rgb="FFFF99CC"/>
        <bgColor indexed="64"/>
      </patternFill>
    </fill>
    <fill>
      <patternFill patternType="solid">
        <fgColor theme="9" tint="0.59999389629810485"/>
        <bgColor indexed="64"/>
      </patternFill>
    </fill>
    <fill>
      <patternFill patternType="solid">
        <fgColor rgb="FFFFFF00"/>
        <bgColor indexed="64"/>
      </patternFill>
    </fill>
  </fills>
  <borders count="43">
    <border>
      <left/>
      <right/>
      <top/>
      <bottom/>
      <diagonal/>
    </border>
    <border>
      <left/>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bottom style="double">
        <color indexed="64"/>
      </bottom>
      <diagonal/>
    </border>
    <border>
      <left style="double">
        <color indexed="64"/>
      </left>
      <right/>
      <top/>
      <bottom/>
      <diagonal/>
    </border>
    <border>
      <left style="double">
        <color indexed="64"/>
      </left>
      <right/>
      <top/>
      <bottom style="double">
        <color indexed="64"/>
      </bottom>
      <diagonal/>
    </border>
    <border>
      <left style="double">
        <color indexed="64"/>
      </left>
      <right/>
      <top style="double">
        <color indexed="64"/>
      </top>
      <bottom style="double">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hair">
        <color indexed="64"/>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double">
        <color indexed="64"/>
      </left>
      <right style="hair">
        <color indexed="64"/>
      </right>
      <top style="double">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hair">
        <color indexed="64"/>
      </bottom>
      <diagonal/>
    </border>
    <border>
      <left style="double">
        <color indexed="64"/>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double">
        <color indexed="64"/>
      </right>
      <top style="double">
        <color indexed="64"/>
      </top>
      <bottom style="double">
        <color indexed="64"/>
      </bottom>
      <diagonal/>
    </border>
    <border>
      <left style="double">
        <color indexed="64"/>
      </left>
      <right/>
      <top style="hair">
        <color indexed="64"/>
      </top>
      <bottom style="double">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diagonal/>
    </border>
  </borders>
  <cellStyleXfs count="4">
    <xf numFmtId="0" fontId="0" fillId="0" borderId="0"/>
    <xf numFmtId="0" fontId="6" fillId="0" borderId="0" applyNumberFormat="0" applyFill="0" applyBorder="0" applyAlignment="0" applyProtection="0"/>
    <xf numFmtId="0" fontId="3" fillId="0" borderId="0"/>
    <xf numFmtId="9" fontId="3" fillId="0" borderId="0" applyFont="0" applyFill="0" applyBorder="0" applyAlignment="0" applyProtection="0"/>
  </cellStyleXfs>
  <cellXfs count="400">
    <xf numFmtId="0" fontId="0" fillId="0" borderId="0" xfId="0"/>
    <xf numFmtId="0" fontId="0" fillId="2" borderId="0" xfId="0" applyFill="1"/>
    <xf numFmtId="0" fontId="0" fillId="3" borderId="0" xfId="0" applyFill="1"/>
    <xf numFmtId="0" fontId="5" fillId="3" borderId="0" xfId="0" applyFont="1" applyFill="1"/>
    <xf numFmtId="0" fontId="0" fillId="4" borderId="0" xfId="0" applyFill="1"/>
    <xf numFmtId="0" fontId="0" fillId="2" borderId="1" xfId="0" applyFill="1" applyBorder="1"/>
    <xf numFmtId="0" fontId="0" fillId="2" borderId="0" xfId="0" applyFill="1" applyAlignment="1">
      <alignment vertical="center"/>
    </xf>
    <xf numFmtId="0" fontId="5" fillId="3" borderId="2" xfId="0" applyFont="1" applyFill="1" applyBorder="1" applyAlignment="1">
      <alignment vertical="center"/>
    </xf>
    <xf numFmtId="0" fontId="5" fillId="3" borderId="3" xfId="0" applyFont="1" applyFill="1" applyBorder="1" applyAlignment="1">
      <alignment vertical="center"/>
    </xf>
    <xf numFmtId="0" fontId="0" fillId="2" borderId="4" xfId="0" applyFill="1" applyBorder="1" applyAlignment="1"/>
    <xf numFmtId="0" fontId="0" fillId="2" borderId="2" xfId="0" applyFill="1" applyBorder="1" applyAlignment="1"/>
    <xf numFmtId="0" fontId="0" fillId="2" borderId="3" xfId="0" applyFill="1" applyBorder="1" applyAlignment="1"/>
    <xf numFmtId="0" fontId="9" fillId="2" borderId="2" xfId="0" applyFont="1" applyFill="1" applyBorder="1" applyAlignment="1">
      <alignment vertical="center" wrapText="1"/>
    </xf>
    <xf numFmtId="0" fontId="9" fillId="2" borderId="3" xfId="0" applyFont="1" applyFill="1" applyBorder="1" applyAlignment="1">
      <alignment vertical="center" wrapText="1"/>
    </xf>
    <xf numFmtId="0" fontId="0" fillId="3" borderId="0" xfId="0" applyFill="1" applyAlignment="1">
      <alignment wrapText="1"/>
    </xf>
    <xf numFmtId="0" fontId="0" fillId="4" borderId="0" xfId="0" applyFill="1" applyAlignment="1">
      <alignment wrapText="1"/>
    </xf>
    <xf numFmtId="0" fontId="0" fillId="2" borderId="0" xfId="0" applyFill="1" applyAlignment="1">
      <alignment wrapText="1"/>
    </xf>
    <xf numFmtId="0" fontId="10" fillId="5" borderId="7"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7" borderId="7" xfId="0" applyFont="1" applyFill="1" applyBorder="1" applyAlignment="1">
      <alignment horizontal="center" vertical="center" wrapText="1"/>
    </xf>
    <xf numFmtId="1" fontId="10" fillId="8" borderId="7" xfId="0" applyNumberFormat="1" applyFont="1" applyFill="1" applyBorder="1" applyAlignment="1">
      <alignment horizontal="center" vertical="center" wrapText="1"/>
    </xf>
    <xf numFmtId="0" fontId="10" fillId="9" borderId="7" xfId="0" applyFont="1" applyFill="1" applyBorder="1" applyAlignment="1">
      <alignment horizontal="center" vertical="center" wrapText="1"/>
    </xf>
    <xf numFmtId="0" fontId="11" fillId="10" borderId="8" xfId="0" applyFont="1" applyFill="1" applyBorder="1" applyAlignment="1">
      <alignment horizontal="center" vertical="center"/>
    </xf>
    <xf numFmtId="0" fontId="11" fillId="11" borderId="9" xfId="0" applyFont="1" applyFill="1" applyBorder="1" applyAlignment="1">
      <alignment horizontal="center" vertical="center" wrapText="1"/>
    </xf>
    <xf numFmtId="0" fontId="11" fillId="12" borderId="7" xfId="0" applyFont="1" applyFill="1" applyBorder="1" applyAlignment="1">
      <alignment horizontal="center" vertical="center" wrapText="1"/>
    </xf>
    <xf numFmtId="0" fontId="11" fillId="12" borderId="9" xfId="0" applyFont="1" applyFill="1" applyBorder="1" applyAlignment="1">
      <alignment horizontal="center" vertical="center" wrapText="1"/>
    </xf>
    <xf numFmtId="0" fontId="4" fillId="13" borderId="0" xfId="0" applyFont="1" applyFill="1"/>
    <xf numFmtId="0" fontId="0" fillId="13" borderId="0" xfId="0" applyFill="1"/>
    <xf numFmtId="0" fontId="0" fillId="6" borderId="10" xfId="0" applyFill="1" applyBorder="1"/>
    <xf numFmtId="0" fontId="0" fillId="7" borderId="10" xfId="0" applyFill="1" applyBorder="1"/>
    <xf numFmtId="0" fontId="0" fillId="8" borderId="10" xfId="0" applyFill="1" applyBorder="1"/>
    <xf numFmtId="0" fontId="0" fillId="9" borderId="11" xfId="0" applyFill="1" applyBorder="1"/>
    <xf numFmtId="0" fontId="5" fillId="14" borderId="12" xfId="0" applyFont="1" applyFill="1" applyBorder="1" applyAlignment="1">
      <alignment vertical="center" wrapText="1"/>
    </xf>
    <xf numFmtId="0" fontId="5" fillId="14" borderId="12" xfId="0" applyFont="1" applyFill="1" applyBorder="1" applyAlignment="1">
      <alignment horizontal="center" vertical="center" wrapText="1"/>
    </xf>
    <xf numFmtId="0" fontId="8" fillId="15" borderId="0" xfId="0" applyFont="1" applyFill="1" applyAlignment="1">
      <alignment horizontal="center" vertical="center"/>
    </xf>
    <xf numFmtId="0" fontId="0" fillId="5" borderId="10" xfId="0" applyFill="1" applyBorder="1"/>
    <xf numFmtId="0" fontId="0" fillId="16" borderId="13" xfId="0" applyFill="1" applyBorder="1"/>
    <xf numFmtId="0" fontId="0" fillId="5" borderId="14" xfId="0" applyFill="1" applyBorder="1"/>
    <xf numFmtId="0" fontId="0" fillId="6" borderId="14" xfId="0" applyFill="1" applyBorder="1"/>
    <xf numFmtId="0" fontId="0" fillId="7" borderId="14" xfId="0" applyFill="1" applyBorder="1"/>
    <xf numFmtId="0" fontId="0" fillId="8" borderId="14" xfId="0" applyFill="1" applyBorder="1"/>
    <xf numFmtId="0" fontId="0" fillId="9" borderId="15" xfId="0" applyFill="1" applyBorder="1"/>
    <xf numFmtId="0" fontId="12" fillId="17" borderId="16" xfId="0" applyFont="1" applyFill="1" applyBorder="1"/>
    <xf numFmtId="0" fontId="12" fillId="17" borderId="17" xfId="0" applyFont="1" applyFill="1" applyBorder="1"/>
    <xf numFmtId="0" fontId="12" fillId="17" borderId="18" xfId="0" applyFont="1" applyFill="1" applyBorder="1" applyAlignment="1">
      <alignment horizontal="center"/>
    </xf>
    <xf numFmtId="0" fontId="12" fillId="17" borderId="19" xfId="0" applyFont="1" applyFill="1" applyBorder="1" applyAlignment="1">
      <alignment horizontal="center"/>
    </xf>
    <xf numFmtId="0" fontId="12" fillId="17" borderId="20" xfId="0" applyFont="1" applyFill="1" applyBorder="1" applyAlignment="1">
      <alignment horizontal="center"/>
    </xf>
    <xf numFmtId="0" fontId="5" fillId="14" borderId="0" xfId="0" applyFont="1" applyFill="1" applyAlignment="1">
      <alignment horizontal="center" vertical="center" wrapText="1"/>
    </xf>
    <xf numFmtId="0" fontId="13" fillId="18" borderId="0" xfId="0" applyFont="1" applyFill="1" applyAlignment="1">
      <alignment vertical="center"/>
    </xf>
    <xf numFmtId="0" fontId="4" fillId="16" borderId="10" xfId="0" applyFont="1" applyFill="1" applyBorder="1"/>
    <xf numFmtId="0" fontId="12" fillId="17" borderId="20" xfId="0" applyFont="1" applyFill="1" applyBorder="1" applyAlignment="1">
      <alignment horizontal="left"/>
    </xf>
    <xf numFmtId="0" fontId="14" fillId="4" borderId="22" xfId="0" applyFont="1" applyFill="1" applyBorder="1" applyAlignment="1">
      <alignment horizontal="center" vertical="center"/>
    </xf>
    <xf numFmtId="0" fontId="15" fillId="4" borderId="0" xfId="0" applyFont="1" applyFill="1" applyAlignment="1">
      <alignment horizontal="left"/>
    </xf>
    <xf numFmtId="0" fontId="16" fillId="4" borderId="0" xfId="0" applyFont="1" applyFill="1" applyAlignment="1">
      <alignment horizontal="left"/>
    </xf>
    <xf numFmtId="0" fontId="3" fillId="4" borderId="0" xfId="2" applyFont="1" applyFill="1"/>
    <xf numFmtId="0" fontId="3" fillId="4" borderId="0" xfId="2" applyFont="1" applyFill="1" applyAlignment="1">
      <alignment wrapText="1"/>
    </xf>
    <xf numFmtId="0" fontId="17" fillId="4" borderId="0" xfId="0" applyFont="1" applyFill="1"/>
    <xf numFmtId="0" fontId="18" fillId="4" borderId="0" xfId="0" applyFont="1" applyFill="1"/>
    <xf numFmtId="0" fontId="6" fillId="4" borderId="0" xfId="1" applyFill="1"/>
    <xf numFmtId="0" fontId="19" fillId="19" borderId="4" xfId="0" applyFont="1" applyFill="1" applyBorder="1" applyAlignment="1">
      <alignment horizontal="center"/>
    </xf>
    <xf numFmtId="0" fontId="19" fillId="19" borderId="2" xfId="0" applyFont="1" applyFill="1" applyBorder="1" applyAlignment="1">
      <alignment horizontal="center"/>
    </xf>
    <xf numFmtId="0" fontId="19" fillId="19" borderId="3" xfId="0" applyFont="1" applyFill="1" applyBorder="1" applyAlignment="1">
      <alignment horizontal="center"/>
    </xf>
    <xf numFmtId="0" fontId="20" fillId="2" borderId="1" xfId="0" applyFont="1" applyFill="1" applyBorder="1" applyAlignment="1">
      <alignment horizontal="left"/>
    </xf>
    <xf numFmtId="0" fontId="7" fillId="0" borderId="0" xfId="0" applyFont="1"/>
    <xf numFmtId="0" fontId="10" fillId="16" borderId="7" xfId="0" applyFont="1" applyFill="1" applyBorder="1" applyAlignment="1">
      <alignment horizontal="center" vertical="center" wrapText="1"/>
    </xf>
    <xf numFmtId="0" fontId="0" fillId="0" borderId="0" xfId="0" applyAlignment="1">
      <alignment vertical="center"/>
    </xf>
    <xf numFmtId="0" fontId="5" fillId="15" borderId="26" xfId="0" applyFont="1" applyFill="1" applyBorder="1" applyAlignment="1">
      <alignment vertical="center"/>
    </xf>
    <xf numFmtId="0" fontId="5" fillId="15" borderId="26" xfId="0" applyFont="1" applyFill="1" applyBorder="1" applyAlignment="1">
      <alignment horizontal="center" vertical="center"/>
    </xf>
    <xf numFmtId="0" fontId="5" fillId="15" borderId="26" xfId="0" applyFont="1" applyFill="1" applyBorder="1" applyAlignment="1">
      <alignment horizontal="center" vertical="center" wrapText="1"/>
    </xf>
    <xf numFmtId="0" fontId="4" fillId="16" borderId="0" xfId="0" applyFont="1" applyFill="1"/>
    <xf numFmtId="0" fontId="5" fillId="14" borderId="12" xfId="0" applyFont="1" applyFill="1" applyBorder="1" applyAlignment="1">
      <alignment horizontal="center" vertical="center" wrapText="1"/>
    </xf>
    <xf numFmtId="0" fontId="0" fillId="21" borderId="11" xfId="0" applyFill="1" applyBorder="1"/>
    <xf numFmtId="0" fontId="21" fillId="21" borderId="8" xfId="0" applyFont="1" applyFill="1" applyBorder="1" applyAlignment="1">
      <alignment horizontal="center" vertical="center"/>
    </xf>
    <xf numFmtId="0" fontId="21" fillId="21" borderId="25" xfId="0" applyFont="1" applyFill="1" applyBorder="1" applyAlignment="1">
      <alignment horizontal="center" vertical="center"/>
    </xf>
    <xf numFmtId="0" fontId="11" fillId="0" borderId="18" xfId="0" applyFont="1" applyBorder="1" applyAlignment="1">
      <alignment horizontal="center"/>
    </xf>
    <xf numFmtId="9" fontId="11" fillId="0" borderId="18" xfId="3" applyFont="1" applyBorder="1" applyAlignment="1">
      <alignment horizontal="center"/>
    </xf>
    <xf numFmtId="0" fontId="11" fillId="0" borderId="27" xfId="0" applyFont="1" applyBorder="1" applyAlignment="1">
      <alignment horizontal="center"/>
    </xf>
    <xf numFmtId="9" fontId="11" fillId="0" borderId="27" xfId="3" applyFont="1" applyBorder="1" applyAlignment="1">
      <alignment horizontal="center"/>
    </xf>
    <xf numFmtId="0" fontId="11" fillId="0" borderId="19" xfId="0" applyFont="1" applyBorder="1" applyAlignment="1">
      <alignment horizontal="center"/>
    </xf>
    <xf numFmtId="9" fontId="11" fillId="0" borderId="19" xfId="3" applyFont="1" applyBorder="1" applyAlignment="1">
      <alignment horizontal="center"/>
    </xf>
    <xf numFmtId="9" fontId="0" fillId="0" borderId="26" xfId="0" applyNumberFormat="1" applyBorder="1" applyAlignment="1">
      <alignment horizontal="center"/>
    </xf>
    <xf numFmtId="0" fontId="5" fillId="14" borderId="28" xfId="0" applyFont="1" applyFill="1" applyBorder="1" applyAlignment="1">
      <alignment vertical="center" wrapText="1"/>
    </xf>
    <xf numFmtId="0" fontId="0" fillId="0" borderId="29" xfId="0" applyBorder="1" applyAlignment="1">
      <alignment horizontal="center"/>
    </xf>
    <xf numFmtId="9" fontId="0" fillId="0" borderId="29" xfId="0" applyNumberFormat="1" applyBorder="1" applyAlignment="1">
      <alignment horizontal="center"/>
    </xf>
    <xf numFmtId="0" fontId="0" fillId="0" borderId="28" xfId="0" applyBorder="1"/>
    <xf numFmtId="0" fontId="0" fillId="0" borderId="10" xfId="0" applyBorder="1"/>
    <xf numFmtId="0" fontId="4" fillId="16" borderId="26" xfId="0" applyFont="1" applyFill="1" applyBorder="1" applyAlignment="1">
      <alignment horizontal="center"/>
    </xf>
    <xf numFmtId="0" fontId="5" fillId="15" borderId="30" xfId="0" applyFont="1" applyFill="1" applyBorder="1" applyAlignment="1">
      <alignment horizontal="center" vertical="center" wrapText="1"/>
    </xf>
    <xf numFmtId="0" fontId="5" fillId="15" borderId="30" xfId="0" applyFont="1" applyFill="1" applyBorder="1" applyAlignment="1">
      <alignment horizontal="center" vertical="center"/>
    </xf>
    <xf numFmtId="0" fontId="10" fillId="20" borderId="2" xfId="0" applyFont="1" applyFill="1" applyBorder="1" applyAlignment="1">
      <alignment horizontal="center"/>
    </xf>
    <xf numFmtId="0" fontId="23" fillId="2" borderId="5" xfId="0" applyFont="1" applyFill="1" applyBorder="1" applyAlignment="1">
      <alignment horizontal="center" vertical="center" wrapText="1"/>
    </xf>
    <xf numFmtId="165" fontId="23" fillId="2" borderId="5" xfId="0" applyNumberFormat="1" applyFont="1" applyFill="1" applyBorder="1" applyAlignment="1">
      <alignment horizontal="center" vertical="center" wrapText="1"/>
    </xf>
    <xf numFmtId="0" fontId="0" fillId="2" borderId="5" xfId="0" applyFont="1" applyFill="1" applyBorder="1" applyAlignment="1">
      <alignment horizontal="center" vertical="center"/>
    </xf>
    <xf numFmtId="0" fontId="0" fillId="2" borderId="5" xfId="0" applyFont="1" applyFill="1" applyBorder="1" applyAlignment="1">
      <alignment horizontal="center" vertical="center" wrapText="1"/>
    </xf>
    <xf numFmtId="0" fontId="25" fillId="2" borderId="5" xfId="0" applyFont="1" applyFill="1" applyBorder="1" applyAlignment="1">
      <alignment horizontal="left" vertical="center" wrapText="1"/>
    </xf>
    <xf numFmtId="0" fontId="25" fillId="2" borderId="5" xfId="0" applyFont="1" applyFill="1" applyBorder="1" applyAlignment="1">
      <alignment horizontal="center" vertical="center" wrapText="1"/>
    </xf>
    <xf numFmtId="165" fontId="25" fillId="2" borderId="5" xfId="0" applyNumberFormat="1" applyFont="1" applyFill="1" applyBorder="1" applyAlignment="1">
      <alignment horizontal="center" vertical="center" wrapText="1"/>
    </xf>
    <xf numFmtId="4" fontId="25" fillId="2" borderId="5" xfId="0" applyNumberFormat="1" applyFont="1" applyFill="1" applyBorder="1" applyAlignment="1">
      <alignment horizontal="center" vertical="center" wrapText="1"/>
    </xf>
    <xf numFmtId="0" fontId="23" fillId="2" borderId="5" xfId="0" applyFont="1" applyFill="1" applyBorder="1" applyAlignment="1">
      <alignment horizontal="left" vertical="center" wrapText="1"/>
    </xf>
    <xf numFmtId="4" fontId="23" fillId="2" borderId="5" xfId="0" applyNumberFormat="1" applyFont="1" applyFill="1" applyBorder="1" applyAlignment="1">
      <alignment horizontal="center" vertical="center" wrapText="1"/>
    </xf>
    <xf numFmtId="0" fontId="0" fillId="0" borderId="5" xfId="0" applyFont="1" applyFill="1" applyBorder="1" applyAlignment="1">
      <alignment horizontal="center" vertical="center" wrapText="1"/>
    </xf>
    <xf numFmtId="0" fontId="25" fillId="0" borderId="5" xfId="0" applyFont="1" applyFill="1" applyBorder="1" applyAlignment="1">
      <alignment horizontal="center" vertical="center" wrapText="1"/>
    </xf>
    <xf numFmtId="165" fontId="23" fillId="0" borderId="5" xfId="0" applyNumberFormat="1" applyFont="1" applyFill="1" applyBorder="1" applyAlignment="1">
      <alignment horizontal="center" vertical="center" wrapText="1"/>
    </xf>
    <xf numFmtId="0" fontId="0" fillId="0" borderId="5" xfId="0" applyFont="1" applyFill="1" applyBorder="1" applyAlignment="1">
      <alignment horizontal="center" vertical="center"/>
    </xf>
    <xf numFmtId="0" fontId="23" fillId="0" borderId="5" xfId="0" applyFont="1" applyFill="1" applyBorder="1" applyAlignment="1">
      <alignment horizontal="center" vertical="center" wrapText="1"/>
    </xf>
    <xf numFmtId="0" fontId="23" fillId="0" borderId="5" xfId="0" applyFont="1" applyFill="1" applyBorder="1" applyAlignment="1">
      <alignment horizontal="left" vertical="center" wrapText="1"/>
    </xf>
    <xf numFmtId="4" fontId="23" fillId="0" borderId="5" xfId="0" applyNumberFormat="1" applyFont="1" applyFill="1" applyBorder="1" applyAlignment="1">
      <alignment horizontal="center" vertical="center" wrapText="1"/>
    </xf>
    <xf numFmtId="14" fontId="23" fillId="0" borderId="5" xfId="0" applyNumberFormat="1" applyFont="1" applyFill="1" applyBorder="1" applyAlignment="1">
      <alignment horizontal="center" vertical="center" wrapText="1"/>
    </xf>
    <xf numFmtId="0" fontId="8" fillId="0" borderId="5" xfId="0" applyFont="1" applyFill="1" applyBorder="1" applyAlignment="1">
      <alignment horizontal="left" vertical="center" wrapText="1"/>
    </xf>
    <xf numFmtId="165" fontId="23" fillId="0" borderId="5" xfId="0" applyNumberFormat="1" applyFont="1" applyFill="1" applyBorder="1" applyAlignment="1">
      <alignment horizontal="center" vertical="center"/>
    </xf>
    <xf numFmtId="0" fontId="25" fillId="0" borderId="5" xfId="0" applyFont="1" applyFill="1" applyBorder="1" applyAlignment="1">
      <alignment horizontal="left" vertical="center" wrapText="1"/>
    </xf>
    <xf numFmtId="165" fontId="25" fillId="0" borderId="5" xfId="0" applyNumberFormat="1" applyFont="1" applyFill="1" applyBorder="1" applyAlignment="1">
      <alignment horizontal="center" vertical="center" wrapText="1"/>
    </xf>
    <xf numFmtId="4" fontId="25" fillId="0" borderId="5" xfId="0" applyNumberFormat="1" applyFont="1" applyFill="1" applyBorder="1" applyAlignment="1">
      <alignment horizontal="center" vertical="center" wrapText="1"/>
    </xf>
    <xf numFmtId="0" fontId="0" fillId="0" borderId="5" xfId="0" applyFont="1" applyFill="1" applyBorder="1" applyAlignment="1">
      <alignment horizontal="left" vertical="center" wrapText="1"/>
    </xf>
    <xf numFmtId="0" fontId="0" fillId="2" borderId="0" xfId="0" applyFill="1" applyBorder="1"/>
    <xf numFmtId="0" fontId="11" fillId="12" borderId="25" xfId="0" applyFont="1" applyFill="1" applyBorder="1" applyAlignment="1">
      <alignment horizontal="center" vertical="center" wrapText="1"/>
    </xf>
    <xf numFmtId="0" fontId="0" fillId="0" borderId="5" xfId="0" applyFill="1" applyBorder="1" applyAlignment="1">
      <alignment horizontal="center" vertical="center" wrapText="1"/>
    </xf>
    <xf numFmtId="0" fontId="29" fillId="0" borderId="5"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31" fillId="2" borderId="0" xfId="0" applyFont="1" applyFill="1" applyBorder="1" applyAlignment="1">
      <alignment horizontal="center" vertical="center" wrapText="1"/>
    </xf>
    <xf numFmtId="0" fontId="31" fillId="2" borderId="0" xfId="0" applyFont="1" applyFill="1" applyBorder="1" applyAlignment="1">
      <alignment horizontal="center" vertical="center"/>
    </xf>
    <xf numFmtId="0" fontId="31" fillId="2" borderId="0" xfId="0" applyFont="1" applyFill="1" applyBorder="1"/>
    <xf numFmtId="0" fontId="32" fillId="2" borderId="0" xfId="0" applyFont="1" applyFill="1" applyBorder="1" applyAlignment="1">
      <alignment horizontal="center" vertical="center" wrapText="1"/>
    </xf>
    <xf numFmtId="0" fontId="0" fillId="2" borderId="5" xfId="0" applyFont="1" applyFill="1" applyBorder="1" applyAlignment="1">
      <alignment horizontal="center"/>
    </xf>
    <xf numFmtId="17" fontId="25" fillId="2" borderId="5" xfId="0" applyNumberFormat="1" applyFont="1" applyFill="1" applyBorder="1" applyAlignment="1">
      <alignment horizontal="center" vertical="center" wrapText="1"/>
    </xf>
    <xf numFmtId="0" fontId="0" fillId="2" borderId="6" xfId="0" applyFont="1" applyFill="1" applyBorder="1"/>
    <xf numFmtId="0" fontId="0" fillId="2" borderId="6" xfId="0" applyFont="1" applyFill="1" applyBorder="1" applyAlignment="1">
      <alignment horizontal="center"/>
    </xf>
    <xf numFmtId="0" fontId="0" fillId="2" borderId="6" xfId="0" applyFont="1" applyFill="1" applyBorder="1" applyAlignment="1">
      <alignment horizontal="center" vertical="center"/>
    </xf>
    <xf numFmtId="0" fontId="0" fillId="2" borderId="5" xfId="0" applyFont="1" applyFill="1" applyBorder="1"/>
    <xf numFmtId="0" fontId="35" fillId="2" borderId="5" xfId="0" applyFont="1" applyFill="1" applyBorder="1" applyAlignment="1">
      <alignment horizontal="center" vertical="center" wrapText="1"/>
    </xf>
    <xf numFmtId="165" fontId="35" fillId="2" borderId="5" xfId="0" applyNumberFormat="1" applyFont="1" applyFill="1" applyBorder="1" applyAlignment="1">
      <alignment horizontal="center" vertical="center" wrapText="1"/>
    </xf>
    <xf numFmtId="0" fontId="35" fillId="2" borderId="5" xfId="0" applyFont="1" applyFill="1" applyBorder="1" applyAlignment="1">
      <alignment horizontal="left" vertical="center" wrapText="1"/>
    </xf>
    <xf numFmtId="49" fontId="25" fillId="2" borderId="5" xfId="0" applyNumberFormat="1" applyFont="1" applyFill="1" applyBorder="1" applyAlignment="1">
      <alignment horizontal="center" vertical="center" wrapText="1"/>
    </xf>
    <xf numFmtId="3" fontId="35" fillId="2" borderId="5" xfId="0" applyNumberFormat="1" applyFont="1" applyFill="1" applyBorder="1" applyAlignment="1">
      <alignment horizontal="center" vertical="center" wrapText="1"/>
    </xf>
    <xf numFmtId="0" fontId="25" fillId="2" borderId="5" xfId="0" applyFont="1" applyFill="1" applyBorder="1" applyAlignment="1">
      <alignment horizontal="left" vertical="top" wrapText="1"/>
    </xf>
    <xf numFmtId="0" fontId="36" fillId="2" borderId="5" xfId="0" applyFont="1" applyFill="1" applyBorder="1" applyAlignment="1">
      <alignment horizontal="center" vertical="center" wrapText="1"/>
    </xf>
    <xf numFmtId="0" fontId="37" fillId="2" borderId="5" xfId="0" applyFont="1" applyFill="1" applyBorder="1" applyAlignment="1">
      <alignment horizontal="center" vertical="center" wrapText="1"/>
    </xf>
    <xf numFmtId="14" fontId="37" fillId="2" borderId="5" xfId="0" applyNumberFormat="1" applyFont="1" applyFill="1" applyBorder="1" applyAlignment="1">
      <alignment horizontal="center" vertical="center" wrapText="1"/>
    </xf>
    <xf numFmtId="0" fontId="37" fillId="2" borderId="5" xfId="0" applyFont="1" applyFill="1" applyBorder="1" applyAlignment="1">
      <alignment horizontal="left" vertical="center" wrapText="1"/>
    </xf>
    <xf numFmtId="14" fontId="25" fillId="2" borderId="5" xfId="0" applyNumberFormat="1" applyFont="1" applyFill="1" applyBorder="1" applyAlignment="1">
      <alignment horizontal="center" vertical="center" wrapText="1"/>
    </xf>
    <xf numFmtId="0" fontId="0" fillId="2" borderId="5" xfId="0" applyFont="1" applyFill="1" applyBorder="1" applyAlignment="1">
      <alignment horizontal="left"/>
    </xf>
    <xf numFmtId="0" fontId="0" fillId="2" borderId="6" xfId="0" applyFont="1" applyFill="1" applyBorder="1" applyAlignment="1">
      <alignment horizontal="center" vertical="center" wrapText="1"/>
    </xf>
    <xf numFmtId="164" fontId="25" fillId="2" borderId="5" xfId="0" applyNumberFormat="1" applyFont="1" applyFill="1" applyBorder="1" applyAlignment="1">
      <alignment horizontal="center" vertical="center" wrapText="1"/>
    </xf>
    <xf numFmtId="165" fontId="37" fillId="2" borderId="5" xfId="0" applyNumberFormat="1" applyFont="1" applyFill="1" applyBorder="1" applyAlignment="1">
      <alignment horizontal="center" vertical="center" wrapText="1"/>
    </xf>
    <xf numFmtId="49" fontId="23" fillId="2" borderId="5" xfId="2" applyNumberFormat="1" applyFont="1" applyFill="1" applyBorder="1" applyAlignment="1">
      <alignment horizontal="center" vertical="center" wrapText="1"/>
    </xf>
    <xf numFmtId="0" fontId="38" fillId="2" borderId="5" xfId="0" applyFont="1" applyFill="1" applyBorder="1" applyAlignment="1">
      <alignment horizontal="left" vertical="center" wrapText="1"/>
    </xf>
    <xf numFmtId="49" fontId="23" fillId="2" borderId="5" xfId="0" applyNumberFormat="1" applyFont="1" applyFill="1" applyBorder="1" applyAlignment="1">
      <alignment horizontal="center" vertical="center" wrapText="1"/>
    </xf>
    <xf numFmtId="0" fontId="0" fillId="2" borderId="5" xfId="0" applyFont="1" applyFill="1" applyBorder="1" applyAlignment="1">
      <alignment horizontal="center" wrapText="1"/>
    </xf>
    <xf numFmtId="0" fontId="23" fillId="2" borderId="5" xfId="0" applyNumberFormat="1" applyFont="1" applyFill="1" applyBorder="1" applyAlignment="1">
      <alignment horizontal="center" vertical="center" wrapText="1"/>
    </xf>
    <xf numFmtId="0" fontId="39" fillId="2" borderId="5" xfId="0" applyFont="1" applyFill="1" applyBorder="1" applyAlignment="1">
      <alignment horizontal="center" vertical="center" wrapText="1"/>
    </xf>
    <xf numFmtId="165" fontId="39" fillId="2" borderId="5" xfId="0" applyNumberFormat="1" applyFont="1" applyFill="1" applyBorder="1" applyAlignment="1">
      <alignment horizontal="center" vertical="center" wrapText="1"/>
    </xf>
    <xf numFmtId="0" fontId="39" fillId="2" borderId="5" xfId="0" applyFont="1" applyFill="1" applyBorder="1" applyAlignment="1">
      <alignment horizontal="left" vertical="center" wrapText="1"/>
    </xf>
    <xf numFmtId="165" fontId="0" fillId="2" borderId="5" xfId="0" applyNumberFormat="1" applyFont="1" applyFill="1" applyBorder="1" applyAlignment="1">
      <alignment horizontal="center" vertical="center"/>
    </xf>
    <xf numFmtId="0" fontId="0" fillId="2" borderId="5" xfId="0" applyFont="1" applyFill="1" applyBorder="1" applyAlignment="1">
      <alignment horizontal="center" vertical="top" wrapText="1"/>
    </xf>
    <xf numFmtId="49" fontId="25" fillId="2" borderId="5" xfId="2" applyNumberFormat="1" applyFont="1" applyFill="1" applyBorder="1" applyAlignment="1">
      <alignment horizontal="center" vertical="center" wrapText="1"/>
    </xf>
    <xf numFmtId="0" fontId="0" fillId="3" borderId="0" xfId="0" applyFill="1" applyAlignment="1">
      <alignment horizontal="center"/>
    </xf>
    <xf numFmtId="0" fontId="0" fillId="4" borderId="0" xfId="0" applyFill="1" applyAlignment="1">
      <alignment horizontal="center"/>
    </xf>
    <xf numFmtId="0" fontId="0" fillId="2" borderId="1" xfId="0" applyFill="1" applyBorder="1" applyAlignment="1">
      <alignment horizontal="center"/>
    </xf>
    <xf numFmtId="0" fontId="0" fillId="2" borderId="0" xfId="0" applyFill="1" applyAlignment="1">
      <alignment horizontal="center"/>
    </xf>
    <xf numFmtId="0" fontId="0" fillId="2" borderId="0" xfId="0" applyFill="1" applyAlignment="1">
      <alignment horizontal="center" vertical="center"/>
    </xf>
    <xf numFmtId="0" fontId="30" fillId="2" borderId="0" xfId="0" applyFont="1" applyFill="1" applyBorder="1" applyAlignment="1">
      <alignment horizontal="left" vertical="center"/>
    </xf>
    <xf numFmtId="0" fontId="0" fillId="2" borderId="0" xfId="0" applyFill="1" applyAlignment="1">
      <alignment horizontal="left" vertical="center"/>
    </xf>
    <xf numFmtId="0" fontId="0" fillId="2" borderId="5" xfId="0" applyFont="1" applyFill="1" applyBorder="1" applyAlignment="1">
      <alignment horizontal="left" vertical="center"/>
    </xf>
    <xf numFmtId="0" fontId="0" fillId="2" borderId="5" xfId="0" applyFont="1" applyFill="1" applyBorder="1" applyAlignment="1">
      <alignment horizontal="left" vertical="center" wrapText="1"/>
    </xf>
    <xf numFmtId="0" fontId="0" fillId="3" borderId="0" xfId="0" applyFill="1" applyAlignment="1">
      <alignment horizontal="left" vertical="center"/>
    </xf>
    <xf numFmtId="0" fontId="0" fillId="4" borderId="0" xfId="0" applyFill="1" applyAlignment="1">
      <alignment horizontal="left" vertical="center"/>
    </xf>
    <xf numFmtId="0" fontId="0" fillId="2" borderId="1" xfId="0" applyFill="1" applyBorder="1" applyAlignment="1">
      <alignment horizontal="left" vertical="center"/>
    </xf>
    <xf numFmtId="0" fontId="0" fillId="2" borderId="0" xfId="0" applyFont="1" applyFill="1" applyAlignment="1">
      <alignment horizontal="left" vertical="center"/>
    </xf>
    <xf numFmtId="0" fontId="42" fillId="2" borderId="5" xfId="0" applyFont="1" applyFill="1" applyBorder="1" applyAlignment="1">
      <alignment horizontal="left" vertical="center"/>
    </xf>
    <xf numFmtId="0" fontId="41" fillId="2" borderId="5" xfId="0" applyFont="1" applyFill="1" applyBorder="1" applyAlignment="1">
      <alignment horizontal="left" vertical="center" wrapText="1"/>
    </xf>
    <xf numFmtId="0" fontId="42" fillId="2" borderId="5" xfId="0" applyFont="1" applyFill="1" applyBorder="1" applyAlignment="1">
      <alignment horizontal="left" vertical="center" wrapText="1"/>
    </xf>
    <xf numFmtId="0" fontId="42" fillId="2" borderId="0" xfId="0" applyFont="1" applyFill="1" applyAlignment="1">
      <alignment horizontal="left" vertical="center"/>
    </xf>
    <xf numFmtId="0" fontId="0" fillId="0" borderId="29" xfId="0" applyFill="1" applyBorder="1" applyAlignment="1">
      <alignment horizontal="center"/>
    </xf>
    <xf numFmtId="0" fontId="12" fillId="17" borderId="37" xfId="0" applyFont="1" applyFill="1" applyBorder="1"/>
    <xf numFmtId="0" fontId="0" fillId="0" borderId="0" xfId="0" applyBorder="1"/>
    <xf numFmtId="0" fontId="43" fillId="3" borderId="0" xfId="0" applyFont="1" applyFill="1"/>
    <xf numFmtId="0" fontId="44" fillId="3" borderId="0" xfId="0" applyFont="1" applyFill="1"/>
    <xf numFmtId="0" fontId="44" fillId="3" borderId="0" xfId="0" applyFont="1" applyFill="1" applyAlignment="1">
      <alignment wrapText="1"/>
    </xf>
    <xf numFmtId="0" fontId="44" fillId="4" borderId="0" xfId="0" applyFont="1" applyFill="1"/>
    <xf numFmtId="0" fontId="44" fillId="4" borderId="0" xfId="0" applyFont="1" applyFill="1" applyAlignment="1">
      <alignment wrapText="1"/>
    </xf>
    <xf numFmtId="0" fontId="45" fillId="2" borderId="1" xfId="0" applyFont="1" applyFill="1" applyBorder="1" applyAlignment="1">
      <alignment horizontal="left"/>
    </xf>
    <xf numFmtId="0" fontId="44" fillId="2" borderId="1" xfId="0" applyFont="1" applyFill="1" applyBorder="1"/>
    <xf numFmtId="0" fontId="44" fillId="2" borderId="0" xfId="0" applyFont="1" applyFill="1"/>
    <xf numFmtId="0" fontId="44" fillId="2" borderId="0" xfId="0" applyFont="1" applyFill="1" applyAlignment="1">
      <alignment wrapText="1"/>
    </xf>
    <xf numFmtId="0" fontId="43" fillId="3" borderId="2" xfId="0" applyFont="1" applyFill="1" applyBorder="1" applyAlignment="1">
      <alignment vertical="center"/>
    </xf>
    <xf numFmtId="0" fontId="43" fillId="3" borderId="3" xfId="0" applyFont="1" applyFill="1" applyBorder="1" applyAlignment="1">
      <alignment vertical="center"/>
    </xf>
    <xf numFmtId="0" fontId="44" fillId="2" borderId="0" xfId="0" applyFont="1" applyFill="1" applyAlignment="1">
      <alignment vertical="center"/>
    </xf>
    <xf numFmtId="0" fontId="44" fillId="2" borderId="2" xfId="0" applyFont="1" applyFill="1" applyBorder="1" applyAlignment="1"/>
    <xf numFmtId="0" fontId="44" fillId="2" borderId="3" xfId="0" applyFont="1" applyFill="1" applyBorder="1" applyAlignment="1"/>
    <xf numFmtId="0" fontId="48" fillId="16" borderId="0" xfId="0" applyFont="1" applyFill="1"/>
    <xf numFmtId="0" fontId="43" fillId="19" borderId="4" xfId="0" applyFont="1" applyFill="1" applyBorder="1" applyAlignment="1">
      <alignment horizontal="center"/>
    </xf>
    <xf numFmtId="0" fontId="43" fillId="19" borderId="2" xfId="0" applyFont="1" applyFill="1" applyBorder="1" applyAlignment="1">
      <alignment horizontal="center"/>
    </xf>
    <xf numFmtId="0" fontId="43" fillId="19" borderId="3" xfId="0" applyFont="1" applyFill="1" applyBorder="1" applyAlignment="1">
      <alignment horizontal="center"/>
    </xf>
    <xf numFmtId="0" fontId="49" fillId="20" borderId="2" xfId="0" applyFont="1" applyFill="1" applyBorder="1" applyAlignment="1">
      <alignment horizontal="center"/>
    </xf>
    <xf numFmtId="0" fontId="44" fillId="10" borderId="8" xfId="0" applyFont="1" applyFill="1" applyBorder="1" applyAlignment="1">
      <alignment horizontal="center" vertical="center"/>
    </xf>
    <xf numFmtId="0" fontId="49" fillId="5" borderId="7" xfId="0" applyFont="1" applyFill="1" applyBorder="1" applyAlignment="1">
      <alignment horizontal="center" vertical="center" wrapText="1"/>
    </xf>
    <xf numFmtId="0" fontId="49" fillId="6" borderId="7" xfId="0" applyFont="1" applyFill="1" applyBorder="1" applyAlignment="1">
      <alignment horizontal="center" vertical="center" wrapText="1"/>
    </xf>
    <xf numFmtId="0" fontId="49" fillId="7" borderId="7" xfId="0" applyFont="1" applyFill="1" applyBorder="1" applyAlignment="1">
      <alignment horizontal="center" vertical="center" wrapText="1"/>
    </xf>
    <xf numFmtId="1" fontId="49" fillId="8" borderId="7" xfId="0" applyNumberFormat="1" applyFont="1" applyFill="1" applyBorder="1" applyAlignment="1">
      <alignment horizontal="center" vertical="center" wrapText="1"/>
    </xf>
    <xf numFmtId="0" fontId="49" fillId="9" borderId="7" xfId="0" applyFont="1" applyFill="1" applyBorder="1" applyAlignment="1">
      <alignment horizontal="center" vertical="center" wrapText="1"/>
    </xf>
    <xf numFmtId="0" fontId="49" fillId="16" borderId="7" xfId="0" applyFont="1" applyFill="1" applyBorder="1" applyAlignment="1">
      <alignment horizontal="center" vertical="center" wrapText="1"/>
    </xf>
    <xf numFmtId="0" fontId="44" fillId="11" borderId="9" xfId="0" applyFont="1" applyFill="1" applyBorder="1" applyAlignment="1">
      <alignment horizontal="center" vertical="center" wrapText="1"/>
    </xf>
    <xf numFmtId="0" fontId="44" fillId="12" borderId="7" xfId="0" applyFont="1" applyFill="1" applyBorder="1" applyAlignment="1">
      <alignment horizontal="center" vertical="center" wrapText="1"/>
    </xf>
    <xf numFmtId="0" fontId="44" fillId="12" borderId="9" xfId="0" applyFont="1" applyFill="1" applyBorder="1" applyAlignment="1">
      <alignment horizontal="center" vertical="center" wrapText="1"/>
    </xf>
    <xf numFmtId="164" fontId="46" fillId="2" borderId="5" xfId="0" applyNumberFormat="1" applyFont="1" applyFill="1" applyBorder="1" applyAlignment="1">
      <alignment vertical="center" wrapText="1"/>
    </xf>
    <xf numFmtId="0" fontId="46" fillId="2" borderId="5" xfId="0" applyFont="1" applyFill="1" applyBorder="1" applyAlignment="1">
      <alignment horizontal="center" vertical="center" wrapText="1"/>
    </xf>
    <xf numFmtId="165" fontId="46" fillId="2" borderId="5" xfId="0" applyNumberFormat="1" applyFont="1" applyFill="1" applyBorder="1" applyAlignment="1">
      <alignment horizontal="center" vertical="center" wrapText="1"/>
    </xf>
    <xf numFmtId="4" fontId="46" fillId="2" borderId="5" xfId="0" applyNumberFormat="1" applyFont="1" applyFill="1" applyBorder="1" applyAlignment="1">
      <alignment horizontal="center" vertical="center" wrapText="1"/>
    </xf>
    <xf numFmtId="0" fontId="44" fillId="2" borderId="6" xfId="0" applyFont="1" applyFill="1" applyBorder="1" applyAlignment="1">
      <alignment vertical="center" wrapText="1"/>
    </xf>
    <xf numFmtId="0" fontId="44" fillId="2" borderId="6" xfId="0" applyFont="1" applyFill="1" applyBorder="1" applyAlignment="1">
      <alignment horizontal="center" vertical="center" wrapText="1"/>
    </xf>
    <xf numFmtId="0" fontId="46" fillId="2" borderId="5" xfId="0" applyFont="1" applyFill="1" applyBorder="1" applyAlignment="1">
      <alignment horizontal="left" vertical="center" wrapText="1"/>
    </xf>
    <xf numFmtId="0" fontId="46" fillId="2" borderId="5" xfId="0" applyFont="1" applyFill="1" applyBorder="1" applyAlignment="1">
      <alignment vertical="center" wrapText="1"/>
    </xf>
    <xf numFmtId="0" fontId="55" fillId="21" borderId="8" xfId="0" applyFont="1" applyFill="1" applyBorder="1" applyAlignment="1">
      <alignment horizontal="center" vertical="center"/>
    </xf>
    <xf numFmtId="0" fontId="55" fillId="4" borderId="22" xfId="0" applyFont="1" applyFill="1" applyBorder="1" applyAlignment="1">
      <alignment horizontal="center" vertical="center"/>
    </xf>
    <xf numFmtId="0" fontId="55" fillId="21" borderId="25" xfId="0" applyFont="1" applyFill="1" applyBorder="1" applyAlignment="1">
      <alignment horizontal="center" vertical="center"/>
    </xf>
    <xf numFmtId="0" fontId="44" fillId="4" borderId="5" xfId="0" applyFont="1" applyFill="1" applyBorder="1" applyAlignment="1">
      <alignment horizontal="center" vertical="center" wrapText="1"/>
    </xf>
    <xf numFmtId="0" fontId="44" fillId="4" borderId="5" xfId="0" applyFont="1" applyFill="1" applyBorder="1" applyAlignment="1">
      <alignment horizontal="left" vertical="center" wrapText="1"/>
    </xf>
    <xf numFmtId="165" fontId="44" fillId="4" borderId="5" xfId="0" applyNumberFormat="1" applyFont="1" applyFill="1" applyBorder="1" applyAlignment="1">
      <alignment horizontal="center" vertical="center" wrapText="1"/>
    </xf>
    <xf numFmtId="0" fontId="44" fillId="2" borderId="0" xfId="0" applyFont="1" applyFill="1" applyAlignment="1">
      <alignment horizontal="center" vertical="center" wrapText="1"/>
    </xf>
    <xf numFmtId="0" fontId="55" fillId="21" borderId="8" xfId="0" applyFont="1" applyFill="1" applyBorder="1" applyAlignment="1">
      <alignment horizontal="center" vertical="center" wrapText="1"/>
    </xf>
    <xf numFmtId="4" fontId="44" fillId="4" borderId="5" xfId="0" applyNumberFormat="1" applyFont="1" applyFill="1" applyBorder="1" applyAlignment="1">
      <alignment horizontal="center" vertical="center" wrapText="1"/>
    </xf>
    <xf numFmtId="0" fontId="46" fillId="4" borderId="5" xfId="0" applyFont="1" applyFill="1" applyBorder="1" applyAlignment="1">
      <alignment horizontal="center" vertical="center" wrapText="1"/>
    </xf>
    <xf numFmtId="0" fontId="51" fillId="4" borderId="5" xfId="0" applyFont="1" applyFill="1" applyBorder="1" applyAlignment="1">
      <alignment horizontal="center" vertical="center" wrapText="1"/>
    </xf>
    <xf numFmtId="0" fontId="44" fillId="23" borderId="6" xfId="0" applyFont="1" applyFill="1" applyBorder="1" applyAlignment="1">
      <alignment vertical="center" wrapText="1"/>
    </xf>
    <xf numFmtId="0" fontId="44" fillId="23" borderId="0" xfId="0" applyFont="1" applyFill="1"/>
    <xf numFmtId="0" fontId="46" fillId="2" borderId="5" xfId="0" applyNumberFormat="1" applyFont="1" applyFill="1" applyBorder="1" applyAlignment="1">
      <alignment horizontal="center" vertical="center" wrapText="1"/>
    </xf>
    <xf numFmtId="0" fontId="23" fillId="3" borderId="0" xfId="0" applyFont="1" applyFill="1" applyAlignment="1">
      <alignment horizontal="left" wrapText="1"/>
    </xf>
    <xf numFmtId="0" fontId="24" fillId="3" borderId="2" xfId="0" applyFont="1" applyFill="1" applyBorder="1" applyAlignment="1">
      <alignment horizontal="left" wrapText="1"/>
    </xf>
    <xf numFmtId="0" fontId="24" fillId="3" borderId="3" xfId="0" applyFont="1" applyFill="1" applyBorder="1" applyAlignment="1">
      <alignment horizontal="left" wrapText="1"/>
    </xf>
    <xf numFmtId="0" fontId="23" fillId="2" borderId="0" xfId="0" applyFont="1" applyFill="1" applyAlignment="1">
      <alignment horizontal="left" wrapText="1"/>
    </xf>
    <xf numFmtId="0" fontId="23" fillId="2" borderId="2" xfId="0" applyFont="1" applyFill="1" applyBorder="1" applyAlignment="1">
      <alignment horizontal="left" wrapText="1"/>
    </xf>
    <xf numFmtId="0" fontId="23" fillId="2" borderId="3" xfId="0" applyFont="1" applyFill="1" applyBorder="1" applyAlignment="1">
      <alignment horizontal="left" wrapText="1"/>
    </xf>
    <xf numFmtId="0" fontId="5" fillId="14" borderId="12" xfId="0" applyFont="1" applyFill="1" applyBorder="1" applyAlignment="1">
      <alignment horizontal="center" vertical="center" wrapText="1"/>
    </xf>
    <xf numFmtId="0" fontId="4" fillId="16" borderId="26" xfId="0" applyFont="1" applyFill="1" applyBorder="1" applyAlignment="1">
      <alignment horizontal="center"/>
    </xf>
    <xf numFmtId="14" fontId="0" fillId="2" borderId="4" xfId="0" applyNumberFormat="1" applyFill="1" applyBorder="1" applyAlignment="1"/>
    <xf numFmtId="0" fontId="23" fillId="2" borderId="0" xfId="0" applyFont="1" applyFill="1" applyAlignment="1">
      <alignment horizontal="center" vertical="center" wrapText="1"/>
    </xf>
    <xf numFmtId="4" fontId="23" fillId="2" borderId="0" xfId="0" applyNumberFormat="1" applyFont="1" applyFill="1" applyBorder="1" applyAlignment="1">
      <alignment horizontal="center" vertical="center" wrapText="1"/>
    </xf>
    <xf numFmtId="0" fontId="24" fillId="2" borderId="0" xfId="0" applyFont="1" applyFill="1" applyBorder="1" applyAlignment="1">
      <alignment horizontal="center" vertical="center" wrapText="1"/>
    </xf>
    <xf numFmtId="165" fontId="23" fillId="2" borderId="0" xfId="0" applyNumberFormat="1" applyFont="1" applyFill="1" applyBorder="1" applyAlignment="1">
      <alignment horizontal="center" vertical="center" wrapText="1"/>
    </xf>
    <xf numFmtId="0" fontId="23" fillId="2" borderId="0" xfId="0" applyFont="1" applyFill="1" applyAlignment="1">
      <alignment horizontal="left" vertical="center" wrapText="1"/>
    </xf>
    <xf numFmtId="0" fontId="24" fillId="5" borderId="7"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4" fillId="7" borderId="7" xfId="0" applyFont="1" applyFill="1" applyBorder="1" applyAlignment="1">
      <alignment horizontal="center" vertical="center" wrapText="1"/>
    </xf>
    <xf numFmtId="1" fontId="24" fillId="8" borderId="7" xfId="0" applyNumberFormat="1" applyFont="1" applyFill="1" applyBorder="1" applyAlignment="1">
      <alignment horizontal="center" vertical="center" wrapText="1"/>
    </xf>
    <xf numFmtId="0" fontId="24" fillId="9" borderId="7"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0" borderId="8" xfId="0" applyFont="1" applyFill="1" applyBorder="1" applyAlignment="1">
      <alignment horizontal="center" vertical="center" wrapText="1"/>
    </xf>
    <xf numFmtId="0" fontId="24" fillId="11" borderId="9" xfId="0" applyFont="1" applyFill="1" applyBorder="1" applyAlignment="1">
      <alignment horizontal="center" vertical="center" wrapText="1"/>
    </xf>
    <xf numFmtId="0" fontId="24" fillId="12" borderId="7" xfId="0" applyFont="1" applyFill="1" applyBorder="1" applyAlignment="1">
      <alignment horizontal="center" vertical="center" wrapText="1"/>
    </xf>
    <xf numFmtId="0" fontId="24" fillId="12" borderId="9" xfId="0" applyFont="1" applyFill="1" applyBorder="1" applyAlignment="1">
      <alignment horizontal="center" vertical="center" wrapText="1"/>
    </xf>
    <xf numFmtId="0" fontId="24" fillId="2" borderId="0" xfId="0" applyFont="1" applyFill="1" applyAlignment="1">
      <alignment horizontal="center" vertical="center" wrapText="1"/>
    </xf>
    <xf numFmtId="0" fontId="56" fillId="2" borderId="5" xfId="0" applyFont="1" applyFill="1" applyBorder="1" applyAlignment="1">
      <alignment horizontal="center" vertical="center" wrapText="1"/>
    </xf>
    <xf numFmtId="165" fontId="56" fillId="2" borderId="5" xfId="0" applyNumberFormat="1" applyFont="1" applyFill="1" applyBorder="1" applyAlignment="1">
      <alignment horizontal="center" vertical="center" wrapText="1"/>
    </xf>
    <xf numFmtId="17" fontId="56" fillId="2" borderId="5" xfId="0" applyNumberFormat="1" applyFont="1" applyFill="1" applyBorder="1" applyAlignment="1">
      <alignment horizontal="center" vertical="center" wrapText="1"/>
    </xf>
    <xf numFmtId="4" fontId="56" fillId="2" borderId="5" xfId="0" applyNumberFormat="1" applyFont="1" applyFill="1" applyBorder="1" applyAlignment="1">
      <alignment horizontal="center" vertical="center" wrapText="1"/>
    </xf>
    <xf numFmtId="0" fontId="56" fillId="2" borderId="5" xfId="0" applyFont="1" applyFill="1" applyBorder="1" applyAlignment="1">
      <alignment horizontal="left" vertical="center" wrapText="1"/>
    </xf>
    <xf numFmtId="166" fontId="56" fillId="2" borderId="5" xfId="0" applyNumberFormat="1" applyFont="1" applyFill="1" applyBorder="1" applyAlignment="1">
      <alignment horizontal="center" vertical="center" wrapText="1"/>
    </xf>
    <xf numFmtId="0" fontId="58" fillId="2" borderId="5" xfId="0" applyFont="1" applyFill="1" applyBorder="1" applyAlignment="1">
      <alignment horizontal="center" vertical="center" wrapText="1"/>
    </xf>
    <xf numFmtId="4" fontId="56" fillId="2" borderId="0" xfId="0" applyNumberFormat="1" applyFont="1" applyFill="1" applyBorder="1" applyAlignment="1">
      <alignment horizontal="center" vertical="center" wrapText="1"/>
    </xf>
    <xf numFmtId="0" fontId="56" fillId="2" borderId="5" xfId="0" applyNumberFormat="1" applyFont="1" applyFill="1" applyBorder="1" applyAlignment="1">
      <alignment horizontal="center" vertical="center" wrapText="1"/>
    </xf>
    <xf numFmtId="0" fontId="58" fillId="2" borderId="5" xfId="0" applyFont="1" applyFill="1" applyBorder="1" applyAlignment="1">
      <alignment horizontal="left" vertical="center" wrapText="1"/>
    </xf>
    <xf numFmtId="0" fontId="58" fillId="2" borderId="5" xfId="0" applyNumberFormat="1" applyFont="1" applyFill="1" applyBorder="1" applyAlignment="1">
      <alignment horizontal="center" vertical="center" wrapText="1"/>
    </xf>
    <xf numFmtId="4" fontId="58" fillId="2" borderId="5" xfId="0" applyNumberFormat="1" applyFont="1" applyFill="1" applyBorder="1" applyAlignment="1">
      <alignment horizontal="center" vertical="center" wrapText="1"/>
    </xf>
    <xf numFmtId="165" fontId="59" fillId="2" borderId="5" xfId="0" applyNumberFormat="1" applyFont="1" applyFill="1" applyBorder="1" applyAlignment="1">
      <alignment horizontal="center" vertical="center" wrapText="1"/>
    </xf>
    <xf numFmtId="0" fontId="56" fillId="2" borderId="0" xfId="0" applyFont="1" applyFill="1" applyBorder="1" applyAlignment="1">
      <alignment horizontal="center" vertical="center" wrapText="1"/>
    </xf>
    <xf numFmtId="0" fontId="59" fillId="2" borderId="5" xfId="0" applyFont="1" applyFill="1" applyBorder="1" applyAlignment="1">
      <alignment horizontal="center" vertical="center" wrapText="1"/>
    </xf>
    <xf numFmtId="0" fontId="24" fillId="19" borderId="2" xfId="0" applyFont="1" applyFill="1" applyBorder="1" applyAlignment="1">
      <alignment horizontal="left" vertical="center" wrapText="1"/>
    </xf>
    <xf numFmtId="0" fontId="24" fillId="19" borderId="3" xfId="0" applyFont="1" applyFill="1" applyBorder="1" applyAlignment="1">
      <alignment horizontal="left" vertical="center" wrapText="1"/>
    </xf>
    <xf numFmtId="164" fontId="56" fillId="2" borderId="5" xfId="0" applyNumberFormat="1" applyFont="1" applyFill="1" applyBorder="1" applyAlignment="1">
      <alignment vertical="center" wrapText="1"/>
    </xf>
    <xf numFmtId="0" fontId="59" fillId="2" borderId="6" xfId="0" applyFont="1" applyFill="1" applyBorder="1" applyAlignment="1">
      <alignment vertical="center" wrapText="1"/>
    </xf>
    <xf numFmtId="0" fontId="59" fillId="2" borderId="6" xfId="0" applyFont="1" applyFill="1" applyBorder="1" applyAlignment="1">
      <alignment horizontal="center" vertical="center" wrapText="1"/>
    </xf>
    <xf numFmtId="0" fontId="62" fillId="2" borderId="6" xfId="0" applyFont="1" applyFill="1" applyBorder="1" applyAlignment="1">
      <alignment vertical="center" wrapText="1"/>
    </xf>
    <xf numFmtId="0" fontId="59" fillId="2" borderId="0" xfId="0" applyFont="1" applyFill="1"/>
    <xf numFmtId="164" fontId="60" fillId="2" borderId="5" xfId="0" applyNumberFormat="1" applyFont="1" applyFill="1" applyBorder="1" applyAlignment="1">
      <alignment vertical="center" wrapText="1"/>
    </xf>
    <xf numFmtId="0" fontId="59" fillId="2" borderId="5" xfId="0" applyFont="1" applyFill="1" applyBorder="1" applyAlignment="1">
      <alignment vertical="center" wrapText="1"/>
    </xf>
    <xf numFmtId="0" fontId="62" fillId="2" borderId="5" xfId="0" applyFont="1" applyFill="1" applyBorder="1" applyAlignment="1">
      <alignment vertical="center" wrapText="1"/>
    </xf>
    <xf numFmtId="0" fontId="65" fillId="2" borderId="5" xfId="0" applyFont="1" applyFill="1" applyBorder="1" applyAlignment="1">
      <alignment vertical="center" wrapText="1"/>
    </xf>
    <xf numFmtId="0" fontId="56" fillId="2" borderId="5" xfId="0" applyFont="1" applyFill="1" applyBorder="1" applyAlignment="1">
      <alignment vertical="center" wrapText="1"/>
    </xf>
    <xf numFmtId="0" fontId="65" fillId="2" borderId="5" xfId="0" applyFont="1" applyFill="1" applyBorder="1" applyAlignment="1">
      <alignment horizontal="left" vertical="center" wrapText="1"/>
    </xf>
    <xf numFmtId="0" fontId="60" fillId="2" borderId="5" xfId="0" applyFont="1" applyFill="1" applyBorder="1" applyAlignment="1">
      <alignment vertical="center" wrapText="1"/>
    </xf>
    <xf numFmtId="0" fontId="67" fillId="2" borderId="5" xfId="0" applyFont="1" applyFill="1" applyBorder="1" applyAlignment="1">
      <alignment vertical="center" wrapText="1"/>
    </xf>
    <xf numFmtId="0" fontId="56" fillId="23" borderId="5" xfId="0" applyFont="1" applyFill="1" applyBorder="1" applyAlignment="1">
      <alignment vertical="center" wrapText="1"/>
    </xf>
    <xf numFmtId="0" fontId="56" fillId="23" borderId="5" xfId="0" applyFont="1" applyFill="1" applyBorder="1" applyAlignment="1">
      <alignment horizontal="center" vertical="center" wrapText="1"/>
    </xf>
    <xf numFmtId="0" fontId="56" fillId="23" borderId="5" xfId="0" applyNumberFormat="1" applyFont="1" applyFill="1" applyBorder="1" applyAlignment="1">
      <alignment horizontal="center" vertical="center" wrapText="1"/>
    </xf>
    <xf numFmtId="4" fontId="56" fillId="23" borderId="5" xfId="0" applyNumberFormat="1" applyFont="1" applyFill="1" applyBorder="1" applyAlignment="1">
      <alignment horizontal="center" vertical="center" wrapText="1"/>
    </xf>
    <xf numFmtId="0" fontId="59" fillId="23" borderId="6" xfId="0" applyFont="1" applyFill="1" applyBorder="1" applyAlignment="1">
      <alignment vertical="center" wrapText="1"/>
    </xf>
    <xf numFmtId="0" fontId="59" fillId="23" borderId="6" xfId="0" applyFont="1" applyFill="1" applyBorder="1" applyAlignment="1">
      <alignment horizontal="center" vertical="center" wrapText="1"/>
    </xf>
    <xf numFmtId="0" fontId="59" fillId="23" borderId="5" xfId="0" applyFont="1" applyFill="1" applyBorder="1" applyAlignment="1">
      <alignment vertical="center" wrapText="1"/>
    </xf>
    <xf numFmtId="0" fontId="59" fillId="23" borderId="0" xfId="0" applyFont="1" applyFill="1"/>
    <xf numFmtId="0" fontId="56" fillId="23" borderId="5" xfId="0" applyFont="1" applyFill="1" applyBorder="1" applyAlignment="1">
      <alignment horizontal="left" vertical="center" wrapText="1"/>
    </xf>
    <xf numFmtId="0" fontId="67" fillId="23" borderId="5" xfId="0" applyFont="1" applyFill="1" applyBorder="1" applyAlignment="1">
      <alignment vertical="center" wrapText="1"/>
    </xf>
    <xf numFmtId="0" fontId="59" fillId="23" borderId="5" xfId="0" applyFont="1" applyFill="1" applyBorder="1"/>
    <xf numFmtId="0" fontId="68" fillId="2" borderId="5" xfId="0" applyFont="1" applyFill="1" applyBorder="1" applyAlignment="1">
      <alignment horizontal="left" vertical="center" wrapText="1"/>
    </xf>
    <xf numFmtId="0" fontId="58" fillId="2" borderId="5" xfId="0" applyFont="1" applyFill="1" applyBorder="1" applyAlignment="1">
      <alignment vertical="center" wrapText="1"/>
    </xf>
    <xf numFmtId="0" fontId="61" fillId="2" borderId="5" xfId="0" applyFont="1" applyFill="1" applyBorder="1" applyAlignment="1">
      <alignment vertical="center" wrapText="1"/>
    </xf>
    <xf numFmtId="0" fontId="61" fillId="2" borderId="6" xfId="0" applyFont="1" applyFill="1" applyBorder="1" applyAlignment="1">
      <alignment vertical="center" wrapText="1"/>
    </xf>
    <xf numFmtId="165" fontId="59" fillId="2" borderId="6" xfId="0" applyNumberFormat="1" applyFont="1" applyFill="1" applyBorder="1" applyAlignment="1">
      <alignment horizontal="center" vertical="center" wrapText="1"/>
    </xf>
    <xf numFmtId="0" fontId="56" fillId="2" borderId="6" xfId="0" applyFont="1" applyFill="1" applyBorder="1" applyAlignment="1">
      <alignment vertical="center" wrapText="1"/>
    </xf>
    <xf numFmtId="0" fontId="5" fillId="3" borderId="2" xfId="0" applyFont="1" applyFill="1" applyBorder="1" applyAlignment="1">
      <alignment horizontal="left" vertical="center" wrapText="1"/>
    </xf>
    <xf numFmtId="14" fontId="23" fillId="2" borderId="2" xfId="0" applyNumberFormat="1" applyFont="1" applyFill="1" applyBorder="1" applyAlignment="1">
      <alignment horizontal="center" vertical="center" wrapText="1"/>
    </xf>
    <xf numFmtId="0" fontId="20" fillId="2" borderId="1" xfId="0" applyFont="1" applyFill="1" applyBorder="1" applyAlignment="1">
      <alignment horizontal="left" vertical="center"/>
    </xf>
    <xf numFmtId="0" fontId="23" fillId="2" borderId="1" xfId="0" applyFont="1" applyFill="1" applyBorder="1" applyAlignment="1">
      <alignment horizontal="left" wrapText="1"/>
    </xf>
    <xf numFmtId="0" fontId="4" fillId="3" borderId="2" xfId="0" applyFont="1" applyFill="1" applyBorder="1" applyAlignment="1">
      <alignment vertical="center"/>
    </xf>
    <xf numFmtId="164" fontId="23" fillId="2" borderId="5" xfId="0" applyNumberFormat="1" applyFont="1" applyFill="1" applyBorder="1" applyAlignment="1">
      <alignment horizontal="left" vertical="center" wrapText="1"/>
    </xf>
    <xf numFmtId="17" fontId="23" fillId="2" borderId="5" xfId="0" applyNumberFormat="1" applyFont="1" applyFill="1" applyBorder="1" applyAlignment="1">
      <alignment horizontal="center" vertical="center" wrapText="1"/>
    </xf>
    <xf numFmtId="0" fontId="23" fillId="2" borderId="6" xfId="0" applyFont="1" applyFill="1" applyBorder="1" applyAlignment="1">
      <alignment horizontal="center" vertical="center" wrapText="1"/>
    </xf>
    <xf numFmtId="0" fontId="70" fillId="2" borderId="0" xfId="0" applyFont="1" applyFill="1" applyAlignment="1">
      <alignment horizontal="center" vertical="center" wrapText="1"/>
    </xf>
    <xf numFmtId="166" fontId="23" fillId="2" borderId="5" xfId="0" applyNumberFormat="1" applyFont="1" applyFill="1" applyBorder="1" applyAlignment="1">
      <alignment horizontal="center" vertical="center" wrapText="1"/>
    </xf>
    <xf numFmtId="165" fontId="0" fillId="2" borderId="5" xfId="0" applyNumberFormat="1" applyFont="1" applyFill="1" applyBorder="1" applyAlignment="1">
      <alignment horizontal="center" vertical="center" wrapText="1"/>
    </xf>
    <xf numFmtId="0" fontId="23" fillId="2" borderId="38" xfId="0" applyFont="1" applyFill="1" applyBorder="1" applyAlignment="1">
      <alignment horizontal="left" vertical="center" wrapText="1"/>
    </xf>
    <xf numFmtId="164" fontId="23" fillId="2" borderId="38" xfId="0" applyNumberFormat="1" applyFont="1" applyFill="1" applyBorder="1" applyAlignment="1">
      <alignment horizontal="left" vertical="center" wrapText="1"/>
    </xf>
    <xf numFmtId="0" fontId="70" fillId="2" borderId="5" xfId="0" applyFont="1" applyFill="1" applyBorder="1" applyAlignment="1">
      <alignment horizontal="center" vertical="center" wrapText="1"/>
    </xf>
    <xf numFmtId="0" fontId="0" fillId="2" borderId="0" xfId="0" applyFont="1" applyFill="1" applyAlignment="1">
      <alignment horizontal="center" vertical="center" wrapText="1"/>
    </xf>
    <xf numFmtId="165" fontId="23" fillId="2" borderId="6" xfId="0" applyNumberFormat="1" applyFont="1" applyFill="1" applyBorder="1" applyAlignment="1">
      <alignment horizontal="center" vertical="center" wrapText="1"/>
    </xf>
    <xf numFmtId="164" fontId="23" fillId="2" borderId="35" xfId="0" applyNumberFormat="1" applyFont="1" applyFill="1" applyBorder="1" applyAlignment="1">
      <alignment horizontal="left" vertical="center" wrapText="1"/>
    </xf>
    <xf numFmtId="0" fontId="23" fillId="2" borderId="24" xfId="0" applyFont="1" applyFill="1" applyBorder="1" applyAlignment="1">
      <alignment horizontal="center" vertical="center" wrapText="1"/>
    </xf>
    <xf numFmtId="165" fontId="23" fillId="2" borderId="24" xfId="0" applyNumberFormat="1" applyFont="1" applyFill="1" applyBorder="1" applyAlignment="1">
      <alignment horizontal="center" vertical="center" wrapText="1"/>
    </xf>
    <xf numFmtId="0" fontId="23" fillId="2" borderId="23" xfId="0" applyFont="1" applyFill="1" applyBorder="1" applyAlignment="1">
      <alignment horizontal="center" vertical="center" wrapText="1"/>
    </xf>
    <xf numFmtId="4" fontId="23" fillId="2" borderId="24" xfId="0" applyNumberFormat="1" applyFont="1" applyFill="1" applyBorder="1" applyAlignment="1">
      <alignment horizontal="center" vertical="center" wrapText="1"/>
    </xf>
    <xf numFmtId="4" fontId="0" fillId="2" borderId="5" xfId="0" applyNumberFormat="1" applyFont="1" applyFill="1" applyBorder="1" applyAlignment="1">
      <alignment horizontal="center" vertical="center" wrapText="1"/>
    </xf>
    <xf numFmtId="0" fontId="23" fillId="2" borderId="38"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24" fillId="20" borderId="2" xfId="0" applyFont="1" applyFill="1" applyBorder="1" applyAlignment="1">
      <alignment horizontal="left" vertical="center" wrapText="1"/>
    </xf>
    <xf numFmtId="0" fontId="23" fillId="2" borderId="35" xfId="0" applyFont="1" applyFill="1" applyBorder="1" applyAlignment="1">
      <alignment horizontal="left" vertical="center" wrapText="1"/>
    </xf>
    <xf numFmtId="0" fontId="7" fillId="2" borderId="5" xfId="0" applyFont="1" applyFill="1" applyBorder="1" applyAlignment="1">
      <alignment horizontal="center" vertical="center" wrapText="1"/>
    </xf>
    <xf numFmtId="0" fontId="0" fillId="17" borderId="21" xfId="0" applyFont="1" applyFill="1" applyBorder="1" applyAlignment="1">
      <alignment horizontal="center"/>
    </xf>
    <xf numFmtId="0" fontId="12" fillId="17" borderId="21" xfId="0" applyFont="1" applyFill="1" applyBorder="1" applyAlignment="1">
      <alignment horizontal="center"/>
    </xf>
    <xf numFmtId="0" fontId="0" fillId="17" borderId="16" xfId="0" applyFont="1" applyFill="1" applyBorder="1" applyAlignment="1">
      <alignment horizontal="center"/>
    </xf>
    <xf numFmtId="0" fontId="7" fillId="0" borderId="0" xfId="0" applyFont="1" applyAlignment="1">
      <alignment horizontal="left" vertical="top" wrapText="1"/>
    </xf>
    <xf numFmtId="0" fontId="0" fillId="4" borderId="25" xfId="0" applyFill="1" applyBorder="1" applyAlignment="1">
      <alignment horizontal="left" vertical="center" wrapText="1"/>
    </xf>
    <xf numFmtId="0" fontId="0" fillId="4" borderId="23" xfId="0" applyFill="1" applyBorder="1" applyAlignment="1">
      <alignment horizontal="left" vertical="center" wrapText="1"/>
    </xf>
    <xf numFmtId="0" fontId="0" fillId="4" borderId="6" xfId="0" applyFill="1" applyBorder="1" applyAlignment="1">
      <alignment horizontal="left" vertical="center" wrapText="1"/>
    </xf>
    <xf numFmtId="0" fontId="0" fillId="2" borderId="24" xfId="0" applyFont="1" applyFill="1" applyBorder="1" applyAlignment="1">
      <alignment horizontal="left" vertical="top" wrapText="1"/>
    </xf>
    <xf numFmtId="0" fontId="0" fillId="2" borderId="23" xfId="0" applyFont="1" applyFill="1" applyBorder="1" applyAlignment="1">
      <alignment horizontal="left" vertical="top"/>
    </xf>
    <xf numFmtId="0" fontId="0" fillId="2" borderId="6" xfId="0" applyFont="1" applyFill="1" applyBorder="1" applyAlignment="1">
      <alignment horizontal="left" vertical="top"/>
    </xf>
    <xf numFmtId="0" fontId="23" fillId="2" borderId="24" xfId="0" applyFont="1" applyFill="1" applyBorder="1" applyAlignment="1">
      <alignment horizontal="left" vertical="top" wrapText="1"/>
    </xf>
    <xf numFmtId="0" fontId="23" fillId="2" borderId="23" xfId="0" applyFont="1" applyFill="1" applyBorder="1" applyAlignment="1">
      <alignment horizontal="left" vertical="top" wrapText="1"/>
    </xf>
    <xf numFmtId="0" fontId="23" fillId="2" borderId="6" xfId="0" applyFont="1" applyFill="1" applyBorder="1" applyAlignment="1">
      <alignment horizontal="left" vertical="top" wrapText="1"/>
    </xf>
    <xf numFmtId="0" fontId="0" fillId="0" borderId="25" xfId="0" applyFill="1" applyBorder="1" applyAlignment="1">
      <alignment horizontal="left" vertical="center" wrapText="1"/>
    </xf>
    <xf numFmtId="0" fontId="0" fillId="0" borderId="23" xfId="0" applyFill="1" applyBorder="1" applyAlignment="1">
      <alignment horizontal="left" vertical="center" wrapText="1"/>
    </xf>
    <xf numFmtId="0" fontId="0" fillId="0" borderId="6" xfId="0" applyFill="1" applyBorder="1" applyAlignment="1">
      <alignment horizontal="left" vertical="center" wrapText="1"/>
    </xf>
    <xf numFmtId="0" fontId="10" fillId="20" borderId="4" xfId="0" applyFont="1" applyFill="1" applyBorder="1" applyAlignment="1">
      <alignment horizontal="center"/>
    </xf>
    <xf numFmtId="0" fontId="10" fillId="20" borderId="2" xfId="0" applyFont="1" applyFill="1" applyBorder="1" applyAlignment="1">
      <alignment horizontal="center"/>
    </xf>
    <xf numFmtId="0" fontId="10" fillId="20" borderId="3" xfId="0" applyFont="1" applyFill="1" applyBorder="1" applyAlignment="1">
      <alignment horizontal="center"/>
    </xf>
    <xf numFmtId="0" fontId="10" fillId="22" borderId="4" xfId="0" applyFont="1" applyFill="1" applyBorder="1" applyAlignment="1">
      <alignment horizontal="center"/>
    </xf>
    <xf numFmtId="0" fontId="10" fillId="22" borderId="2" xfId="0" applyFont="1" applyFill="1" applyBorder="1" applyAlignment="1">
      <alignment horizontal="center"/>
    </xf>
    <xf numFmtId="0" fontId="10" fillId="22" borderId="3" xfId="0" applyFont="1" applyFill="1" applyBorder="1" applyAlignment="1">
      <alignment horizontal="center"/>
    </xf>
    <xf numFmtId="0" fontId="9" fillId="2" borderId="4" xfId="0" applyFont="1" applyFill="1" applyBorder="1" applyAlignment="1">
      <alignment horizontal="left" vertical="top" wrapText="1"/>
    </xf>
    <xf numFmtId="0" fontId="9" fillId="2" borderId="2" xfId="0" applyFont="1" applyFill="1" applyBorder="1" applyAlignment="1">
      <alignment horizontal="left" vertical="top" wrapText="1"/>
    </xf>
    <xf numFmtId="0" fontId="25" fillId="2" borderId="25" xfId="0" applyFont="1" applyFill="1" applyBorder="1" applyAlignment="1">
      <alignment horizontal="left" vertical="top" wrapText="1"/>
    </xf>
    <xf numFmtId="0" fontId="25" fillId="2" borderId="23" xfId="0" applyFont="1" applyFill="1" applyBorder="1" applyAlignment="1">
      <alignment horizontal="left" vertical="top" wrapText="1"/>
    </xf>
    <xf numFmtId="0" fontId="25" fillId="2" borderId="6" xfId="0" applyFont="1" applyFill="1" applyBorder="1" applyAlignment="1">
      <alignment horizontal="left" vertical="top" wrapText="1"/>
    </xf>
    <xf numFmtId="0" fontId="25" fillId="2" borderId="24" xfId="0" applyFont="1" applyFill="1" applyBorder="1" applyAlignment="1">
      <alignment horizontal="left" vertical="top" wrapText="1"/>
    </xf>
    <xf numFmtId="0" fontId="5" fillId="14" borderId="12" xfId="0" applyFont="1" applyFill="1" applyBorder="1" applyAlignment="1">
      <alignment horizontal="center" vertical="center" wrapText="1"/>
    </xf>
    <xf numFmtId="0" fontId="5" fillId="14" borderId="31" xfId="0" applyFont="1" applyFill="1" applyBorder="1" applyAlignment="1">
      <alignment horizontal="center" vertical="center" wrapText="1"/>
    </xf>
    <xf numFmtId="0" fontId="20" fillId="2" borderId="1" xfId="0" applyFont="1" applyFill="1" applyBorder="1" applyAlignment="1">
      <alignment horizontal="left"/>
    </xf>
    <xf numFmtId="0" fontId="4" fillId="16" borderId="26" xfId="0" applyFont="1" applyFill="1" applyBorder="1" applyAlignment="1">
      <alignment horizontal="center"/>
    </xf>
    <xf numFmtId="0" fontId="7" fillId="0" borderId="32" xfId="0" applyFont="1" applyBorder="1" applyAlignment="1">
      <alignment horizontal="center" wrapText="1"/>
    </xf>
    <xf numFmtId="0" fontId="7" fillId="0" borderId="33" xfId="0" applyFont="1" applyBorder="1" applyAlignment="1">
      <alignment horizontal="center" wrapText="1"/>
    </xf>
    <xf numFmtId="0" fontId="22" fillId="0" borderId="34" xfId="0" applyFont="1" applyBorder="1" applyAlignment="1">
      <alignment horizontal="center"/>
    </xf>
    <xf numFmtId="0" fontId="22" fillId="0" borderId="35" xfId="0" applyFont="1" applyBorder="1" applyAlignment="1">
      <alignment horizontal="center"/>
    </xf>
    <xf numFmtId="0" fontId="9" fillId="2" borderId="3" xfId="0" applyFont="1" applyFill="1" applyBorder="1" applyAlignment="1">
      <alignment horizontal="left" vertical="top" wrapText="1"/>
    </xf>
    <xf numFmtId="0" fontId="46" fillId="2" borderId="4" xfId="0" applyFont="1" applyFill="1" applyBorder="1" applyAlignment="1">
      <alignment horizontal="center" vertical="center" wrapText="1"/>
    </xf>
    <xf numFmtId="0" fontId="46" fillId="2" borderId="2" xfId="0" applyFont="1" applyFill="1" applyBorder="1" applyAlignment="1">
      <alignment horizontal="center" vertical="center" wrapText="1"/>
    </xf>
    <xf numFmtId="0" fontId="46" fillId="2" borderId="3" xfId="0" applyFont="1" applyFill="1" applyBorder="1" applyAlignment="1">
      <alignment horizontal="center" vertical="center" wrapText="1"/>
    </xf>
    <xf numFmtId="0" fontId="44" fillId="4" borderId="25" xfId="0" applyFont="1" applyFill="1" applyBorder="1" applyAlignment="1">
      <alignment horizontal="center" vertical="center" wrapText="1"/>
    </xf>
    <xf numFmtId="0" fontId="44" fillId="0" borderId="23" xfId="0" applyFont="1" applyBorder="1" applyAlignment="1">
      <alignment horizontal="center" vertical="center" wrapText="1"/>
    </xf>
    <xf numFmtId="0" fontId="44" fillId="0" borderId="6" xfId="0" applyFont="1" applyBorder="1" applyAlignment="1">
      <alignment horizontal="center" vertical="center" wrapText="1"/>
    </xf>
    <xf numFmtId="0" fontId="49" fillId="20" borderId="4" xfId="0" applyFont="1" applyFill="1" applyBorder="1" applyAlignment="1">
      <alignment horizontal="center"/>
    </xf>
    <xf numFmtId="0" fontId="49" fillId="20" borderId="2" xfId="0" applyFont="1" applyFill="1" applyBorder="1" applyAlignment="1">
      <alignment horizontal="center"/>
    </xf>
    <xf numFmtId="0" fontId="49" fillId="20" borderId="3" xfId="0" applyFont="1" applyFill="1" applyBorder="1" applyAlignment="1">
      <alignment horizontal="center"/>
    </xf>
    <xf numFmtId="0" fontId="49" fillId="22" borderId="4" xfId="0" applyFont="1" applyFill="1" applyBorder="1" applyAlignment="1">
      <alignment horizontal="center"/>
    </xf>
    <xf numFmtId="0" fontId="49" fillId="22" borderId="2" xfId="0" applyFont="1" applyFill="1" applyBorder="1" applyAlignment="1">
      <alignment horizontal="center"/>
    </xf>
    <xf numFmtId="0" fontId="49" fillId="22" borderId="3" xfId="0" applyFont="1" applyFill="1" applyBorder="1" applyAlignment="1">
      <alignment horizontal="center"/>
    </xf>
    <xf numFmtId="0" fontId="59" fillId="2" borderId="25" xfId="0" applyFont="1" applyFill="1" applyBorder="1" applyAlignment="1">
      <alignment horizontal="center" vertical="top" wrapText="1"/>
    </xf>
    <xf numFmtId="0" fontId="59" fillId="2" borderId="23" xfId="0" applyFont="1" applyFill="1" applyBorder="1" applyAlignment="1">
      <alignment horizontal="center" vertical="top" wrapText="1"/>
    </xf>
    <xf numFmtId="0" fontId="59" fillId="2" borderId="6" xfId="0" applyFont="1" applyFill="1" applyBorder="1" applyAlignment="1">
      <alignment horizontal="center" vertical="top" wrapText="1"/>
    </xf>
    <xf numFmtId="0" fontId="44" fillId="2" borderId="24" xfId="0" applyFont="1" applyFill="1" applyBorder="1" applyAlignment="1">
      <alignment horizontal="center" vertical="top" wrapText="1"/>
    </xf>
    <xf numFmtId="0" fontId="44" fillId="2" borderId="23" xfId="0" applyFont="1" applyFill="1" applyBorder="1" applyAlignment="1">
      <alignment horizontal="center" vertical="top" wrapText="1"/>
    </xf>
    <xf numFmtId="0" fontId="44" fillId="2" borderId="6" xfId="0" applyFont="1" applyFill="1" applyBorder="1" applyAlignment="1">
      <alignment horizontal="center" vertical="top" wrapText="1"/>
    </xf>
    <xf numFmtId="0" fontId="5" fillId="14" borderId="36"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23" fillId="2" borderId="40" xfId="0" applyFont="1" applyFill="1" applyBorder="1" applyAlignment="1">
      <alignment horizontal="left" vertical="center" wrapText="1"/>
    </xf>
    <xf numFmtId="0" fontId="23" fillId="2" borderId="31" xfId="0" applyFont="1" applyFill="1" applyBorder="1" applyAlignment="1">
      <alignment horizontal="left" vertical="center" wrapText="1"/>
    </xf>
    <xf numFmtId="0" fontId="23" fillId="2" borderId="41" xfId="0" applyFont="1" applyFill="1" applyBorder="1" applyAlignment="1">
      <alignment horizontal="left" vertical="center" wrapText="1"/>
    </xf>
    <xf numFmtId="0" fontId="24" fillId="20" borderId="4" xfId="0" applyFont="1" applyFill="1" applyBorder="1" applyAlignment="1">
      <alignment horizontal="left" vertical="center" wrapText="1"/>
    </xf>
    <xf numFmtId="0" fontId="24" fillId="20" borderId="2" xfId="0" applyFont="1" applyFill="1" applyBorder="1" applyAlignment="1">
      <alignment horizontal="left" vertical="center" wrapText="1"/>
    </xf>
    <xf numFmtId="0" fontId="24" fillId="20" borderId="3" xfId="0" applyFont="1" applyFill="1" applyBorder="1" applyAlignment="1">
      <alignment horizontal="left" vertical="center" wrapText="1"/>
    </xf>
    <xf numFmtId="0" fontId="24" fillId="22" borderId="4" xfId="0" applyFont="1" applyFill="1" applyBorder="1" applyAlignment="1">
      <alignment horizontal="left" vertical="center" wrapText="1"/>
    </xf>
    <xf numFmtId="0" fontId="24" fillId="22" borderId="2" xfId="0" applyFont="1" applyFill="1" applyBorder="1" applyAlignment="1">
      <alignment horizontal="left" vertical="center" wrapText="1"/>
    </xf>
    <xf numFmtId="0" fontId="24" fillId="22" borderId="3" xfId="0" applyFont="1" applyFill="1" applyBorder="1" applyAlignment="1">
      <alignment horizontal="left" vertical="center" wrapText="1"/>
    </xf>
    <xf numFmtId="0" fontId="24" fillId="3" borderId="0" xfId="0" applyFont="1" applyFill="1" applyAlignment="1">
      <alignment horizontal="left" vertical="center" wrapText="1"/>
    </xf>
    <xf numFmtId="0" fontId="23" fillId="2" borderId="42" xfId="0" applyFont="1" applyFill="1" applyBorder="1" applyAlignment="1">
      <alignment horizontal="center" vertical="top" wrapText="1"/>
    </xf>
    <xf numFmtId="0" fontId="23" fillId="2" borderId="39" xfId="0" applyFont="1" applyFill="1" applyBorder="1" applyAlignment="1">
      <alignment horizontal="center" vertical="top" wrapText="1"/>
    </xf>
    <xf numFmtId="0" fontId="23" fillId="2" borderId="33" xfId="0" applyFont="1" applyFill="1" applyBorder="1" applyAlignment="1">
      <alignment horizontal="center" vertical="top" wrapText="1"/>
    </xf>
    <xf numFmtId="0" fontId="23" fillId="2" borderId="35" xfId="0" applyFont="1" applyFill="1" applyBorder="1" applyAlignment="1">
      <alignment horizontal="center" vertical="top" wrapText="1"/>
    </xf>
    <xf numFmtId="0" fontId="24" fillId="19" borderId="40" xfId="0" applyFont="1" applyFill="1" applyBorder="1" applyAlignment="1">
      <alignment horizontal="left" vertical="center" wrapText="1"/>
    </xf>
    <xf numFmtId="0" fontId="24" fillId="19" borderId="31" xfId="0" applyFont="1" applyFill="1" applyBorder="1" applyAlignment="1">
      <alignment horizontal="left" vertical="center" wrapText="1"/>
    </xf>
  </cellXfs>
  <cellStyles count="4">
    <cellStyle name="Hyperlink" xfId="1" builtinId="8"/>
    <cellStyle name="Normal" xfId="0" builtinId="0"/>
    <cellStyle name="Normal 2" xfId="2"/>
    <cellStyle name="Porcentagem" xfId="3" builtinId="5"/>
  </cellStyles>
  <dxfs count="7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0070C0"/>
      </font>
      <fill>
        <patternFill>
          <bgColor rgb="FF0070C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92D050"/>
      </font>
      <fill>
        <patternFill patternType="solid">
          <fgColor rgb="FF92D050"/>
          <bgColor rgb="FF92D05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fill>
        <patternFill>
          <bgColor theme="9" tint="-0.499984740745262"/>
        </patternFill>
      </fill>
    </dxf>
    <dxf>
      <font>
        <color theme="0"/>
      </font>
      <fill>
        <patternFill>
          <bgColor theme="9" tint="-0.499984740745262"/>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lang val="pt-BR"/>
  <c:chart>
    <c:plotArea>
      <c:layout>
        <c:manualLayout>
          <c:layoutTarget val="inner"/>
          <c:xMode val="edge"/>
          <c:yMode val="edge"/>
          <c:x val="2.6031755857634085E-2"/>
          <c:y val="0.14366626263298884"/>
          <c:w val="0.53369000692755864"/>
          <c:h val="0.7126674747340227"/>
        </c:manualLayout>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Lbls>
            <c:dLbl>
              <c:idx val="2"/>
              <c:spPr>
                <a:noFill/>
              </c:spPr>
              <c:txPr>
                <a:bodyPr/>
                <a:lstStyle/>
                <a:p>
                  <a:pPr>
                    <a:defRPr sz="1000" b="1" i="0" u="none" strike="noStrike" baseline="0">
                      <a:solidFill>
                        <a:srgbClr val="FFFFFF"/>
                      </a:solidFill>
                      <a:latin typeface="Calibri"/>
                      <a:ea typeface="Calibri"/>
                      <a:cs typeface="Calibri"/>
                    </a:defRPr>
                  </a:pPr>
                  <a:endParaRPr lang="pt-BR"/>
                </a:p>
              </c:txPr>
            </c:dLbl>
            <c:spPr>
              <a:noFill/>
              <a:ln>
                <a:noFill/>
              </a:ln>
              <a:effectLst/>
            </c:spPr>
            <c:txPr>
              <a:bodyPr/>
              <a:lstStyle/>
              <a:p>
                <a:pPr>
                  <a:defRPr sz="1000" b="1" i="0" u="none" strike="noStrike" baseline="0">
                    <a:solidFill>
                      <a:srgbClr val="FFFFFF"/>
                    </a:solidFill>
                    <a:latin typeface="Calibri"/>
                    <a:ea typeface="Calibri"/>
                    <a:cs typeface="Calibri"/>
                  </a:defRPr>
                </a:pPr>
                <a:endParaRPr lang="pt-BR"/>
              </a:p>
            </c:txPr>
            <c:showPercent val="1"/>
            <c:extLst>
              <c:ext xmlns:c15="http://schemas.microsoft.com/office/drawing/2012/chart" uri="{CE6537A1-D6FC-4f65-9D91-7224C49458BB}"/>
            </c:extLst>
          </c:dLbls>
          <c:cat>
            <c:strRef>
              <c:f>'Painel de Gestão - 1'!$B$16:$B$20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- 1'!$C$16:$C$20</c:f>
              <c:numCache>
                <c:formatCode>General</c:formatCode>
                <c:ptCount val="5"/>
                <c:pt idx="0">
                  <c:v>0</c:v>
                </c:pt>
                <c:pt idx="1">
                  <c:v>17</c:v>
                </c:pt>
                <c:pt idx="2">
                  <c:v>4</c:v>
                </c:pt>
                <c:pt idx="3">
                  <c:v>3</c:v>
                </c:pt>
                <c:pt idx="4">
                  <c:v>8</c:v>
                </c:pt>
              </c:numCache>
            </c:numRef>
          </c:val>
        </c:ser>
        <c:firstSliceAng val="0"/>
        <c:holeSize val="50"/>
      </c:doughnutChart>
      <c:spPr>
        <a:noFill/>
        <a:ln w="25400">
          <a:noFill/>
        </a:ln>
      </c:spPr>
    </c:plotArea>
    <c:legend>
      <c:legendPos val="r"/>
      <c:layout>
        <c:manualLayout>
          <c:xMode val="edge"/>
          <c:yMode val="edge"/>
          <c:x val="0.56378428318351026"/>
          <c:y val="0.25142528787758356"/>
          <c:w val="0.43321922683393377"/>
          <c:h val="0.57925106469129384"/>
        </c:manualLayout>
      </c:layout>
      <c:txPr>
        <a:bodyPr/>
        <a:lstStyle/>
        <a:p>
          <a:pPr>
            <a:defRPr sz="920" b="0" i="0" u="none" strike="noStrike" baseline="0">
              <a:solidFill>
                <a:srgbClr val="000000"/>
              </a:solidFill>
              <a:latin typeface="Calibri"/>
              <a:ea typeface="Calibri"/>
              <a:cs typeface="Calibri"/>
            </a:defRPr>
          </a:pPr>
          <a:endParaRPr lang="pt-BR"/>
        </a:p>
      </c:txPr>
    </c:legend>
    <c:plotVisOnly val="1"/>
    <c:dispBlanksAs val="zero"/>
  </c:chart>
  <c:spPr>
    <a:solidFill>
      <a:schemeClr val="bg1"/>
    </a:solidFill>
    <a:ln>
      <a:noFill/>
    </a:ln>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91" footer="0.3149606200000009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pt-BR"/>
  <c:chart>
    <c:autoTitleDeleted val="1"/>
    <c:plotArea>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Lbls>
            <c:dLbl>
              <c:idx val="0"/>
              <c:delete val="1"/>
            </c:dLbl>
            <c:dLbl>
              <c:idx val="2"/>
              <c:delete val="1"/>
            </c:dLbl>
            <c:dLbl>
              <c:idx val="3"/>
              <c:delete val="1"/>
            </c:dLbl>
            <c:spPr>
              <a:noFill/>
              <a:ln>
                <a:noFill/>
              </a:ln>
              <a:effectLst/>
            </c:spPr>
            <c:showPercent val="1"/>
            <c:showLeaderLines val="1"/>
            <c:extLst>
              <c:ext xmlns:c15="http://schemas.microsoft.com/office/drawing/2012/chart" uri="{CE6537A1-D6FC-4f65-9D91-7224C49458BB}">
                <c15:layout/>
              </c:ext>
            </c:extLst>
          </c:dLbls>
          <c:cat>
            <c:strRef>
              <c:f>'Painel de Gestão - 3'!$B$16:$B$20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- 3'!$C$16:$C$20</c:f>
              <c:numCache>
                <c:formatCode>General</c:formatCode>
                <c:ptCount val="5"/>
                <c:pt idx="0">
                  <c:v>0</c:v>
                </c:pt>
                <c:pt idx="1">
                  <c:v>12</c:v>
                </c:pt>
                <c:pt idx="2">
                  <c:v>0</c:v>
                </c:pt>
                <c:pt idx="3">
                  <c:v>0</c:v>
                </c:pt>
                <c:pt idx="4">
                  <c:v>20</c:v>
                </c:pt>
              </c:numCache>
            </c:numRef>
          </c:val>
        </c:ser>
        <c:dLbls>
          <c:showPercent val="1"/>
        </c:dLbls>
        <c:firstSliceAng val="0"/>
        <c:holeSize val="50"/>
      </c:doughnutChart>
    </c:plotArea>
    <c:legend>
      <c:legendPos val="r"/>
      <c:legendEntry>
        <c:idx val="0"/>
        <c:delete val="1"/>
      </c:legendEntry>
      <c:legendEntry>
        <c:idx val="2"/>
        <c:delete val="1"/>
      </c:legendEntry>
      <c:legendEntry>
        <c:idx val="3"/>
        <c:delete val="1"/>
      </c:legendEntry>
      <c:layout>
        <c:manualLayout>
          <c:xMode val="edge"/>
          <c:yMode val="edge"/>
          <c:x val="0.664460704314916"/>
          <c:y val="0.30845234651608511"/>
          <c:w val="0.31203699484221692"/>
          <c:h val="0.6361602361411075"/>
        </c:manualLayout>
      </c:layout>
    </c:legend>
    <c:plotVisOnly val="1"/>
    <c:dispBlanksAs val="zero"/>
  </c:chart>
  <c:spPr>
    <a:noFill/>
    <a:ln>
      <a:noFill/>
    </a:ln>
  </c:spPr>
  <c:printSettings>
    <c:headerFooter/>
    <c:pageMargins b="0.78740157499999996" l="0.511811024" r="0.511811024" t="0.78740157499999996" header="0.31496062000000036" footer="0.31496062000000036"/>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pt-BR"/>
  <c:chart>
    <c:plotArea>
      <c:layout>
        <c:manualLayout>
          <c:layoutTarget val="inner"/>
          <c:xMode val="edge"/>
          <c:yMode val="edge"/>
          <c:x val="3.5550997074854852E-2"/>
          <c:y val="0.20256122717551756"/>
          <c:w val="0.51671157141350654"/>
          <c:h val="0.59487754564896456"/>
        </c:manualLayout>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Pt>
            <c:idx val="5"/>
            <c:spPr>
              <a:solidFill>
                <a:srgbClr val="FF99CC"/>
              </a:solidFill>
            </c:spPr>
          </c:dPt>
          <c:dLbls>
            <c:dLbl>
              <c:idx val="2"/>
              <c:spPr>
                <a:noFill/>
              </c:spPr>
              <c:txPr>
                <a:bodyPr/>
                <a:lstStyle/>
                <a:p>
                  <a:pPr>
                    <a:defRPr sz="1000" b="1" i="0" u="none" strike="noStrike" baseline="0">
                      <a:solidFill>
                        <a:srgbClr val="FFFFFF"/>
                      </a:solidFill>
                      <a:latin typeface="Calibri"/>
                      <a:ea typeface="Calibri"/>
                      <a:cs typeface="Calibri"/>
                    </a:defRPr>
                  </a:pPr>
                  <a:endParaRPr lang="pt-BR"/>
                </a:p>
              </c:txPr>
            </c:dLbl>
            <c:dLbl>
              <c:idx val="6"/>
              <c:spPr/>
              <c:txPr>
                <a:bodyPr/>
                <a:lstStyle/>
                <a:p>
                  <a:pPr>
                    <a:defRPr sz="1000" b="1" i="0" u="none" strike="noStrike" baseline="0">
                      <a:solidFill>
                        <a:srgbClr val="000000"/>
                      </a:solidFill>
                      <a:latin typeface="Calibri"/>
                      <a:ea typeface="Calibri"/>
                      <a:cs typeface="Calibri"/>
                    </a:defRPr>
                  </a:pPr>
                  <a:endParaRPr lang="pt-BR"/>
                </a:p>
              </c:txPr>
            </c:dLbl>
            <c:spPr>
              <a:noFill/>
              <a:ln>
                <a:noFill/>
              </a:ln>
              <a:effectLst/>
            </c:spPr>
            <c:txPr>
              <a:bodyPr/>
              <a:lstStyle/>
              <a:p>
                <a:pPr>
                  <a:defRPr sz="1000" b="1" i="0" u="none" strike="noStrike" baseline="0">
                    <a:solidFill>
                      <a:srgbClr val="FFFFFF"/>
                    </a:solidFill>
                    <a:latin typeface="Calibri"/>
                    <a:ea typeface="Calibri"/>
                    <a:cs typeface="Calibri"/>
                  </a:defRPr>
                </a:pPr>
                <a:endParaRPr lang="pt-BR"/>
              </a:p>
            </c:txPr>
            <c:showPercent val="1"/>
            <c:extLst>
              <c:ext xmlns:c15="http://schemas.microsoft.com/office/drawing/2012/chart" uri="{CE6537A1-D6FC-4f65-9D91-7224C49458BB}"/>
            </c:extLst>
          </c:dLbls>
          <c:cat>
            <c:strRef>
              <c:f>'Painel de Gestão - 1'!$B$16:$B$21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- 1'!$E$16:$E$21</c:f>
              <c:numCache>
                <c:formatCode>General</c:formatCode>
                <c:ptCount val="6"/>
                <c:pt idx="0">
                  <c:v>0</c:v>
                </c:pt>
                <c:pt idx="1">
                  <c:v>9</c:v>
                </c:pt>
                <c:pt idx="2">
                  <c:v>1</c:v>
                </c:pt>
                <c:pt idx="3">
                  <c:v>2</c:v>
                </c:pt>
                <c:pt idx="4">
                  <c:v>6</c:v>
                </c:pt>
                <c:pt idx="5">
                  <c:v>8</c:v>
                </c:pt>
              </c:numCache>
            </c:numRef>
          </c:val>
        </c:ser>
        <c:firstSliceAng val="0"/>
        <c:holeSize val="50"/>
      </c:doughnutChart>
      <c:spPr>
        <a:noFill/>
        <a:ln w="25400">
          <a:noFill/>
        </a:ln>
      </c:spPr>
    </c:plotArea>
    <c:legend>
      <c:legendPos val="r"/>
      <c:legendEntry>
        <c:idx val="0"/>
        <c:delete val="1"/>
      </c:legendEntry>
      <c:layout>
        <c:manualLayout>
          <c:xMode val="edge"/>
          <c:yMode val="edge"/>
          <c:x val="0.56175966042522252"/>
          <c:y val="0.25142534869091776"/>
          <c:w val="0.43321905335995714"/>
          <c:h val="0.59183107622689046"/>
        </c:manualLayout>
      </c:layout>
      <c:txPr>
        <a:bodyPr/>
        <a:lstStyle/>
        <a:p>
          <a:pPr>
            <a:defRPr sz="920" b="0" i="0" u="none" strike="noStrike" baseline="0">
              <a:solidFill>
                <a:srgbClr val="000000"/>
              </a:solidFill>
              <a:latin typeface="Calibri"/>
              <a:ea typeface="Calibri"/>
              <a:cs typeface="Calibri"/>
            </a:defRPr>
          </a:pPr>
          <a:endParaRPr lang="pt-BR"/>
        </a:p>
      </c:txPr>
    </c:legend>
    <c:plotVisOnly val="1"/>
    <c:dispBlanksAs val="zero"/>
  </c:chart>
  <c:spPr>
    <a:solidFill>
      <a:schemeClr val="bg1"/>
    </a:solidFill>
    <a:ln>
      <a:noFill/>
    </a:ln>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91" footer="0.3149606200000009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pt-BR"/>
  <c:chart>
    <c:plotArea>
      <c:layout/>
      <c:barChart>
        <c:barDir val="bar"/>
        <c:grouping val="stacked"/>
        <c:ser>
          <c:idx val="0"/>
          <c:order val="0"/>
          <c:spPr>
            <a:solidFill>
              <a:srgbClr val="B15407"/>
            </a:solidFill>
          </c:spPr>
          <c:cat>
            <c:strRef>
              <c:f>'Painel de Gestão - 1'!$B$31:$B$36</c:f>
              <c:strCache>
                <c:ptCount val="6"/>
                <c:pt idx="0">
                  <c:v>OBJETIVO 1</c:v>
                </c:pt>
                <c:pt idx="1">
                  <c:v>OBJETIVO 2</c:v>
                </c:pt>
                <c:pt idx="2">
                  <c:v>OBJETIVO 3</c:v>
                </c:pt>
                <c:pt idx="3">
                  <c:v>OBJETIVO 4</c:v>
                </c:pt>
                <c:pt idx="4">
                  <c:v>OBJETIVO 5</c:v>
                </c:pt>
                <c:pt idx="5">
                  <c:v>OBJETIVO 6</c:v>
                </c:pt>
              </c:strCache>
            </c:strRef>
          </c:cat>
          <c:val>
            <c:numRef>
              <c:f>'Painel de Gestão - 1'!$D$31:$D$36</c:f>
              <c:numCache>
                <c:formatCode>General</c:formatCode>
                <c:ptCount val="6"/>
                <c:pt idx="0">
                  <c:v>4</c:v>
                </c:pt>
                <c:pt idx="1">
                  <c:v>0</c:v>
                </c:pt>
                <c:pt idx="2">
                  <c:v>2</c:v>
                </c:pt>
                <c:pt idx="3">
                  <c:v>4</c:v>
                </c:pt>
                <c:pt idx="4">
                  <c:v>2</c:v>
                </c:pt>
                <c:pt idx="5">
                  <c:v>2</c:v>
                </c:pt>
              </c:numCache>
            </c:numRef>
          </c:val>
        </c:ser>
        <c:ser>
          <c:idx val="1"/>
          <c:order val="1"/>
          <c:spPr>
            <a:solidFill>
              <a:schemeClr val="bg1">
                <a:lumMod val="65000"/>
              </a:schemeClr>
            </a:solidFill>
          </c:spPr>
          <c:cat>
            <c:strRef>
              <c:f>'Painel de Gestão - 1'!$B$31:$B$36</c:f>
              <c:strCache>
                <c:ptCount val="6"/>
                <c:pt idx="0">
                  <c:v>OBJETIVO 1</c:v>
                </c:pt>
                <c:pt idx="1">
                  <c:v>OBJETIVO 2</c:v>
                </c:pt>
                <c:pt idx="2">
                  <c:v>OBJETIVO 3</c:v>
                </c:pt>
                <c:pt idx="3">
                  <c:v>OBJETIVO 4</c:v>
                </c:pt>
                <c:pt idx="4">
                  <c:v>OBJETIVO 5</c:v>
                </c:pt>
                <c:pt idx="5">
                  <c:v>OBJETIVO 6</c:v>
                </c:pt>
              </c:strCache>
            </c:strRef>
          </c:cat>
          <c:val>
            <c:numRef>
              <c:f>'Painel de Gestão - 1'!$E$31:$E$36</c:f>
              <c:numCache>
                <c:formatCode>General</c:formatCode>
                <c:ptCount val="6"/>
                <c:pt idx="0">
                  <c:v>0</c:v>
                </c:pt>
                <c:pt idx="1">
                  <c:v>0</c:v>
                </c:pt>
                <c:pt idx="2">
                  <c:v>0</c:v>
                </c:pt>
                <c:pt idx="3">
                  <c:v>0</c:v>
                </c:pt>
                <c:pt idx="4">
                  <c:v>0</c:v>
                </c:pt>
                <c:pt idx="5">
                  <c:v>0</c:v>
                </c:pt>
              </c:numCache>
            </c:numRef>
          </c:val>
        </c:ser>
        <c:ser>
          <c:idx val="2"/>
          <c:order val="2"/>
          <c:spPr>
            <a:solidFill>
              <a:srgbClr val="FF0000"/>
            </a:solidFill>
          </c:spPr>
          <c:cat>
            <c:strRef>
              <c:f>'Painel de Gestão - 1'!$B$31:$B$36</c:f>
              <c:strCache>
                <c:ptCount val="6"/>
                <c:pt idx="0">
                  <c:v>OBJETIVO 1</c:v>
                </c:pt>
                <c:pt idx="1">
                  <c:v>OBJETIVO 2</c:v>
                </c:pt>
                <c:pt idx="2">
                  <c:v>OBJETIVO 3</c:v>
                </c:pt>
                <c:pt idx="3">
                  <c:v>OBJETIVO 4</c:v>
                </c:pt>
                <c:pt idx="4">
                  <c:v>OBJETIVO 5</c:v>
                </c:pt>
                <c:pt idx="5">
                  <c:v>OBJETIVO 6</c:v>
                </c:pt>
              </c:strCache>
            </c:strRef>
          </c:cat>
          <c:val>
            <c:numRef>
              <c:f>'Painel de Gestão - 1'!$F$31:$F$36</c:f>
              <c:numCache>
                <c:formatCode>General</c:formatCode>
                <c:ptCount val="6"/>
                <c:pt idx="0">
                  <c:v>7</c:v>
                </c:pt>
                <c:pt idx="1">
                  <c:v>2</c:v>
                </c:pt>
                <c:pt idx="2">
                  <c:v>4</c:v>
                </c:pt>
                <c:pt idx="3">
                  <c:v>1</c:v>
                </c:pt>
                <c:pt idx="4">
                  <c:v>1</c:v>
                </c:pt>
                <c:pt idx="5">
                  <c:v>2</c:v>
                </c:pt>
              </c:numCache>
            </c:numRef>
          </c:val>
        </c:ser>
        <c:ser>
          <c:idx val="3"/>
          <c:order val="3"/>
          <c:spPr>
            <a:solidFill>
              <a:srgbClr val="FFC000"/>
            </a:solidFill>
          </c:spPr>
          <c:cat>
            <c:strRef>
              <c:f>'Painel de Gestão - 1'!$B$31:$B$36</c:f>
              <c:strCache>
                <c:ptCount val="6"/>
                <c:pt idx="0">
                  <c:v>OBJETIVO 1</c:v>
                </c:pt>
                <c:pt idx="1">
                  <c:v>OBJETIVO 2</c:v>
                </c:pt>
                <c:pt idx="2">
                  <c:v>OBJETIVO 3</c:v>
                </c:pt>
                <c:pt idx="3">
                  <c:v>OBJETIVO 4</c:v>
                </c:pt>
                <c:pt idx="4">
                  <c:v>OBJETIVO 5</c:v>
                </c:pt>
                <c:pt idx="5">
                  <c:v>OBJETIVO 6</c:v>
                </c:pt>
              </c:strCache>
            </c:strRef>
          </c:cat>
          <c:val>
            <c:numRef>
              <c:f>'Painel de Gestão - 1'!$G$31:$G$36</c:f>
              <c:numCache>
                <c:formatCode>General</c:formatCode>
                <c:ptCount val="6"/>
                <c:pt idx="0">
                  <c:v>0</c:v>
                </c:pt>
                <c:pt idx="1">
                  <c:v>0</c:v>
                </c:pt>
                <c:pt idx="2">
                  <c:v>1</c:v>
                </c:pt>
                <c:pt idx="3">
                  <c:v>2</c:v>
                </c:pt>
                <c:pt idx="4">
                  <c:v>1</c:v>
                </c:pt>
                <c:pt idx="5">
                  <c:v>0</c:v>
                </c:pt>
              </c:numCache>
            </c:numRef>
          </c:val>
        </c:ser>
        <c:ser>
          <c:idx val="4"/>
          <c:order val="4"/>
          <c:spPr>
            <a:solidFill>
              <a:srgbClr val="92D050"/>
            </a:solidFill>
          </c:spPr>
          <c:cat>
            <c:strRef>
              <c:f>'Painel de Gestão - 1'!$B$31:$B$36</c:f>
              <c:strCache>
                <c:ptCount val="6"/>
                <c:pt idx="0">
                  <c:v>OBJETIVO 1</c:v>
                </c:pt>
                <c:pt idx="1">
                  <c:v>OBJETIVO 2</c:v>
                </c:pt>
                <c:pt idx="2">
                  <c:v>OBJETIVO 3</c:v>
                </c:pt>
                <c:pt idx="3">
                  <c:v>OBJETIVO 4</c:v>
                </c:pt>
                <c:pt idx="4">
                  <c:v>OBJETIVO 5</c:v>
                </c:pt>
                <c:pt idx="5">
                  <c:v>OBJETIVO 6</c:v>
                </c:pt>
              </c:strCache>
            </c:strRef>
          </c:cat>
          <c:val>
            <c:numRef>
              <c:f>'Painel de Gestão - 1'!$H$31:$H$36</c:f>
              <c:numCache>
                <c:formatCode>General</c:formatCode>
                <c:ptCount val="6"/>
                <c:pt idx="0">
                  <c:v>0</c:v>
                </c:pt>
                <c:pt idx="1">
                  <c:v>0</c:v>
                </c:pt>
                <c:pt idx="2">
                  <c:v>2</c:v>
                </c:pt>
                <c:pt idx="3">
                  <c:v>1</c:v>
                </c:pt>
                <c:pt idx="4">
                  <c:v>0</c:v>
                </c:pt>
                <c:pt idx="5">
                  <c:v>0</c:v>
                </c:pt>
              </c:numCache>
            </c:numRef>
          </c:val>
        </c:ser>
        <c:ser>
          <c:idx val="5"/>
          <c:order val="5"/>
          <c:spPr>
            <a:solidFill>
              <a:srgbClr val="0070C0"/>
            </a:solidFill>
          </c:spPr>
          <c:cat>
            <c:strRef>
              <c:f>'Painel de Gestão - 1'!$B$31:$B$36</c:f>
              <c:strCache>
                <c:ptCount val="6"/>
                <c:pt idx="0">
                  <c:v>OBJETIVO 1</c:v>
                </c:pt>
                <c:pt idx="1">
                  <c:v>OBJETIVO 2</c:v>
                </c:pt>
                <c:pt idx="2">
                  <c:v>OBJETIVO 3</c:v>
                </c:pt>
                <c:pt idx="3">
                  <c:v>OBJETIVO 4</c:v>
                </c:pt>
                <c:pt idx="4">
                  <c:v>OBJETIVO 5</c:v>
                </c:pt>
                <c:pt idx="5">
                  <c:v>OBJETIVO 6</c:v>
                </c:pt>
              </c:strCache>
            </c:strRef>
          </c:cat>
          <c:val>
            <c:numRef>
              <c:f>'Painel de Gestão - 1'!$I$31:$I$36</c:f>
              <c:numCache>
                <c:formatCode>General</c:formatCode>
                <c:ptCount val="6"/>
                <c:pt idx="0">
                  <c:v>1</c:v>
                </c:pt>
                <c:pt idx="1">
                  <c:v>3</c:v>
                </c:pt>
                <c:pt idx="2">
                  <c:v>1</c:v>
                </c:pt>
                <c:pt idx="3">
                  <c:v>0</c:v>
                </c:pt>
                <c:pt idx="4">
                  <c:v>3</c:v>
                </c:pt>
                <c:pt idx="5">
                  <c:v>0</c:v>
                </c:pt>
              </c:numCache>
            </c:numRef>
          </c:val>
        </c:ser>
        <c:overlap val="100"/>
        <c:axId val="75600256"/>
        <c:axId val="75601792"/>
      </c:barChart>
      <c:catAx>
        <c:axId val="75600256"/>
        <c:scaling>
          <c:orientation val="maxMin"/>
        </c:scaling>
        <c:axPos val="l"/>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pt-BR"/>
          </a:p>
        </c:txPr>
        <c:crossAx val="75601792"/>
        <c:crosses val="autoZero"/>
        <c:auto val="1"/>
        <c:lblAlgn val="ctr"/>
        <c:lblOffset val="100"/>
      </c:catAx>
      <c:valAx>
        <c:axId val="75601792"/>
        <c:scaling>
          <c:orientation val="minMax"/>
        </c:scaling>
        <c:axPos val="t"/>
        <c:majorGridlines/>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pt-BR"/>
          </a:p>
        </c:txPr>
        <c:crossAx val="75600256"/>
        <c:crosses val="autoZero"/>
        <c:crossBetween val="between"/>
        <c:majorUnit val="1"/>
      </c:valAx>
    </c:plotArea>
    <c:plotVisOnly val="1"/>
    <c:dispBlanksAs val="gap"/>
  </c:chart>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91" footer="0.3149606200000009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pt-BR"/>
  <c:chart>
    <c:plotArea>
      <c:layout>
        <c:manualLayout>
          <c:layoutTarget val="inner"/>
          <c:xMode val="edge"/>
          <c:yMode val="edge"/>
          <c:x val="4.7459105018238031E-2"/>
          <c:y val="0.17487703064899374"/>
          <c:w val="0.52411183637013381"/>
          <c:h val="0.68703318934166069"/>
        </c:manualLayout>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Lbls>
            <c:dLbl>
              <c:idx val="2"/>
              <c:spPr>
                <a:noFill/>
              </c:spPr>
              <c:txPr>
                <a:bodyPr/>
                <a:lstStyle/>
                <a:p>
                  <a:pPr>
                    <a:defRPr sz="1000" b="1" i="0" u="none" strike="noStrike" baseline="0">
                      <a:solidFill>
                        <a:srgbClr val="FFFFFF"/>
                      </a:solidFill>
                      <a:latin typeface="Calibri"/>
                      <a:ea typeface="Calibri"/>
                      <a:cs typeface="Calibri"/>
                    </a:defRPr>
                  </a:pPr>
                  <a:endParaRPr lang="pt-BR"/>
                </a:p>
              </c:txPr>
            </c:dLbl>
            <c:spPr>
              <a:noFill/>
              <a:ln>
                <a:noFill/>
              </a:ln>
              <a:effectLst/>
            </c:spPr>
            <c:txPr>
              <a:bodyPr/>
              <a:lstStyle/>
              <a:p>
                <a:pPr>
                  <a:defRPr sz="1000" b="1" i="0" u="none" strike="noStrike" baseline="0">
                    <a:solidFill>
                      <a:srgbClr val="FFFFFF"/>
                    </a:solidFill>
                    <a:latin typeface="Calibri"/>
                    <a:ea typeface="Calibri"/>
                    <a:cs typeface="Calibri"/>
                  </a:defRPr>
                </a:pPr>
                <a:endParaRPr lang="pt-BR"/>
              </a:p>
            </c:txPr>
            <c:showPercent val="1"/>
            <c:extLst>
              <c:ext xmlns:c15="http://schemas.microsoft.com/office/drawing/2012/chart" uri="{CE6537A1-D6FC-4f65-9D91-7224C49458BB}">
                <c15:layout/>
              </c:ext>
            </c:extLst>
          </c:dLbls>
          <c:cat>
            <c:strRef>
              <c:f>'Painel de Gestão - 2'!$B$16:$B$20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- 2'!$C$16:$C$20</c:f>
              <c:numCache>
                <c:formatCode>General</c:formatCode>
                <c:ptCount val="5"/>
                <c:pt idx="0">
                  <c:v>1</c:v>
                </c:pt>
                <c:pt idx="1">
                  <c:v>1</c:v>
                </c:pt>
                <c:pt idx="2">
                  <c:v>4</c:v>
                </c:pt>
                <c:pt idx="3">
                  <c:v>12</c:v>
                </c:pt>
                <c:pt idx="4">
                  <c:v>8</c:v>
                </c:pt>
              </c:numCache>
            </c:numRef>
          </c:val>
        </c:ser>
        <c:firstSliceAng val="0"/>
        <c:holeSize val="50"/>
      </c:doughnutChart>
      <c:spPr>
        <a:noFill/>
        <a:ln w="25400">
          <a:noFill/>
        </a:ln>
      </c:spPr>
    </c:plotArea>
    <c:legend>
      <c:legendPos val="r"/>
      <c:layout>
        <c:manualLayout>
          <c:xMode val="edge"/>
          <c:yMode val="edge"/>
          <c:x val="0.58062245093452935"/>
          <c:y val="0.25878295609021634"/>
          <c:w val="0.37989845391590205"/>
          <c:h val="0.57925109361329896"/>
        </c:manualLayout>
      </c:layout>
      <c:txPr>
        <a:bodyPr/>
        <a:lstStyle/>
        <a:p>
          <a:pPr>
            <a:defRPr sz="920" b="0" i="0" u="none" strike="noStrike" baseline="0">
              <a:solidFill>
                <a:srgbClr val="000000"/>
              </a:solidFill>
              <a:latin typeface="Calibri"/>
              <a:ea typeface="Calibri"/>
              <a:cs typeface="Calibri"/>
            </a:defRPr>
          </a:pPr>
          <a:endParaRPr lang="pt-BR"/>
        </a:p>
      </c:txPr>
    </c:legend>
    <c:plotVisOnly val="1"/>
    <c:dispBlanksAs val="zero"/>
  </c:chart>
  <c:spPr>
    <a:solidFill>
      <a:schemeClr val="bg1"/>
    </a:solidFill>
    <a:ln>
      <a:noFill/>
    </a:ln>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102" footer="0.314960620000001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pt-BR"/>
  <c:chart>
    <c:plotArea>
      <c:layout>
        <c:manualLayout>
          <c:layoutTarget val="inner"/>
          <c:xMode val="edge"/>
          <c:yMode val="edge"/>
          <c:x val="2.9218535438300466E-2"/>
          <c:y val="0.21821907416049072"/>
          <c:w val="0.51671169190174027"/>
          <c:h val="0.60034881265527906"/>
        </c:manualLayout>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Pt>
            <c:idx val="5"/>
            <c:spPr>
              <a:solidFill>
                <a:srgbClr val="FF99CC"/>
              </a:solidFill>
            </c:spPr>
          </c:dPt>
          <c:dLbls>
            <c:dLbl>
              <c:idx val="2"/>
              <c:spPr>
                <a:noFill/>
              </c:spPr>
              <c:txPr>
                <a:bodyPr/>
                <a:lstStyle/>
                <a:p>
                  <a:pPr>
                    <a:defRPr sz="1000" b="1" i="0" u="none" strike="noStrike" baseline="0">
                      <a:solidFill>
                        <a:srgbClr val="FFFFFF"/>
                      </a:solidFill>
                      <a:latin typeface="Calibri"/>
                      <a:ea typeface="Calibri"/>
                      <a:cs typeface="Calibri"/>
                    </a:defRPr>
                  </a:pPr>
                  <a:endParaRPr lang="pt-BR"/>
                </a:p>
              </c:txPr>
            </c:dLbl>
            <c:dLbl>
              <c:idx val="6"/>
              <c:spPr/>
              <c:txPr>
                <a:bodyPr/>
                <a:lstStyle/>
                <a:p>
                  <a:pPr>
                    <a:defRPr sz="1000" b="1" i="0" u="none" strike="noStrike" baseline="0">
                      <a:solidFill>
                        <a:srgbClr val="000000"/>
                      </a:solidFill>
                      <a:latin typeface="Calibri"/>
                      <a:ea typeface="Calibri"/>
                      <a:cs typeface="Calibri"/>
                    </a:defRPr>
                  </a:pPr>
                  <a:endParaRPr lang="pt-BR"/>
                </a:p>
              </c:txPr>
            </c:dLbl>
            <c:spPr>
              <a:noFill/>
              <a:ln>
                <a:noFill/>
              </a:ln>
              <a:effectLst/>
            </c:spPr>
            <c:txPr>
              <a:bodyPr/>
              <a:lstStyle/>
              <a:p>
                <a:pPr>
                  <a:defRPr sz="1000" b="1" i="0" u="none" strike="noStrike" baseline="0">
                    <a:solidFill>
                      <a:srgbClr val="FFFFFF"/>
                    </a:solidFill>
                    <a:latin typeface="Calibri"/>
                    <a:ea typeface="Calibri"/>
                    <a:cs typeface="Calibri"/>
                  </a:defRPr>
                </a:pPr>
                <a:endParaRPr lang="pt-BR"/>
              </a:p>
            </c:txPr>
            <c:showPercent val="1"/>
            <c:extLst>
              <c:ext xmlns:c15="http://schemas.microsoft.com/office/drawing/2012/chart" uri="{CE6537A1-D6FC-4f65-9D91-7224C49458BB}">
                <c15:layout/>
              </c:ext>
            </c:extLst>
          </c:dLbls>
          <c:cat>
            <c:strRef>
              <c:f>'Painel de Gestão - 2'!$B$16:$B$21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- 2'!$E$16:$E$21</c:f>
              <c:numCache>
                <c:formatCode>General</c:formatCode>
                <c:ptCount val="6"/>
                <c:pt idx="0">
                  <c:v>1</c:v>
                </c:pt>
                <c:pt idx="1">
                  <c:v>1</c:v>
                </c:pt>
                <c:pt idx="2">
                  <c:v>4</c:v>
                </c:pt>
                <c:pt idx="3">
                  <c:v>12</c:v>
                </c:pt>
                <c:pt idx="4">
                  <c:v>8</c:v>
                </c:pt>
                <c:pt idx="5">
                  <c:v>5</c:v>
                </c:pt>
              </c:numCache>
            </c:numRef>
          </c:val>
        </c:ser>
        <c:firstSliceAng val="0"/>
        <c:holeSize val="50"/>
      </c:doughnutChart>
      <c:spPr>
        <a:noFill/>
        <a:ln w="25400">
          <a:noFill/>
        </a:ln>
      </c:spPr>
    </c:plotArea>
    <c:legend>
      <c:legendPos val="r"/>
      <c:legendEntry>
        <c:idx val="0"/>
        <c:delete val="1"/>
      </c:legendEntry>
      <c:layout>
        <c:manualLayout>
          <c:xMode val="edge"/>
          <c:yMode val="edge"/>
          <c:x val="0.57125829326935063"/>
          <c:y val="0.25142550596228685"/>
          <c:w val="0.41105546530563847"/>
          <c:h val="0.56463824083946768"/>
        </c:manualLayout>
      </c:layout>
      <c:txPr>
        <a:bodyPr/>
        <a:lstStyle/>
        <a:p>
          <a:pPr>
            <a:defRPr sz="920" b="0" i="0" u="none" strike="noStrike" baseline="0">
              <a:solidFill>
                <a:srgbClr val="000000"/>
              </a:solidFill>
              <a:latin typeface="Calibri"/>
              <a:ea typeface="Calibri"/>
              <a:cs typeface="Calibri"/>
            </a:defRPr>
          </a:pPr>
          <a:endParaRPr lang="pt-BR"/>
        </a:p>
      </c:txPr>
    </c:legend>
    <c:plotVisOnly val="1"/>
    <c:dispBlanksAs val="zero"/>
  </c:chart>
  <c:spPr>
    <a:solidFill>
      <a:schemeClr val="bg1"/>
    </a:solidFill>
    <a:ln>
      <a:noFill/>
    </a:ln>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102" footer="0.314960620000001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pt-BR"/>
  <c:chart>
    <c:plotArea>
      <c:layout/>
      <c:barChart>
        <c:barDir val="bar"/>
        <c:grouping val="stacked"/>
        <c:ser>
          <c:idx val="0"/>
          <c:order val="0"/>
          <c:spPr>
            <a:solidFill>
              <a:srgbClr val="B15407"/>
            </a:solidFill>
          </c:spPr>
          <c:cat>
            <c:strRef>
              <c:f>'Painel de Gestão - 2'!$B$31:$B$32</c:f>
              <c:strCache>
                <c:ptCount val="2"/>
                <c:pt idx="0">
                  <c:v>OBJETIVO 1</c:v>
                </c:pt>
                <c:pt idx="1">
                  <c:v>OBJETIVO 2</c:v>
                </c:pt>
              </c:strCache>
            </c:strRef>
          </c:cat>
          <c:val>
            <c:numRef>
              <c:f>'Painel de Gestão - 2'!$D$31:$D$32</c:f>
              <c:numCache>
                <c:formatCode>General</c:formatCode>
                <c:ptCount val="2"/>
                <c:pt idx="0">
                  <c:v>0</c:v>
                </c:pt>
                <c:pt idx="1">
                  <c:v>0</c:v>
                </c:pt>
              </c:numCache>
            </c:numRef>
          </c:val>
        </c:ser>
        <c:ser>
          <c:idx val="1"/>
          <c:order val="1"/>
          <c:spPr>
            <a:solidFill>
              <a:schemeClr val="bg1">
                <a:lumMod val="65000"/>
              </a:schemeClr>
            </a:solidFill>
          </c:spPr>
          <c:cat>
            <c:strRef>
              <c:f>'Painel de Gestão - 2'!$B$31:$B$32</c:f>
              <c:strCache>
                <c:ptCount val="2"/>
                <c:pt idx="0">
                  <c:v>OBJETIVO 1</c:v>
                </c:pt>
                <c:pt idx="1">
                  <c:v>OBJETIVO 2</c:v>
                </c:pt>
              </c:strCache>
            </c:strRef>
          </c:cat>
          <c:val>
            <c:numRef>
              <c:f>'Painel de Gestão - 2'!$E$31:$E$32</c:f>
              <c:numCache>
                <c:formatCode>General</c:formatCode>
                <c:ptCount val="2"/>
                <c:pt idx="0">
                  <c:v>0</c:v>
                </c:pt>
                <c:pt idx="1">
                  <c:v>1</c:v>
                </c:pt>
              </c:numCache>
            </c:numRef>
          </c:val>
        </c:ser>
        <c:ser>
          <c:idx val="2"/>
          <c:order val="2"/>
          <c:spPr>
            <a:solidFill>
              <a:srgbClr val="FF0000"/>
            </a:solidFill>
          </c:spPr>
          <c:cat>
            <c:strRef>
              <c:f>'Painel de Gestão - 2'!$B$31:$B$32</c:f>
              <c:strCache>
                <c:ptCount val="2"/>
                <c:pt idx="0">
                  <c:v>OBJETIVO 1</c:v>
                </c:pt>
                <c:pt idx="1">
                  <c:v>OBJETIVO 2</c:v>
                </c:pt>
              </c:strCache>
            </c:strRef>
          </c:cat>
          <c:val>
            <c:numRef>
              <c:f>'Painel de Gestão - 2'!$F$31:$F$32</c:f>
              <c:numCache>
                <c:formatCode>General</c:formatCode>
                <c:ptCount val="2"/>
                <c:pt idx="0">
                  <c:v>1</c:v>
                </c:pt>
                <c:pt idx="1">
                  <c:v>0</c:v>
                </c:pt>
              </c:numCache>
            </c:numRef>
          </c:val>
        </c:ser>
        <c:ser>
          <c:idx val="3"/>
          <c:order val="3"/>
          <c:spPr>
            <a:solidFill>
              <a:srgbClr val="FFC000"/>
            </a:solidFill>
          </c:spPr>
          <c:cat>
            <c:strRef>
              <c:f>'Painel de Gestão - 2'!$B$31:$B$32</c:f>
              <c:strCache>
                <c:ptCount val="2"/>
                <c:pt idx="0">
                  <c:v>OBJETIVO 1</c:v>
                </c:pt>
                <c:pt idx="1">
                  <c:v>OBJETIVO 2</c:v>
                </c:pt>
              </c:strCache>
            </c:strRef>
          </c:cat>
          <c:val>
            <c:numRef>
              <c:f>'Painel de Gestão - 2'!$G$31:$G$32</c:f>
              <c:numCache>
                <c:formatCode>General</c:formatCode>
                <c:ptCount val="2"/>
                <c:pt idx="0">
                  <c:v>1</c:v>
                </c:pt>
                <c:pt idx="1">
                  <c:v>3</c:v>
                </c:pt>
              </c:numCache>
            </c:numRef>
          </c:val>
        </c:ser>
        <c:ser>
          <c:idx val="4"/>
          <c:order val="4"/>
          <c:spPr>
            <a:solidFill>
              <a:srgbClr val="92D050"/>
            </a:solidFill>
          </c:spPr>
          <c:cat>
            <c:strRef>
              <c:f>'Painel de Gestão - 2'!$B$31:$B$32</c:f>
              <c:strCache>
                <c:ptCount val="2"/>
                <c:pt idx="0">
                  <c:v>OBJETIVO 1</c:v>
                </c:pt>
                <c:pt idx="1">
                  <c:v>OBJETIVO 2</c:v>
                </c:pt>
              </c:strCache>
            </c:strRef>
          </c:cat>
          <c:val>
            <c:numRef>
              <c:f>'Painel de Gestão - 2'!$H$31:$H$32</c:f>
              <c:numCache>
                <c:formatCode>General</c:formatCode>
                <c:ptCount val="2"/>
                <c:pt idx="0">
                  <c:v>7</c:v>
                </c:pt>
                <c:pt idx="1">
                  <c:v>5</c:v>
                </c:pt>
              </c:numCache>
            </c:numRef>
          </c:val>
        </c:ser>
        <c:ser>
          <c:idx val="5"/>
          <c:order val="5"/>
          <c:spPr>
            <a:solidFill>
              <a:srgbClr val="0070C0"/>
            </a:solidFill>
          </c:spPr>
          <c:cat>
            <c:strRef>
              <c:f>'Painel de Gestão - 2'!$B$31:$B$32</c:f>
              <c:strCache>
                <c:ptCount val="2"/>
                <c:pt idx="0">
                  <c:v>OBJETIVO 1</c:v>
                </c:pt>
                <c:pt idx="1">
                  <c:v>OBJETIVO 2</c:v>
                </c:pt>
              </c:strCache>
            </c:strRef>
          </c:cat>
          <c:val>
            <c:numRef>
              <c:f>'Painel de Gestão - 2'!$I$31:$I$32</c:f>
              <c:numCache>
                <c:formatCode>General</c:formatCode>
                <c:ptCount val="2"/>
                <c:pt idx="0">
                  <c:v>5</c:v>
                </c:pt>
                <c:pt idx="1">
                  <c:v>3</c:v>
                </c:pt>
              </c:numCache>
            </c:numRef>
          </c:val>
        </c:ser>
        <c:overlap val="100"/>
        <c:axId val="75852416"/>
        <c:axId val="75854208"/>
      </c:barChart>
      <c:catAx>
        <c:axId val="75852416"/>
        <c:scaling>
          <c:orientation val="maxMin"/>
        </c:scaling>
        <c:axPos val="l"/>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pt-BR"/>
          </a:p>
        </c:txPr>
        <c:crossAx val="75854208"/>
        <c:crosses val="autoZero"/>
        <c:auto val="1"/>
        <c:lblAlgn val="ctr"/>
        <c:lblOffset val="100"/>
      </c:catAx>
      <c:valAx>
        <c:axId val="75854208"/>
        <c:scaling>
          <c:orientation val="minMax"/>
        </c:scaling>
        <c:axPos val="t"/>
        <c:majorGridlines/>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pt-BR"/>
          </a:p>
        </c:txPr>
        <c:crossAx val="75852416"/>
        <c:crosses val="autoZero"/>
        <c:crossBetween val="between"/>
      </c:valAx>
    </c:plotArea>
    <c:plotVisOnly val="1"/>
    <c:dispBlanksAs val="gap"/>
  </c:chart>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102" footer="0.314960620000001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pt-BR"/>
  <c:chart>
    <c:plotArea>
      <c:layout/>
      <c:doughnutChart>
        <c:varyColors val="1"/>
        <c:ser>
          <c:idx val="0"/>
          <c:order val="0"/>
          <c:dLbls>
            <c:dLbl>
              <c:idx val="2"/>
              <c:spPr>
                <a:noFill/>
              </c:spPr>
              <c:txPr>
                <a:bodyPr/>
                <a:lstStyle/>
                <a:p>
                  <a:pPr>
                    <a:defRPr sz="1000" b="1" i="0" u="none" strike="noStrike" baseline="0">
                      <a:solidFill>
                        <a:srgbClr val="FFFFFF"/>
                      </a:solidFill>
                      <a:latin typeface="Calibri"/>
                      <a:ea typeface="Calibri"/>
                      <a:cs typeface="Calibri"/>
                    </a:defRPr>
                  </a:pPr>
                  <a:endParaRPr lang="pt-BR"/>
                </a:p>
              </c:txPr>
            </c:dLbl>
            <c:dLbl>
              <c:idx val="6"/>
              <c:spPr/>
              <c:txPr>
                <a:bodyPr/>
                <a:lstStyle/>
                <a:p>
                  <a:pPr>
                    <a:defRPr sz="1000" b="1" i="0" u="none" strike="noStrike" baseline="0">
                      <a:solidFill>
                        <a:srgbClr val="000000"/>
                      </a:solidFill>
                      <a:latin typeface="Calibri"/>
                      <a:ea typeface="Calibri"/>
                      <a:cs typeface="Calibri"/>
                    </a:defRPr>
                  </a:pPr>
                  <a:endParaRPr lang="pt-BR"/>
                </a:p>
              </c:txPr>
            </c:dLbl>
            <c:spPr>
              <a:noFill/>
              <a:ln>
                <a:noFill/>
              </a:ln>
              <a:effectLst/>
            </c:spPr>
            <c:txPr>
              <a:bodyPr/>
              <a:lstStyle/>
              <a:p>
                <a:pPr>
                  <a:defRPr sz="1000" b="1" i="0" u="none" strike="noStrike" baseline="0">
                    <a:solidFill>
                      <a:srgbClr val="FFFFFF"/>
                    </a:solidFill>
                    <a:latin typeface="Calibri"/>
                    <a:ea typeface="Calibri"/>
                    <a:cs typeface="Calibri"/>
                  </a:defRPr>
                </a:pPr>
                <a:endParaRPr lang="pt-BR"/>
              </a:p>
            </c:txPr>
            <c:showPercent val="1"/>
            <c:extLst>
              <c:ext xmlns:c15="http://schemas.microsoft.com/office/drawing/2012/chart" uri="{CE6537A1-D6FC-4f65-9D91-7224C49458BB}">
                <c15:layout/>
              </c:ext>
            </c:extLst>
          </c:dLbls>
          <c:cat>
            <c:strRef>
              <c:f>'Painel de Gestão - 3'!$B$16:$B$21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- 3'!$E$16:$E$21</c:f>
              <c:numCache>
                <c:formatCode>General</c:formatCode>
                <c:ptCount val="6"/>
                <c:pt idx="0">
                  <c:v>0</c:v>
                </c:pt>
                <c:pt idx="1">
                  <c:v>12</c:v>
                </c:pt>
                <c:pt idx="2">
                  <c:v>0</c:v>
                </c:pt>
                <c:pt idx="3">
                  <c:v>0</c:v>
                </c:pt>
                <c:pt idx="4">
                  <c:v>20</c:v>
                </c:pt>
              </c:numCache>
            </c:numRef>
          </c:val>
        </c:ser>
        <c:firstSliceAng val="0"/>
        <c:holeSize val="50"/>
      </c:doughnutChart>
      <c:spPr>
        <a:noFill/>
        <a:ln w="25400">
          <a:noFill/>
        </a:ln>
      </c:spPr>
    </c:plotArea>
    <c:legend>
      <c:legendPos val="r"/>
      <c:legendEntry>
        <c:idx val="0"/>
        <c:delete val="1"/>
      </c:legendEntry>
      <c:layout>
        <c:manualLayout>
          <c:xMode val="edge"/>
          <c:yMode val="edge"/>
          <c:x val="0.56175966042522252"/>
          <c:y val="0.25142553856668193"/>
          <c:w val="0.43321905335995714"/>
          <c:h val="0.74857446143331863"/>
        </c:manualLayout>
      </c:layout>
      <c:txPr>
        <a:bodyPr/>
        <a:lstStyle/>
        <a:p>
          <a:pPr>
            <a:defRPr sz="920" b="0" i="0" u="none" strike="noStrike" baseline="0">
              <a:solidFill>
                <a:srgbClr val="000000"/>
              </a:solidFill>
              <a:latin typeface="Calibri"/>
              <a:ea typeface="Calibri"/>
              <a:cs typeface="Calibri"/>
            </a:defRPr>
          </a:pPr>
          <a:endParaRPr lang="pt-BR"/>
        </a:p>
      </c:txPr>
    </c:legend>
    <c:plotVisOnly val="1"/>
    <c:dispBlanksAs val="zero"/>
  </c:chart>
  <c:spPr>
    <a:solidFill>
      <a:schemeClr val="bg1"/>
    </a:solidFill>
    <a:ln>
      <a:noFill/>
    </a:ln>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113" footer="0.3149606200000011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1"/>
  <c:lang val="pt-BR"/>
  <c:chart>
    <c:plotArea>
      <c:layout/>
      <c:doughnutChart>
        <c:varyColors val="1"/>
        <c:firstSliceAng val="0"/>
        <c:holeSize val="50"/>
      </c:doughnutChart>
      <c:spPr>
        <a:noFill/>
        <a:ln w="25400">
          <a:noFill/>
        </a:ln>
      </c:spPr>
    </c:plotArea>
    <c:legend>
      <c:legendPos val="r"/>
      <c:layout>
        <c:manualLayout>
          <c:xMode val="edge"/>
          <c:yMode val="edge"/>
          <c:x val="0.56175966042522241"/>
          <c:y val="0.25142553856668193"/>
          <c:w val="0.43321905335995703"/>
          <c:h val="0.74857446143331852"/>
        </c:manualLayout>
      </c:layout>
      <c:txPr>
        <a:bodyPr/>
        <a:lstStyle/>
        <a:p>
          <a:pPr>
            <a:defRPr sz="920" b="0" i="0" u="none" strike="noStrike" baseline="0">
              <a:solidFill>
                <a:srgbClr val="000000"/>
              </a:solidFill>
              <a:latin typeface="Calibri"/>
              <a:ea typeface="Calibri"/>
              <a:cs typeface="Calibri"/>
            </a:defRPr>
          </a:pPr>
          <a:endParaRPr lang="pt-BR"/>
        </a:p>
      </c:txPr>
    </c:legend>
    <c:plotVisOnly val="1"/>
    <c:dispBlanksAs val="zero"/>
  </c:chart>
  <c:spPr>
    <a:solidFill>
      <a:schemeClr val="bg1"/>
    </a:solidFill>
    <a:ln>
      <a:noFill/>
    </a:ln>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108" footer="0.31496062000000108"/>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pt-BR"/>
  <c:chart>
    <c:plotArea>
      <c:layout/>
      <c:barChart>
        <c:barDir val="bar"/>
        <c:grouping val="stacked"/>
        <c:ser>
          <c:idx val="0"/>
          <c:order val="0"/>
          <c:spPr>
            <a:solidFill>
              <a:srgbClr val="B15407"/>
            </a:solidFill>
          </c:spPr>
          <c:cat>
            <c:strRef>
              <c:f>'Painel de Gestão - 3'!$B$31:$B$32</c:f>
              <c:strCache>
                <c:ptCount val="2"/>
                <c:pt idx="0">
                  <c:v>OBJETIVO 1</c:v>
                </c:pt>
                <c:pt idx="1">
                  <c:v>OBJETIVO 2</c:v>
                </c:pt>
              </c:strCache>
            </c:strRef>
          </c:cat>
          <c:val>
            <c:numRef>
              <c:f>'Painel de Gestão - 2'!$D$31:$D$32</c:f>
              <c:numCache>
                <c:formatCode>General</c:formatCode>
                <c:ptCount val="2"/>
                <c:pt idx="0">
                  <c:v>0</c:v>
                </c:pt>
                <c:pt idx="1">
                  <c:v>0</c:v>
                </c:pt>
              </c:numCache>
            </c:numRef>
          </c:val>
        </c:ser>
        <c:ser>
          <c:idx val="1"/>
          <c:order val="1"/>
          <c:spPr>
            <a:solidFill>
              <a:schemeClr val="bg1">
                <a:lumMod val="65000"/>
              </a:schemeClr>
            </a:solidFill>
          </c:spPr>
          <c:cat>
            <c:strRef>
              <c:f>'Painel de Gestão - 3'!$B$31:$B$32</c:f>
              <c:strCache>
                <c:ptCount val="2"/>
                <c:pt idx="0">
                  <c:v>OBJETIVO 1</c:v>
                </c:pt>
                <c:pt idx="1">
                  <c:v>OBJETIVO 2</c:v>
                </c:pt>
              </c:strCache>
            </c:strRef>
          </c:cat>
          <c:val>
            <c:numRef>
              <c:f>'Painel de Gestão - 3'!$E$31:$E$32</c:f>
              <c:numCache>
                <c:formatCode>General</c:formatCode>
                <c:ptCount val="2"/>
                <c:pt idx="0">
                  <c:v>0</c:v>
                </c:pt>
                <c:pt idx="1">
                  <c:v>0</c:v>
                </c:pt>
              </c:numCache>
            </c:numRef>
          </c:val>
        </c:ser>
        <c:ser>
          <c:idx val="2"/>
          <c:order val="2"/>
          <c:spPr>
            <a:solidFill>
              <a:srgbClr val="FF0000"/>
            </a:solidFill>
          </c:spPr>
          <c:cat>
            <c:strRef>
              <c:f>'Painel de Gestão - 3'!$B$31:$B$32</c:f>
              <c:strCache>
                <c:ptCount val="2"/>
                <c:pt idx="0">
                  <c:v>OBJETIVO 1</c:v>
                </c:pt>
                <c:pt idx="1">
                  <c:v>OBJETIVO 2</c:v>
                </c:pt>
              </c:strCache>
            </c:strRef>
          </c:cat>
          <c:val>
            <c:numRef>
              <c:f>'Painel de Gestão - 3'!$F$31:$F$32</c:f>
              <c:numCache>
                <c:formatCode>General</c:formatCode>
                <c:ptCount val="2"/>
                <c:pt idx="0">
                  <c:v>5</c:v>
                </c:pt>
                <c:pt idx="1">
                  <c:v>6</c:v>
                </c:pt>
              </c:numCache>
            </c:numRef>
          </c:val>
        </c:ser>
        <c:ser>
          <c:idx val="3"/>
          <c:order val="3"/>
          <c:spPr>
            <a:solidFill>
              <a:srgbClr val="FFC000"/>
            </a:solidFill>
          </c:spPr>
          <c:cat>
            <c:strRef>
              <c:f>'Painel de Gestão - 3'!$B$31:$B$32</c:f>
              <c:strCache>
                <c:ptCount val="2"/>
                <c:pt idx="0">
                  <c:v>OBJETIVO 1</c:v>
                </c:pt>
                <c:pt idx="1">
                  <c:v>OBJETIVO 2</c:v>
                </c:pt>
              </c:strCache>
            </c:strRef>
          </c:cat>
          <c:val>
            <c:numRef>
              <c:f>'Painel de Gestão - 3'!$G$31:$G$32</c:f>
              <c:numCache>
                <c:formatCode>General</c:formatCode>
                <c:ptCount val="2"/>
                <c:pt idx="0">
                  <c:v>0</c:v>
                </c:pt>
                <c:pt idx="1">
                  <c:v>0</c:v>
                </c:pt>
              </c:numCache>
            </c:numRef>
          </c:val>
        </c:ser>
        <c:ser>
          <c:idx val="4"/>
          <c:order val="4"/>
          <c:spPr>
            <a:solidFill>
              <a:srgbClr val="92D050"/>
            </a:solidFill>
          </c:spPr>
          <c:cat>
            <c:strRef>
              <c:f>'Painel de Gestão - 3'!$B$31:$B$32</c:f>
              <c:strCache>
                <c:ptCount val="2"/>
                <c:pt idx="0">
                  <c:v>OBJETIVO 1</c:v>
                </c:pt>
                <c:pt idx="1">
                  <c:v>OBJETIVO 2</c:v>
                </c:pt>
              </c:strCache>
            </c:strRef>
          </c:cat>
          <c:val>
            <c:numRef>
              <c:f>'Painel de Gestão - 3'!$H$31:$H$32</c:f>
              <c:numCache>
                <c:formatCode>General</c:formatCode>
                <c:ptCount val="2"/>
                <c:pt idx="0">
                  <c:v>0</c:v>
                </c:pt>
                <c:pt idx="1">
                  <c:v>0</c:v>
                </c:pt>
              </c:numCache>
            </c:numRef>
          </c:val>
        </c:ser>
        <c:ser>
          <c:idx val="5"/>
          <c:order val="5"/>
          <c:spPr>
            <a:solidFill>
              <a:srgbClr val="0070C0"/>
            </a:solidFill>
          </c:spPr>
          <c:cat>
            <c:strRef>
              <c:f>'Painel de Gestão - 3'!$B$31:$B$32</c:f>
              <c:strCache>
                <c:ptCount val="2"/>
                <c:pt idx="0">
                  <c:v>OBJETIVO 1</c:v>
                </c:pt>
                <c:pt idx="1">
                  <c:v>OBJETIVO 2</c:v>
                </c:pt>
              </c:strCache>
            </c:strRef>
          </c:cat>
          <c:val>
            <c:numRef>
              <c:f>'Painel de Gestão - 3'!$I$31:$I$32</c:f>
              <c:numCache>
                <c:formatCode>General</c:formatCode>
                <c:ptCount val="2"/>
                <c:pt idx="0">
                  <c:v>10</c:v>
                </c:pt>
                <c:pt idx="1">
                  <c:v>10</c:v>
                </c:pt>
              </c:numCache>
            </c:numRef>
          </c:val>
        </c:ser>
        <c:overlap val="100"/>
        <c:axId val="72813952"/>
        <c:axId val="72823936"/>
      </c:barChart>
      <c:catAx>
        <c:axId val="72813952"/>
        <c:scaling>
          <c:orientation val="maxMin"/>
        </c:scaling>
        <c:axPos val="l"/>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pt-BR"/>
          </a:p>
        </c:txPr>
        <c:crossAx val="72823936"/>
        <c:crosses val="autoZero"/>
        <c:auto val="1"/>
        <c:lblAlgn val="ctr"/>
        <c:lblOffset val="100"/>
      </c:catAx>
      <c:valAx>
        <c:axId val="72823936"/>
        <c:scaling>
          <c:orientation val="minMax"/>
        </c:scaling>
        <c:axPos val="t"/>
        <c:majorGridlines/>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pt-BR"/>
          </a:p>
        </c:txPr>
        <c:crossAx val="72813952"/>
        <c:crosses val="autoZero"/>
        <c:crossBetween val="between"/>
      </c:valAx>
    </c:plotArea>
    <c:plotVisOnly val="1"/>
    <c:dispBlanksAs val="gap"/>
  </c:chart>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102" footer="0.3149606200000010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Painel de Gest&#227;o 3'!A1"/><Relationship Id="rId13" Type="http://schemas.openxmlformats.org/officeDocument/2006/relationships/hyperlink" Target="#'Monitoria Anual 5'!A1"/><Relationship Id="rId3" Type="http://schemas.openxmlformats.org/officeDocument/2006/relationships/image" Target="../media/image1.jpeg"/><Relationship Id="rId7" Type="http://schemas.openxmlformats.org/officeDocument/2006/relationships/hyperlink" Target="#'Monitoria Anual 2'!A1"/><Relationship Id="rId12" Type="http://schemas.openxmlformats.org/officeDocument/2006/relationships/hyperlink" Target="#'Painel de Gest&#227;o 5'!A1"/><Relationship Id="rId2" Type="http://schemas.openxmlformats.org/officeDocument/2006/relationships/hyperlink" Target="#'Painel de Gest&#227;o - 1'!A1"/><Relationship Id="rId1" Type="http://schemas.openxmlformats.org/officeDocument/2006/relationships/hyperlink" Target="#TUTORIAL!A1"/><Relationship Id="rId6" Type="http://schemas.openxmlformats.org/officeDocument/2006/relationships/hyperlink" Target="#'Painel de Gest&#227;o 2'!A1"/><Relationship Id="rId11" Type="http://schemas.openxmlformats.org/officeDocument/2006/relationships/hyperlink" Target="#'Monitoria Anual 4'!A1"/><Relationship Id="rId5" Type="http://schemas.openxmlformats.org/officeDocument/2006/relationships/hyperlink" Target="#'Monitoria Anual 1'!A1"/><Relationship Id="rId10" Type="http://schemas.openxmlformats.org/officeDocument/2006/relationships/hyperlink" Target="#'Painel de Gest&#227;o 4'!A1"/><Relationship Id="rId4" Type="http://schemas.openxmlformats.org/officeDocument/2006/relationships/image" Target="../media/image2.jpeg"/><Relationship Id="rId9" Type="http://schemas.openxmlformats.org/officeDocument/2006/relationships/hyperlink" Target="#'Monitoria Anual 3'!A1"/></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6.jpeg"/><Relationship Id="rId4" Type="http://schemas.openxmlformats.org/officeDocument/2006/relationships/hyperlink" Target="#SUM&#193;RIO!A1"/></Relationships>
</file>

<file path=xl/drawings/_rels/drawing3.xml.rels><?xml version="1.0" encoding="UTF-8" standalone="yes"?>
<Relationships xmlns="http://schemas.openxmlformats.org/package/2006/relationships"><Relationship Id="rId1" Type="http://schemas.openxmlformats.org/officeDocument/2006/relationships/hyperlink" Target="#SUM&#193;RIO!A1"/></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SUM&#193;RIO!A1"/></Relationships>
</file>

<file path=xl/drawings/_rels/drawing5.xml.rels><?xml version="1.0" encoding="UTF-8" standalone="yes"?>
<Relationships xmlns="http://schemas.openxmlformats.org/package/2006/relationships"><Relationship Id="rId1" Type="http://schemas.openxmlformats.org/officeDocument/2006/relationships/hyperlink" Target="#SUM&#193;RIO!A1"/></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hyperlink" Target="#SUM&#193;RIO!A1"/></Relationships>
</file>

<file path=xl/drawings/_rels/drawing7.xml.rels><?xml version="1.0" encoding="UTF-8" standalone="yes"?>
<Relationships xmlns="http://schemas.openxmlformats.org/package/2006/relationships"><Relationship Id="rId1" Type="http://schemas.openxmlformats.org/officeDocument/2006/relationships/hyperlink" Target="#SUM&#193;RIO!A1"/></Relationships>
</file>

<file path=xl/drawings/_rels/drawing8.xml.rels><?xml version="1.0" encoding="UTF-8" standalone="yes"?>
<Relationships xmlns="http://schemas.openxmlformats.org/package/2006/relationships"><Relationship Id="rId3" Type="http://schemas.openxmlformats.org/officeDocument/2006/relationships/chart" Target="../charts/chart8.xml"/><Relationship Id="rId7" Type="http://schemas.openxmlformats.org/officeDocument/2006/relationships/chart" Target="../charts/chart10.xml"/><Relationship Id="rId2" Type="http://schemas.openxmlformats.org/officeDocument/2006/relationships/hyperlink" Target="#SUM&#193;RIO!A1"/><Relationship Id="rId1" Type="http://schemas.openxmlformats.org/officeDocument/2006/relationships/chart" Target="../charts/chart7.xml"/><Relationship Id="rId6" Type="http://schemas.openxmlformats.org/officeDocument/2006/relationships/hyperlink" Target="#SUM&#193;RIO!A1"/><Relationship Id="rId5" Type="http://schemas.openxmlformats.org/officeDocument/2006/relationships/chart" Target="../charts/chart9.xml"/><Relationship Id="rId4" Type="http://schemas.openxmlformats.org/officeDocument/2006/relationships/hyperlink" Target="#SUM&#193;RIO!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0</xdr:col>
      <xdr:colOff>76199</xdr:colOff>
      <xdr:row>5</xdr:row>
      <xdr:rowOff>123826</xdr:rowOff>
    </xdr:from>
    <xdr:to>
      <xdr:col>16</xdr:col>
      <xdr:colOff>581025</xdr:colOff>
      <xdr:row>7</xdr:row>
      <xdr:rowOff>142875</xdr:rowOff>
    </xdr:to>
    <xdr:sp macro="" textlink="">
      <xdr:nvSpPr>
        <xdr:cNvPr id="3" name="CaixaDeTexto 2"/>
        <xdr:cNvSpPr txBox="1"/>
      </xdr:nvSpPr>
      <xdr:spPr>
        <a:xfrm>
          <a:off x="76199" y="1562101"/>
          <a:ext cx="10258426" cy="342899"/>
        </a:xfrm>
        <a:prstGeom prst="rect">
          <a:avLst/>
        </a:prstGeom>
        <a:solidFill>
          <a:schemeClr val="bg1">
            <a:lumMod val="95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r>
            <a:rPr lang="pt-BR" sz="1100">
              <a:solidFill>
                <a:sysClr val="windowText" lastClr="000000"/>
              </a:solidFill>
            </a:rPr>
            <a:t>Essa</a:t>
          </a:r>
          <a:r>
            <a:rPr lang="pt-BR" sz="1100" baseline="0">
              <a:solidFill>
                <a:sysClr val="windowText" lastClr="000000"/>
              </a:solidFill>
            </a:rPr>
            <a:t> ferramenta auxilia  a monitoria anual do desempenho da realização das ações do PAN.   Clique nas figuras ao lado e abaixo ou na aba da planilha para usar a ferramenta. </a:t>
          </a:r>
        </a:p>
        <a:p>
          <a:endParaRPr lang="pt-BR" sz="1100" baseline="0">
            <a:solidFill>
              <a:sysClr val="windowText" lastClr="000000"/>
            </a:solidFill>
          </a:endParaRPr>
        </a:p>
        <a:p>
          <a:endParaRPr lang="pt-BR" sz="1100">
            <a:solidFill>
              <a:sysClr val="windowText" lastClr="000000"/>
            </a:solidFill>
          </a:endParaRPr>
        </a:p>
      </xdr:txBody>
    </xdr:sp>
    <xdr:clientData/>
  </xdr:twoCellAnchor>
  <xdr:twoCellAnchor>
    <xdr:from>
      <xdr:col>17</xdr:col>
      <xdr:colOff>114300</xdr:colOff>
      <xdr:row>4</xdr:row>
      <xdr:rowOff>66675</xdr:rowOff>
    </xdr:from>
    <xdr:to>
      <xdr:col>19</xdr:col>
      <xdr:colOff>457200</xdr:colOff>
      <xdr:row>8</xdr:row>
      <xdr:rowOff>95250</xdr:rowOff>
    </xdr:to>
    <xdr:sp macro="" textlink="">
      <xdr:nvSpPr>
        <xdr:cNvPr id="6" name="Retângulo de cantos arredondados 5">
          <a:hlinkClick xmlns:r="http://schemas.openxmlformats.org/officeDocument/2006/relationships" r:id="rId1"/>
        </xdr:cNvPr>
        <xdr:cNvSpPr/>
      </xdr:nvSpPr>
      <xdr:spPr bwMode="auto">
        <a:xfrm>
          <a:off x="10477500" y="1266825"/>
          <a:ext cx="1562100" cy="752475"/>
        </a:xfrm>
        <a:prstGeom prst="roundRect">
          <a:avLst/>
        </a:prstGeom>
        <a:solidFill>
          <a:schemeClr val="accent6">
            <a:lumMod val="75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600" b="1" i="0"/>
            <a:t>TUTORIAL</a:t>
          </a:r>
          <a:r>
            <a:rPr lang="pt-BR" sz="1600" b="1" i="0" baseline="0"/>
            <a:t> </a:t>
          </a:r>
          <a:r>
            <a:rPr lang="pt-BR" sz="1200" b="1" i="0" baseline="0"/>
            <a:t>(como preencher as matrizes)</a:t>
          </a:r>
          <a:endParaRPr lang="pt-BR" sz="1600" b="1" i="0"/>
        </a:p>
      </xdr:txBody>
    </xdr:sp>
    <xdr:clientData/>
  </xdr:twoCellAnchor>
  <xdr:twoCellAnchor>
    <xdr:from>
      <xdr:col>0</xdr:col>
      <xdr:colOff>180975</xdr:colOff>
      <xdr:row>14</xdr:row>
      <xdr:rowOff>38100</xdr:rowOff>
    </xdr:from>
    <xdr:to>
      <xdr:col>2</xdr:col>
      <xdr:colOff>428625</xdr:colOff>
      <xdr:row>18</xdr:row>
      <xdr:rowOff>95250</xdr:rowOff>
    </xdr:to>
    <xdr:sp macro="" textlink="">
      <xdr:nvSpPr>
        <xdr:cNvPr id="8" name="Elipse 7">
          <a:hlinkClick xmlns:r="http://schemas.openxmlformats.org/officeDocument/2006/relationships" r:id="rId2"/>
        </xdr:cNvPr>
        <xdr:cNvSpPr/>
      </xdr:nvSpPr>
      <xdr:spPr bwMode="auto">
        <a:xfrm>
          <a:off x="180975" y="29337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1</a:t>
          </a:r>
          <a:endParaRPr lang="pt-BR" sz="1050" b="1"/>
        </a:p>
      </xdr:txBody>
    </xdr:sp>
    <xdr:clientData/>
  </xdr:twoCellAnchor>
  <xdr:twoCellAnchor editAs="oneCell">
    <xdr:from>
      <xdr:col>0</xdr:col>
      <xdr:colOff>85725</xdr:colOff>
      <xdr:row>0</xdr:row>
      <xdr:rowOff>104775</xdr:rowOff>
    </xdr:from>
    <xdr:to>
      <xdr:col>1</xdr:col>
      <xdr:colOff>447675</xdr:colOff>
      <xdr:row>3</xdr:row>
      <xdr:rowOff>209550</xdr:rowOff>
    </xdr:to>
    <xdr:pic>
      <xdr:nvPicPr>
        <xdr:cNvPr id="18466" name="Imagem 8"/>
        <xdr:cNvPicPr>
          <a:picLocks noChangeAspect="1"/>
        </xdr:cNvPicPr>
      </xdr:nvPicPr>
      <xdr:blipFill>
        <a:blip xmlns:r="http://schemas.openxmlformats.org/officeDocument/2006/relationships" r:embed="rId3">
          <a:extLst>
            <a:ext uri="{28A0092B-C50C-407E-A947-70E740481C1C}">
              <a14:useLocalDpi xmlns="" xmlns:a14="http://schemas.microsoft.com/office/drawing/2010/main" val="0"/>
            </a:ext>
          </a:extLst>
        </a:blip>
        <a:srcRect/>
        <a:stretch>
          <a:fillRect/>
        </a:stretch>
      </xdr:blipFill>
      <xdr:spPr bwMode="auto">
        <a:xfrm>
          <a:off x="85725" y="104775"/>
          <a:ext cx="971550" cy="1019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20</xdr:row>
      <xdr:rowOff>28575</xdr:rowOff>
    </xdr:from>
    <xdr:to>
      <xdr:col>18</xdr:col>
      <xdr:colOff>457200</xdr:colOff>
      <xdr:row>24</xdr:row>
      <xdr:rowOff>95250</xdr:rowOff>
    </xdr:to>
    <xdr:pic>
      <xdr:nvPicPr>
        <xdr:cNvPr id="18467" name="Imagem 9"/>
        <xdr:cNvPicPr>
          <a:picLocks noChangeAspect="1"/>
        </xdr:cNvPicPr>
      </xdr:nvPicPr>
      <xdr:blipFill>
        <a:blip xmlns:r="http://schemas.openxmlformats.org/officeDocument/2006/relationships" r:embed="rId4">
          <a:extLst>
            <a:ext uri="{28A0092B-C50C-407E-A947-70E740481C1C}">
              <a14:useLocalDpi xmlns="" xmlns:a14="http://schemas.microsoft.com/office/drawing/2010/main" val="0"/>
            </a:ext>
          </a:extLst>
        </a:blip>
        <a:srcRect/>
        <a:stretch>
          <a:fillRect/>
        </a:stretch>
      </xdr:blipFill>
      <xdr:spPr bwMode="auto">
        <a:xfrm>
          <a:off x="10401300" y="3895725"/>
          <a:ext cx="1028700" cy="7143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15</xdr:col>
      <xdr:colOff>219075</xdr:colOff>
      <xdr:row>23</xdr:row>
      <xdr:rowOff>28575</xdr:rowOff>
    </xdr:from>
    <xdr:ext cx="878574" cy="264560"/>
    <xdr:sp macro="" textlink="">
      <xdr:nvSpPr>
        <xdr:cNvPr id="11" name="CaixaDeTexto 10"/>
        <xdr:cNvSpPr txBox="1"/>
      </xdr:nvSpPr>
      <xdr:spPr>
        <a:xfrm>
          <a:off x="9327356" y="4469606"/>
          <a:ext cx="878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100"/>
            <a:t>Consultoria:</a:t>
          </a:r>
        </a:p>
      </xdr:txBody>
    </xdr:sp>
    <xdr:clientData/>
  </xdr:oneCellAnchor>
  <xdr:twoCellAnchor>
    <xdr:from>
      <xdr:col>0</xdr:col>
      <xdr:colOff>123825</xdr:colOff>
      <xdr:row>9</xdr:row>
      <xdr:rowOff>19050</xdr:rowOff>
    </xdr:from>
    <xdr:to>
      <xdr:col>2</xdr:col>
      <xdr:colOff>466725</xdr:colOff>
      <xdr:row>13</xdr:row>
      <xdr:rowOff>123825</xdr:rowOff>
    </xdr:to>
    <xdr:sp macro="" textlink="">
      <xdr:nvSpPr>
        <xdr:cNvPr id="12" name="Retângulo de cantos arredondados 11">
          <a:hlinkClick xmlns:r="http://schemas.openxmlformats.org/officeDocument/2006/relationships" r:id="rId5"/>
        </xdr:cNvPr>
        <xdr:cNvSpPr/>
      </xdr:nvSpPr>
      <xdr:spPr bwMode="auto">
        <a:xfrm>
          <a:off x="123825" y="21050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1</a:t>
          </a:r>
          <a:endParaRPr lang="pt-BR" sz="1400" b="1" i="0"/>
        </a:p>
      </xdr:txBody>
    </xdr:sp>
    <xdr:clientData/>
  </xdr:twoCellAnchor>
  <xdr:twoCellAnchor>
    <xdr:from>
      <xdr:col>3</xdr:col>
      <xdr:colOff>38100</xdr:colOff>
      <xdr:row>14</xdr:row>
      <xdr:rowOff>66675</xdr:rowOff>
    </xdr:from>
    <xdr:to>
      <xdr:col>5</xdr:col>
      <xdr:colOff>285750</xdr:colOff>
      <xdr:row>18</xdr:row>
      <xdr:rowOff>123825</xdr:rowOff>
    </xdr:to>
    <xdr:sp macro="" textlink="">
      <xdr:nvSpPr>
        <xdr:cNvPr id="13" name="Elipse 12">
          <a:hlinkClick xmlns:r="http://schemas.openxmlformats.org/officeDocument/2006/relationships" r:id="rId6"/>
        </xdr:cNvPr>
        <xdr:cNvSpPr/>
      </xdr:nvSpPr>
      <xdr:spPr bwMode="auto">
        <a:xfrm>
          <a:off x="1866900" y="2962275"/>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lnSpc>
              <a:spcPts val="900"/>
            </a:lnSpc>
          </a:pPr>
          <a:r>
            <a:rPr lang="pt-BR" sz="1050" b="1"/>
            <a:t>PAINEL DE GESTÃO  </a:t>
          </a:r>
        </a:p>
        <a:p>
          <a:pPr algn="ctr">
            <a:lnSpc>
              <a:spcPts val="1000"/>
            </a:lnSpc>
          </a:pPr>
          <a:r>
            <a:rPr lang="pt-BR" sz="1050" b="1"/>
            <a:t>ANO</a:t>
          </a:r>
          <a:r>
            <a:rPr lang="pt-BR" sz="1050" b="1" baseline="0"/>
            <a:t> 2</a:t>
          </a:r>
          <a:endParaRPr lang="pt-BR" sz="1050" b="1"/>
        </a:p>
      </xdr:txBody>
    </xdr:sp>
    <xdr:clientData/>
  </xdr:twoCellAnchor>
  <xdr:twoCellAnchor>
    <xdr:from>
      <xdr:col>2</xdr:col>
      <xdr:colOff>590550</xdr:colOff>
      <xdr:row>9</xdr:row>
      <xdr:rowOff>47625</xdr:rowOff>
    </xdr:from>
    <xdr:to>
      <xdr:col>5</xdr:col>
      <xdr:colOff>323850</xdr:colOff>
      <xdr:row>13</xdr:row>
      <xdr:rowOff>152400</xdr:rowOff>
    </xdr:to>
    <xdr:sp macro="" textlink="">
      <xdr:nvSpPr>
        <xdr:cNvPr id="14" name="Retângulo de cantos arredondados 13">
          <a:hlinkClick xmlns:r="http://schemas.openxmlformats.org/officeDocument/2006/relationships" r:id="rId7"/>
        </xdr:cNvPr>
        <xdr:cNvSpPr/>
      </xdr:nvSpPr>
      <xdr:spPr bwMode="auto">
        <a:xfrm>
          <a:off x="1809750" y="2133600"/>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2</a:t>
          </a:r>
          <a:endParaRPr lang="pt-BR" sz="1400" b="1" i="0"/>
        </a:p>
      </xdr:txBody>
    </xdr:sp>
    <xdr:clientData/>
  </xdr:twoCellAnchor>
  <xdr:twoCellAnchor>
    <xdr:from>
      <xdr:col>5</xdr:col>
      <xdr:colOff>514350</xdr:colOff>
      <xdr:row>14</xdr:row>
      <xdr:rowOff>76200</xdr:rowOff>
    </xdr:from>
    <xdr:to>
      <xdr:col>8</xdr:col>
      <xdr:colOff>152400</xdr:colOff>
      <xdr:row>18</xdr:row>
      <xdr:rowOff>133350</xdr:rowOff>
    </xdr:to>
    <xdr:sp macro="" textlink="">
      <xdr:nvSpPr>
        <xdr:cNvPr id="15" name="Elipse 14">
          <a:hlinkClick xmlns:r="http://schemas.openxmlformats.org/officeDocument/2006/relationships" r:id="rId8"/>
        </xdr:cNvPr>
        <xdr:cNvSpPr/>
      </xdr:nvSpPr>
      <xdr:spPr bwMode="auto">
        <a:xfrm>
          <a:off x="3562350" y="29718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3</a:t>
          </a:r>
          <a:endParaRPr lang="pt-BR" sz="1050" b="1"/>
        </a:p>
      </xdr:txBody>
    </xdr:sp>
    <xdr:clientData/>
  </xdr:twoCellAnchor>
  <xdr:twoCellAnchor>
    <xdr:from>
      <xdr:col>5</xdr:col>
      <xdr:colOff>457200</xdr:colOff>
      <xdr:row>9</xdr:row>
      <xdr:rowOff>57150</xdr:rowOff>
    </xdr:from>
    <xdr:to>
      <xdr:col>8</xdr:col>
      <xdr:colOff>190500</xdr:colOff>
      <xdr:row>14</xdr:row>
      <xdr:rowOff>0</xdr:rowOff>
    </xdr:to>
    <xdr:sp macro="" textlink="">
      <xdr:nvSpPr>
        <xdr:cNvPr id="16" name="Retângulo de cantos arredondados 15">
          <a:hlinkClick xmlns:r="http://schemas.openxmlformats.org/officeDocument/2006/relationships" r:id="rId9"/>
        </xdr:cNvPr>
        <xdr:cNvSpPr/>
      </xdr:nvSpPr>
      <xdr:spPr bwMode="auto">
        <a:xfrm>
          <a:off x="3505200" y="21431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3</a:t>
          </a:r>
          <a:endParaRPr lang="pt-BR" sz="1400" b="1" i="0"/>
        </a:p>
      </xdr:txBody>
    </xdr:sp>
    <xdr:clientData/>
  </xdr:twoCellAnchor>
  <xdr:twoCellAnchor>
    <xdr:from>
      <xdr:col>8</xdr:col>
      <xdr:colOff>438150</xdr:colOff>
      <xdr:row>14</xdr:row>
      <xdr:rowOff>104775</xdr:rowOff>
    </xdr:from>
    <xdr:to>
      <xdr:col>11</xdr:col>
      <xdr:colOff>76200</xdr:colOff>
      <xdr:row>19</xdr:row>
      <xdr:rowOff>0</xdr:rowOff>
    </xdr:to>
    <xdr:sp macro="" textlink="">
      <xdr:nvSpPr>
        <xdr:cNvPr id="17" name="Elipse 16">
          <a:hlinkClick xmlns:r="http://schemas.openxmlformats.org/officeDocument/2006/relationships" r:id="rId10"/>
        </xdr:cNvPr>
        <xdr:cNvSpPr/>
      </xdr:nvSpPr>
      <xdr:spPr bwMode="auto">
        <a:xfrm>
          <a:off x="5314950" y="3000375"/>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4</a:t>
          </a:r>
          <a:endParaRPr lang="pt-BR" sz="1050" b="1"/>
        </a:p>
      </xdr:txBody>
    </xdr:sp>
    <xdr:clientData/>
  </xdr:twoCellAnchor>
  <xdr:twoCellAnchor>
    <xdr:from>
      <xdr:col>8</xdr:col>
      <xdr:colOff>381000</xdr:colOff>
      <xdr:row>9</xdr:row>
      <xdr:rowOff>85725</xdr:rowOff>
    </xdr:from>
    <xdr:to>
      <xdr:col>11</xdr:col>
      <xdr:colOff>114300</xdr:colOff>
      <xdr:row>14</xdr:row>
      <xdr:rowOff>28575</xdr:rowOff>
    </xdr:to>
    <xdr:sp macro="" textlink="">
      <xdr:nvSpPr>
        <xdr:cNvPr id="18" name="Retângulo de cantos arredondados 17">
          <a:hlinkClick xmlns:r="http://schemas.openxmlformats.org/officeDocument/2006/relationships" r:id="rId11"/>
        </xdr:cNvPr>
        <xdr:cNvSpPr/>
      </xdr:nvSpPr>
      <xdr:spPr bwMode="auto">
        <a:xfrm>
          <a:off x="5257800" y="2171700"/>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4</a:t>
          </a:r>
          <a:endParaRPr lang="pt-BR" sz="1400" b="1" i="0"/>
        </a:p>
      </xdr:txBody>
    </xdr:sp>
    <xdr:clientData/>
  </xdr:twoCellAnchor>
  <xdr:twoCellAnchor>
    <xdr:from>
      <xdr:col>11</xdr:col>
      <xdr:colOff>352425</xdr:colOff>
      <xdr:row>14</xdr:row>
      <xdr:rowOff>114300</xdr:rowOff>
    </xdr:from>
    <xdr:to>
      <xdr:col>13</xdr:col>
      <xdr:colOff>600075</xdr:colOff>
      <xdr:row>19</xdr:row>
      <xdr:rowOff>9525</xdr:rowOff>
    </xdr:to>
    <xdr:sp macro="" textlink="">
      <xdr:nvSpPr>
        <xdr:cNvPr id="19" name="Elipse 18">
          <a:hlinkClick xmlns:r="http://schemas.openxmlformats.org/officeDocument/2006/relationships" r:id="rId12"/>
        </xdr:cNvPr>
        <xdr:cNvSpPr/>
      </xdr:nvSpPr>
      <xdr:spPr bwMode="auto">
        <a:xfrm>
          <a:off x="7058025" y="30099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5</a:t>
          </a:r>
          <a:endParaRPr lang="pt-BR" sz="1050" b="1"/>
        </a:p>
      </xdr:txBody>
    </xdr:sp>
    <xdr:clientData/>
  </xdr:twoCellAnchor>
  <xdr:twoCellAnchor>
    <xdr:from>
      <xdr:col>11</xdr:col>
      <xdr:colOff>295275</xdr:colOff>
      <xdr:row>9</xdr:row>
      <xdr:rowOff>95250</xdr:rowOff>
    </xdr:from>
    <xdr:to>
      <xdr:col>14</xdr:col>
      <xdr:colOff>28575</xdr:colOff>
      <xdr:row>14</xdr:row>
      <xdr:rowOff>38100</xdr:rowOff>
    </xdr:to>
    <xdr:sp macro="" textlink="">
      <xdr:nvSpPr>
        <xdr:cNvPr id="20" name="Retângulo de cantos arredondados 19">
          <a:hlinkClick xmlns:r="http://schemas.openxmlformats.org/officeDocument/2006/relationships" r:id="rId13"/>
        </xdr:cNvPr>
        <xdr:cNvSpPr/>
      </xdr:nvSpPr>
      <xdr:spPr bwMode="auto">
        <a:xfrm>
          <a:off x="7000875" y="21812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5</a:t>
          </a:r>
          <a:endParaRPr lang="pt-BR" sz="1400" b="1" i="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6</xdr:row>
      <xdr:rowOff>114300</xdr:rowOff>
    </xdr:from>
    <xdr:to>
      <xdr:col>11</xdr:col>
      <xdr:colOff>327660</xdr:colOff>
      <xdr:row>19</xdr:row>
      <xdr:rowOff>83820</xdr:rowOff>
    </xdr:to>
    <xdr:sp macro="" textlink="">
      <xdr:nvSpPr>
        <xdr:cNvPr id="10" name="Retângulo de cantos arredondados 9"/>
        <xdr:cNvSpPr/>
      </xdr:nvSpPr>
      <xdr:spPr>
        <a:xfrm>
          <a:off x="190500" y="1211580"/>
          <a:ext cx="6842760" cy="2346960"/>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1) Preencha o cabeçalho do Painel inserindo o título e o objetivo geral do PAN.</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167640</xdr:colOff>
      <xdr:row>1</xdr:row>
      <xdr:rowOff>68580</xdr:rowOff>
    </xdr:from>
    <xdr:to>
      <xdr:col>11</xdr:col>
      <xdr:colOff>350520</xdr:colOff>
      <xdr:row>2</xdr:row>
      <xdr:rowOff>175260</xdr:rowOff>
    </xdr:to>
    <xdr:sp macro="" textlink="">
      <xdr:nvSpPr>
        <xdr:cNvPr id="11" name="Retângulo 10"/>
        <xdr:cNvSpPr/>
      </xdr:nvSpPr>
      <xdr:spPr>
        <a:xfrm>
          <a:off x="167640" y="251460"/>
          <a:ext cx="6888480" cy="289560"/>
        </a:xfrm>
        <a:prstGeom prst="rect">
          <a:avLst/>
        </a:prstGeom>
        <a:solidFill>
          <a:schemeClr val="bg1">
            <a:lumMod val="9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ctr"/>
          <a:r>
            <a:rPr lang="pt-BR" sz="1400" b="1">
              <a:solidFill>
                <a:schemeClr val="accent3">
                  <a:lumMod val="50000"/>
                </a:schemeClr>
              </a:solidFill>
            </a:rPr>
            <a:t>TUTORIAL</a:t>
          </a:r>
          <a:r>
            <a:rPr lang="pt-BR" sz="1400" b="1" baseline="0">
              <a:solidFill>
                <a:schemeClr val="accent3">
                  <a:lumMod val="50000"/>
                </a:schemeClr>
              </a:solidFill>
            </a:rPr>
            <a:t> </a:t>
          </a:r>
          <a:endParaRPr lang="pt-BR" sz="1400" b="1">
            <a:solidFill>
              <a:schemeClr val="accent3">
                <a:lumMod val="50000"/>
              </a:schemeClr>
            </a:solidFill>
          </a:endParaRPr>
        </a:p>
      </xdr:txBody>
    </xdr:sp>
    <xdr:clientData/>
  </xdr:twoCellAnchor>
  <xdr:twoCellAnchor editAs="oneCell">
    <xdr:from>
      <xdr:col>1</xdr:col>
      <xdr:colOff>333375</xdr:colOff>
      <xdr:row>8</xdr:row>
      <xdr:rowOff>95250</xdr:rowOff>
    </xdr:from>
    <xdr:to>
      <xdr:col>9</xdr:col>
      <xdr:colOff>333375</xdr:colOff>
      <xdr:row>18</xdr:row>
      <xdr:rowOff>85725</xdr:rowOff>
    </xdr:to>
    <xdr:pic>
      <xdr:nvPicPr>
        <xdr:cNvPr id="11308" name="Imagem 1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l="1932" t="27274" r="7153" b="12579"/>
        <a:stretch>
          <a:fillRect/>
        </a:stretch>
      </xdr:blipFill>
      <xdr:spPr bwMode="auto">
        <a:xfrm>
          <a:off x="942975" y="1619250"/>
          <a:ext cx="4857750" cy="18954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314325</xdr:colOff>
      <xdr:row>8</xdr:row>
      <xdr:rowOff>104775</xdr:rowOff>
    </xdr:from>
    <xdr:to>
      <xdr:col>1</xdr:col>
      <xdr:colOff>95250</xdr:colOff>
      <xdr:row>10</xdr:row>
      <xdr:rowOff>0</xdr:rowOff>
    </xdr:to>
    <xdr:sp macro="" textlink="">
      <xdr:nvSpPr>
        <xdr:cNvPr id="11309" name="Seta para a direita 12"/>
        <xdr:cNvSpPr>
          <a:spLocks/>
        </xdr:cNvSpPr>
      </xdr:nvSpPr>
      <xdr:spPr bwMode="auto">
        <a:xfrm>
          <a:off x="314325" y="1628775"/>
          <a:ext cx="390525" cy="276225"/>
        </a:xfrm>
        <a:prstGeom prst="rightArrow">
          <a:avLst>
            <a:gd name="adj1" fmla="val 50000"/>
            <a:gd name="adj2" fmla="val 46564"/>
          </a:avLst>
        </a:prstGeom>
        <a:noFill/>
        <a:ln w="25400" algn="ctr">
          <a:solidFill>
            <a:srgbClr val="FF0000"/>
          </a:solidFill>
          <a:miter lim="800000"/>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0</xdr:col>
      <xdr:colOff>167640</xdr:colOff>
      <xdr:row>3</xdr:row>
      <xdr:rowOff>38100</xdr:rowOff>
    </xdr:from>
    <xdr:to>
      <xdr:col>11</xdr:col>
      <xdr:colOff>358140</xdr:colOff>
      <xdr:row>5</xdr:row>
      <xdr:rowOff>137160</xdr:rowOff>
    </xdr:to>
    <xdr:sp macro="" textlink="">
      <xdr:nvSpPr>
        <xdr:cNvPr id="13" name="Retângulo 12"/>
        <xdr:cNvSpPr/>
      </xdr:nvSpPr>
      <xdr:spPr>
        <a:xfrm>
          <a:off x="167640" y="586740"/>
          <a:ext cx="6896100" cy="464820"/>
        </a:xfrm>
        <a:prstGeom prst="rect">
          <a:avLst/>
        </a:prstGeom>
        <a:solidFill>
          <a:schemeClr val="bg1">
            <a:lumMod val="9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r>
            <a:rPr lang="pt-BR" sz="1100">
              <a:solidFill>
                <a:schemeClr val="accent3">
                  <a:lumMod val="50000"/>
                </a:schemeClr>
              </a:solidFill>
              <a:effectLst/>
              <a:latin typeface="+mn-lt"/>
              <a:ea typeface="+mn-ea"/>
              <a:cs typeface="+mn-cs"/>
            </a:rPr>
            <a:t>A sequência de imagens a seguir indica como o preenchimento da matriz de monitoria deve ser feito em 4 passos. </a:t>
          </a:r>
          <a:endParaRPr lang="pt-BR">
            <a:solidFill>
              <a:schemeClr val="accent3">
                <a:lumMod val="50000"/>
              </a:schemeClr>
            </a:solidFill>
            <a:effectLst/>
          </a:endParaRPr>
        </a:p>
      </xdr:txBody>
    </xdr:sp>
    <xdr:clientData/>
  </xdr:twoCellAnchor>
  <xdr:twoCellAnchor>
    <xdr:from>
      <xdr:col>0</xdr:col>
      <xdr:colOff>182880</xdr:colOff>
      <xdr:row>20</xdr:row>
      <xdr:rowOff>30480</xdr:rowOff>
    </xdr:from>
    <xdr:to>
      <xdr:col>11</xdr:col>
      <xdr:colOff>320040</xdr:colOff>
      <xdr:row>33</xdr:row>
      <xdr:rowOff>0</xdr:rowOff>
    </xdr:to>
    <xdr:sp macro="" textlink="">
      <xdr:nvSpPr>
        <xdr:cNvPr id="15" name="Retângulo de cantos arredondados 14"/>
        <xdr:cNvSpPr/>
      </xdr:nvSpPr>
      <xdr:spPr>
        <a:xfrm>
          <a:off x="182880" y="3688080"/>
          <a:ext cx="6842760" cy="2346960"/>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pt-BR" sz="1100">
              <a:solidFill>
                <a:sysClr val="windowText" lastClr="000000"/>
              </a:solidFill>
              <a:effectLst/>
              <a:latin typeface="+mn-lt"/>
              <a:ea typeface="+mn-ea"/>
              <a:cs typeface="+mn-cs"/>
            </a:rPr>
            <a:t>2) Insira as informações do planejamento de todas as ações. As informações devem ser extraídas da matriz do plano de ação elaborada a partir da oficina de planejamento do PAN. </a:t>
          </a: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editAs="oneCell">
    <xdr:from>
      <xdr:col>1</xdr:col>
      <xdr:colOff>352425</xdr:colOff>
      <xdr:row>22</xdr:row>
      <xdr:rowOff>114300</xdr:rowOff>
    </xdr:from>
    <xdr:to>
      <xdr:col>9</xdr:col>
      <xdr:colOff>390525</xdr:colOff>
      <xdr:row>32</xdr:row>
      <xdr:rowOff>114300</xdr:rowOff>
    </xdr:to>
    <xdr:pic>
      <xdr:nvPicPr>
        <xdr:cNvPr id="11312" name="Imagem 15"/>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l="1768" t="27255" r="6619" b="12447"/>
        <a:stretch>
          <a:fillRect/>
        </a:stretch>
      </xdr:blipFill>
      <xdr:spPr bwMode="auto">
        <a:xfrm>
          <a:off x="962025" y="4305300"/>
          <a:ext cx="4895850" cy="1905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333375</xdr:colOff>
      <xdr:row>23</xdr:row>
      <xdr:rowOff>47625</xdr:rowOff>
    </xdr:from>
    <xdr:to>
      <xdr:col>1</xdr:col>
      <xdr:colOff>114300</xdr:colOff>
      <xdr:row>24</xdr:row>
      <xdr:rowOff>123825</xdr:rowOff>
    </xdr:to>
    <xdr:sp macro="" textlink="">
      <xdr:nvSpPr>
        <xdr:cNvPr id="11313" name="Seta para a direita 5"/>
        <xdr:cNvSpPr>
          <a:spLocks/>
        </xdr:cNvSpPr>
      </xdr:nvSpPr>
      <xdr:spPr bwMode="auto">
        <a:xfrm>
          <a:off x="333375" y="4429125"/>
          <a:ext cx="390525" cy="266700"/>
        </a:xfrm>
        <a:prstGeom prst="rightArrow">
          <a:avLst>
            <a:gd name="adj1" fmla="val 50000"/>
            <a:gd name="adj2" fmla="val 46891"/>
          </a:avLst>
        </a:prstGeom>
        <a:noFill/>
        <a:ln w="25400" algn="ctr">
          <a:solidFill>
            <a:srgbClr val="FF0000"/>
          </a:solidFill>
          <a:miter lim="800000"/>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0</xdr:col>
      <xdr:colOff>197223</xdr:colOff>
      <xdr:row>33</xdr:row>
      <xdr:rowOff>179293</xdr:rowOff>
    </xdr:from>
    <xdr:to>
      <xdr:col>15</xdr:col>
      <xdr:colOff>412376</xdr:colOff>
      <xdr:row>95</xdr:row>
      <xdr:rowOff>145677</xdr:rowOff>
    </xdr:to>
    <xdr:sp macro="" textlink="">
      <xdr:nvSpPr>
        <xdr:cNvPr id="18" name="Retângulo de cantos arredondados 17"/>
        <xdr:cNvSpPr/>
      </xdr:nvSpPr>
      <xdr:spPr>
        <a:xfrm>
          <a:off x="197223" y="6454587"/>
          <a:ext cx="9280712" cy="11766178"/>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3)</a:t>
          </a:r>
          <a:r>
            <a:rPr lang="pt-BR" sz="1100" baseline="0">
              <a:solidFill>
                <a:sysClr val="windowText" lastClr="000000"/>
              </a:solidFill>
              <a:effectLst/>
              <a:latin typeface="+mn-lt"/>
              <a:ea typeface="+mn-ea"/>
              <a:cs typeface="+mn-cs"/>
            </a:rPr>
            <a:t> </a:t>
          </a:r>
          <a:r>
            <a:rPr lang="pt-BR" sz="1100">
              <a:solidFill>
                <a:sysClr val="windowText" lastClr="000000"/>
              </a:solidFill>
              <a:effectLst/>
              <a:latin typeface="+mn-lt"/>
              <a:ea typeface="+mn-ea"/>
              <a:cs typeface="+mn-cs"/>
            </a:rPr>
            <a:t>Insira as informações da situação atual das açoes. O painel de cores abaixo indica os tipos de situação do andamento das ações. Os demais campos são relativos à descrição do andamento da ação.</a:t>
          </a: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215153</xdr:colOff>
      <xdr:row>97</xdr:row>
      <xdr:rowOff>6742</xdr:rowOff>
    </xdr:from>
    <xdr:to>
      <xdr:col>11</xdr:col>
      <xdr:colOff>242047</xdr:colOff>
      <xdr:row>113</xdr:row>
      <xdr:rowOff>143454</xdr:rowOff>
    </xdr:to>
    <xdr:sp macro="" textlink="">
      <xdr:nvSpPr>
        <xdr:cNvPr id="23" name="Retângulo de cantos arredondados 22"/>
        <xdr:cNvSpPr/>
      </xdr:nvSpPr>
      <xdr:spPr>
        <a:xfrm>
          <a:off x="215153" y="18462830"/>
          <a:ext cx="6671982" cy="3184712"/>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4)</a:t>
          </a:r>
          <a:r>
            <a:rPr lang="pt-BR" sz="1100" baseline="0">
              <a:solidFill>
                <a:sysClr val="windowText" lastClr="000000"/>
              </a:solidFill>
              <a:effectLst/>
              <a:latin typeface="+mn-lt"/>
              <a:ea typeface="+mn-ea"/>
              <a:cs typeface="+mn-cs"/>
            </a:rPr>
            <a:t> </a:t>
          </a:r>
          <a:r>
            <a:rPr lang="pt-BR" sz="1100">
              <a:solidFill>
                <a:sysClr val="windowText" lastClr="000000"/>
              </a:solidFill>
              <a:effectLst/>
              <a:latin typeface="+mn-lt"/>
              <a:ea typeface="+mn-ea"/>
              <a:cs typeface="+mn-cs"/>
            </a:rPr>
            <a:t>Insira as informações da reprogramação da ação, caso exista.Informe</a:t>
          </a:r>
          <a:r>
            <a:rPr lang="pt-BR" sz="1100" baseline="0">
              <a:solidFill>
                <a:sysClr val="windowText" lastClr="000000"/>
              </a:solidFill>
              <a:effectLst/>
              <a:latin typeface="+mn-lt"/>
              <a:ea typeface="+mn-ea"/>
              <a:cs typeface="+mn-cs"/>
            </a:rPr>
            <a:t> se a ação foi excluída ou agrupada. </a:t>
          </a:r>
          <a:endParaRPr lang="pt-BR" sz="1100">
            <a:solidFill>
              <a:sysClr val="windowText" lastClr="000000"/>
            </a:solidFill>
            <a:effectLst/>
            <a:latin typeface="+mn-lt"/>
            <a:ea typeface="+mn-ea"/>
            <a:cs typeface="+mn-cs"/>
          </a:endParaRP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390525</xdr:colOff>
      <xdr:row>99</xdr:row>
      <xdr:rowOff>152400</xdr:rowOff>
    </xdr:from>
    <xdr:to>
      <xdr:col>1</xdr:col>
      <xdr:colOff>180975</xdr:colOff>
      <xdr:row>101</xdr:row>
      <xdr:rowOff>57150</xdr:rowOff>
    </xdr:to>
    <xdr:sp macro="" textlink="">
      <xdr:nvSpPr>
        <xdr:cNvPr id="11316" name="Seta para a direita 21"/>
        <xdr:cNvSpPr>
          <a:spLocks/>
        </xdr:cNvSpPr>
      </xdr:nvSpPr>
      <xdr:spPr bwMode="auto">
        <a:xfrm>
          <a:off x="390525" y="19002375"/>
          <a:ext cx="400050" cy="285750"/>
        </a:xfrm>
        <a:prstGeom prst="rightArrow">
          <a:avLst>
            <a:gd name="adj1" fmla="val 50000"/>
            <a:gd name="adj2" fmla="val 49927"/>
          </a:avLst>
        </a:prstGeom>
        <a:noFill/>
        <a:ln w="25400" algn="ctr">
          <a:solidFill>
            <a:srgbClr val="FF0000"/>
          </a:solidFill>
          <a:miter lim="800000"/>
          <a:headEnd/>
          <a:tailEnd/>
        </a:ln>
        <a:extLst>
          <a:ext uri="{909E8E84-426E-40DD-AFC4-6F175D3DCCD1}">
            <a14:hiddenFill xmlns="" xmlns:a14="http://schemas.microsoft.com/office/drawing/2010/main">
              <a:solidFill>
                <a:srgbClr val="FFFFFF"/>
              </a:solidFill>
            </a14:hiddenFill>
          </a:ext>
        </a:extLst>
      </xdr:spPr>
    </xdr:sp>
    <xdr:clientData/>
  </xdr:twoCellAnchor>
  <xdr:twoCellAnchor editAs="oneCell">
    <xdr:from>
      <xdr:col>1</xdr:col>
      <xdr:colOff>447675</xdr:colOff>
      <xdr:row>99</xdr:row>
      <xdr:rowOff>38100</xdr:rowOff>
    </xdr:from>
    <xdr:to>
      <xdr:col>9</xdr:col>
      <xdr:colOff>438150</xdr:colOff>
      <xdr:row>104</xdr:row>
      <xdr:rowOff>180975</xdr:rowOff>
    </xdr:to>
    <xdr:pic>
      <xdr:nvPicPr>
        <xdr:cNvPr id="11317" name="Imagem 18"/>
        <xdr:cNvPicPr>
          <a:picLocks noChangeAspect="1"/>
        </xdr:cNvPicPr>
      </xdr:nvPicPr>
      <xdr:blipFill>
        <a:blip xmlns:r="http://schemas.openxmlformats.org/officeDocument/2006/relationships" r:embed="rId3">
          <a:extLst>
            <a:ext uri="{28A0092B-C50C-407E-A947-70E740481C1C}">
              <a14:useLocalDpi xmlns="" xmlns:a14="http://schemas.microsoft.com/office/drawing/2010/main" val="0"/>
            </a:ext>
          </a:extLst>
        </a:blip>
        <a:srcRect l="34662" t="35849" r="7829" b="42233"/>
        <a:stretch>
          <a:fillRect/>
        </a:stretch>
      </xdr:blipFill>
      <xdr:spPr bwMode="auto">
        <a:xfrm>
          <a:off x="1057275" y="18888075"/>
          <a:ext cx="4848225" cy="10953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12</xdr:col>
      <xdr:colOff>190500</xdr:colOff>
      <xdr:row>1</xdr:row>
      <xdr:rowOff>134938</xdr:rowOff>
    </xdr:from>
    <xdr:to>
      <xdr:col>14</xdr:col>
      <xdr:colOff>452437</xdr:colOff>
      <xdr:row>5</xdr:row>
      <xdr:rowOff>23813</xdr:rowOff>
    </xdr:to>
    <xdr:sp macro="" textlink="">
      <xdr:nvSpPr>
        <xdr:cNvPr id="2" name="Retângulo de cantos arredondados 1">
          <a:hlinkClick xmlns:r="http://schemas.openxmlformats.org/officeDocument/2006/relationships" r:id="rId4"/>
        </xdr:cNvPr>
        <xdr:cNvSpPr/>
      </xdr:nvSpPr>
      <xdr:spPr>
        <a:xfrm>
          <a:off x="7500938" y="325438"/>
          <a:ext cx="1484312" cy="65087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lnSpc>
              <a:spcPts val="900"/>
            </a:lnSpc>
          </a:pPr>
          <a:r>
            <a:rPr lang="pt-BR" sz="1050" b="1"/>
            <a:t>CLIQU</a:t>
          </a:r>
          <a:r>
            <a:rPr lang="pt-BR" sz="1050" b="1" baseline="0"/>
            <a:t>E AQUI PAR A  VOLTAR AO SUMÁRIO</a:t>
          </a:r>
          <a:endParaRPr lang="pt-BR" sz="1050" b="1"/>
        </a:p>
      </xdr:txBody>
    </xdr:sp>
    <xdr:clientData/>
  </xdr:twoCellAnchor>
  <xdr:twoCellAnchor>
    <xdr:from>
      <xdr:col>0</xdr:col>
      <xdr:colOff>206188</xdr:colOff>
      <xdr:row>115</xdr:row>
      <xdr:rowOff>80701</xdr:rowOff>
    </xdr:from>
    <xdr:to>
      <xdr:col>11</xdr:col>
      <xdr:colOff>233082</xdr:colOff>
      <xdr:row>118</xdr:row>
      <xdr:rowOff>163623</xdr:rowOff>
    </xdr:to>
    <xdr:sp macro="" textlink="">
      <xdr:nvSpPr>
        <xdr:cNvPr id="20" name="Retângulo de cantos arredondados 19"/>
        <xdr:cNvSpPr/>
      </xdr:nvSpPr>
      <xdr:spPr>
        <a:xfrm>
          <a:off x="206188" y="21965789"/>
          <a:ext cx="6671982" cy="654422"/>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5)</a:t>
          </a:r>
          <a:r>
            <a:rPr lang="pt-BR" sz="1100" baseline="0">
              <a:solidFill>
                <a:sysClr val="windowText" lastClr="000000"/>
              </a:solidFill>
              <a:effectLst/>
              <a:latin typeface="+mn-lt"/>
              <a:ea typeface="+mn-ea"/>
              <a:cs typeface="+mn-cs"/>
            </a:rPr>
            <a:t> Concluído! </a:t>
          </a:r>
          <a:r>
            <a:rPr lang="pt-BR" sz="1100">
              <a:solidFill>
                <a:sysClr val="windowText" lastClr="000000"/>
              </a:solidFill>
              <a:effectLst/>
              <a:latin typeface="+mn-lt"/>
              <a:ea typeface="+mn-ea"/>
              <a:cs typeface="+mn-cs"/>
            </a:rPr>
            <a:t>Verifique agora</a:t>
          </a:r>
          <a:r>
            <a:rPr lang="pt-BR" sz="1100" baseline="0">
              <a:solidFill>
                <a:sysClr val="windowText" lastClr="000000"/>
              </a:solidFill>
              <a:effectLst/>
              <a:latin typeface="+mn-lt"/>
              <a:ea typeface="+mn-ea"/>
              <a:cs typeface="+mn-cs"/>
            </a:rPr>
            <a:t> o Painel de Gestão na aba seguinte, interpretando o andamento do PAN conforme indicado na Monitoria Anual. Para obter mais informações sobre o Painel de Gestão acesse o Guia. </a:t>
          </a:r>
          <a:endParaRPr lang="pt-BR" sz="1100">
            <a:solidFill>
              <a:sysClr val="windowText" lastClr="000000"/>
            </a:solidFill>
            <a:effectLst/>
            <a:latin typeface="+mn-lt"/>
            <a:ea typeface="+mn-ea"/>
            <a:cs typeface="+mn-cs"/>
          </a:endParaRP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editAs="oneCell">
    <xdr:from>
      <xdr:col>2</xdr:col>
      <xdr:colOff>200025</xdr:colOff>
      <xdr:row>37</xdr:row>
      <xdr:rowOff>47625</xdr:rowOff>
    </xdr:from>
    <xdr:to>
      <xdr:col>14</xdr:col>
      <xdr:colOff>152400</xdr:colOff>
      <xdr:row>53</xdr:row>
      <xdr:rowOff>85725</xdr:rowOff>
    </xdr:to>
    <xdr:pic>
      <xdr:nvPicPr>
        <xdr:cNvPr id="11320" name="Imagem 2"/>
        <xdr:cNvPicPr>
          <a:picLocks noChangeAspect="1"/>
        </xdr:cNvPicPr>
      </xdr:nvPicPr>
      <xdr:blipFill>
        <a:blip xmlns:r="http://schemas.openxmlformats.org/officeDocument/2006/relationships" r:embed="rId5">
          <a:extLst>
            <a:ext uri="{28A0092B-C50C-407E-A947-70E740481C1C}">
              <a14:useLocalDpi xmlns="" xmlns:a14="http://schemas.microsoft.com/office/drawing/2010/main" val="0"/>
            </a:ext>
          </a:extLst>
        </a:blip>
        <a:srcRect/>
        <a:stretch>
          <a:fillRect/>
        </a:stretch>
      </xdr:blipFill>
      <xdr:spPr bwMode="auto">
        <a:xfrm>
          <a:off x="1400175" y="7096125"/>
          <a:ext cx="7267575" cy="3076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xdr:cNvPr>
        <xdr:cNvSpPr/>
      </xdr:nvSpPr>
      <xdr:spPr>
        <a:xfrm>
          <a:off x="47198280" y="701040"/>
          <a:ext cx="1481137" cy="6060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247650</xdr:colOff>
      <xdr:row>12</xdr:row>
      <xdr:rowOff>228600</xdr:rowOff>
    </xdr:from>
    <xdr:to>
      <xdr:col>13</xdr:col>
      <xdr:colOff>603250</xdr:colOff>
      <xdr:row>27</xdr:row>
      <xdr:rowOff>19050</xdr:rowOff>
    </xdr:to>
    <xdr:graphicFrame macro="">
      <xdr:nvGraphicFramePr>
        <xdr:cNvPr id="13331"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178624</xdr:colOff>
      <xdr:row>12</xdr:row>
      <xdr:rowOff>242435</xdr:rowOff>
    </xdr:from>
    <xdr:to>
      <xdr:col>13</xdr:col>
      <xdr:colOff>270064</xdr:colOff>
      <xdr:row>14</xdr:row>
      <xdr:rowOff>13003</xdr:rowOff>
    </xdr:to>
    <xdr:sp macro="" textlink="">
      <xdr:nvSpPr>
        <xdr:cNvPr id="3" name="CaixaDeTexto 2"/>
        <xdr:cNvSpPr txBox="1"/>
      </xdr:nvSpPr>
      <xdr:spPr>
        <a:xfrm>
          <a:off x="8338374" y="2644852"/>
          <a:ext cx="1932940" cy="9453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t>SITUAÇÃO</a:t>
          </a:r>
          <a:r>
            <a:rPr lang="pt-BR" sz="1100" b="1" baseline="0"/>
            <a:t> DO PAN </a:t>
          </a:r>
        </a:p>
        <a:p>
          <a:pPr algn="ctr"/>
          <a:r>
            <a:rPr lang="pt-BR" sz="1100" b="1" baseline="0"/>
            <a:t>Monitoria Anual</a:t>
          </a:r>
          <a:endParaRPr lang="pt-BR" sz="1100" b="1"/>
        </a:p>
      </xdr:txBody>
    </xdr:sp>
    <xdr:clientData/>
  </xdr:twoCellAnchor>
  <xdr:twoCellAnchor>
    <xdr:from>
      <xdr:col>13</xdr:col>
      <xdr:colOff>581025</xdr:colOff>
      <xdr:row>12</xdr:row>
      <xdr:rowOff>238125</xdr:rowOff>
    </xdr:from>
    <xdr:to>
      <xdr:col>20</xdr:col>
      <xdr:colOff>295275</xdr:colOff>
      <xdr:row>27</xdr:row>
      <xdr:rowOff>28575</xdr:rowOff>
    </xdr:to>
    <xdr:graphicFrame macro="">
      <xdr:nvGraphicFramePr>
        <xdr:cNvPr id="13333"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352425</xdr:colOff>
      <xdr:row>29</xdr:row>
      <xdr:rowOff>28575</xdr:rowOff>
    </xdr:from>
    <xdr:to>
      <xdr:col>18</xdr:col>
      <xdr:colOff>114300</xdr:colOff>
      <xdr:row>40</xdr:row>
      <xdr:rowOff>28575</xdr:rowOff>
    </xdr:to>
    <xdr:graphicFrame macro="">
      <xdr:nvGraphicFramePr>
        <xdr:cNvPr id="1333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126243</xdr:colOff>
      <xdr:row>12</xdr:row>
      <xdr:rowOff>225897</xdr:rowOff>
    </xdr:from>
    <xdr:to>
      <xdr:col>20</xdr:col>
      <xdr:colOff>217683</xdr:colOff>
      <xdr:row>13</xdr:row>
      <xdr:rowOff>382816</xdr:rowOff>
    </xdr:to>
    <xdr:sp macro="" textlink="">
      <xdr:nvSpPr>
        <xdr:cNvPr id="16" name="CaixaDeTexto 15"/>
        <xdr:cNvSpPr txBox="1"/>
      </xdr:nvSpPr>
      <xdr:spPr>
        <a:xfrm>
          <a:off x="12582826" y="2628314"/>
          <a:ext cx="1932940" cy="9295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t>SITUAÇÃO</a:t>
          </a:r>
          <a:r>
            <a:rPr lang="pt-BR" sz="1100" b="1" baseline="0"/>
            <a:t> DO PAN</a:t>
          </a:r>
        </a:p>
        <a:p>
          <a:pPr algn="ct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8" name="Retângulo de cantos arredondados 7">
          <a:hlinkClick xmlns:r="http://schemas.openxmlformats.org/officeDocument/2006/relationships" r:id="rId4"/>
        </xdr:cNvPr>
        <xdr:cNvSpPr/>
      </xdr:nvSpPr>
      <xdr:spPr>
        <a:xfrm>
          <a:off x="11996057" y="566057"/>
          <a:ext cx="1481137" cy="6060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247650</xdr:colOff>
      <xdr:row>12</xdr:row>
      <xdr:rowOff>228600</xdr:rowOff>
    </xdr:from>
    <xdr:to>
      <xdr:col>13</xdr:col>
      <xdr:colOff>476250</xdr:colOff>
      <xdr:row>27</xdr:row>
      <xdr:rowOff>19050</xdr:rowOff>
    </xdr:to>
    <xdr:graphicFrame macro="">
      <xdr:nvGraphicFramePr>
        <xdr:cNvPr id="14354"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465667</xdr:colOff>
      <xdr:row>12</xdr:row>
      <xdr:rowOff>316516</xdr:rowOff>
    </xdr:from>
    <xdr:to>
      <xdr:col>13</xdr:col>
      <xdr:colOff>270063</xdr:colOff>
      <xdr:row>13</xdr:row>
      <xdr:rowOff>359833</xdr:rowOff>
    </xdr:to>
    <xdr:sp macro="" textlink="">
      <xdr:nvSpPr>
        <xdr:cNvPr id="3" name="CaixaDeTexto 2"/>
        <xdr:cNvSpPr txBox="1"/>
      </xdr:nvSpPr>
      <xdr:spPr>
        <a:xfrm>
          <a:off x="8667750" y="2718933"/>
          <a:ext cx="1645896" cy="784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t>SITUAÇÃO</a:t>
          </a:r>
          <a:r>
            <a:rPr lang="pt-BR" sz="1100" b="1" baseline="0"/>
            <a:t> DO PAN </a:t>
          </a:r>
        </a:p>
        <a:p>
          <a:pPr algn="ctr"/>
          <a:r>
            <a:rPr lang="pt-BR" sz="1100" b="1" baseline="0"/>
            <a:t>Monitoria Anual</a:t>
          </a:r>
          <a:endParaRPr lang="pt-BR" sz="1100" b="1"/>
        </a:p>
      </xdr:txBody>
    </xdr:sp>
    <xdr:clientData/>
  </xdr:twoCellAnchor>
  <xdr:twoCellAnchor>
    <xdr:from>
      <xdr:col>13</xdr:col>
      <xdr:colOff>581025</xdr:colOff>
      <xdr:row>12</xdr:row>
      <xdr:rowOff>238125</xdr:rowOff>
    </xdr:from>
    <xdr:to>
      <xdr:col>20</xdr:col>
      <xdr:colOff>295275</xdr:colOff>
      <xdr:row>27</xdr:row>
      <xdr:rowOff>28575</xdr:rowOff>
    </xdr:to>
    <xdr:graphicFrame macro="">
      <xdr:nvGraphicFramePr>
        <xdr:cNvPr id="14356"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317501</xdr:colOff>
      <xdr:row>29</xdr:row>
      <xdr:rowOff>28575</xdr:rowOff>
    </xdr:from>
    <xdr:to>
      <xdr:col>18</xdr:col>
      <xdr:colOff>114301</xdr:colOff>
      <xdr:row>35</xdr:row>
      <xdr:rowOff>166688</xdr:rowOff>
    </xdr:to>
    <xdr:graphicFrame macro="">
      <xdr:nvGraphicFramePr>
        <xdr:cNvPr id="14357"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413286</xdr:colOff>
      <xdr:row>12</xdr:row>
      <xdr:rowOff>310561</xdr:rowOff>
    </xdr:from>
    <xdr:to>
      <xdr:col>20</xdr:col>
      <xdr:colOff>217682</xdr:colOff>
      <xdr:row>13</xdr:row>
      <xdr:rowOff>340303</xdr:rowOff>
    </xdr:to>
    <xdr:sp macro="" textlink="">
      <xdr:nvSpPr>
        <xdr:cNvPr id="6" name="CaixaDeTexto 5"/>
        <xdr:cNvSpPr txBox="1"/>
      </xdr:nvSpPr>
      <xdr:spPr>
        <a:xfrm>
          <a:off x="12912203" y="2712978"/>
          <a:ext cx="1645896" cy="77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t>SITUAÇÃO</a:t>
          </a:r>
          <a:r>
            <a:rPr lang="pt-BR" sz="1100" b="1" baseline="0"/>
            <a:t> DO PAN</a:t>
          </a:r>
        </a:p>
        <a:p>
          <a:pPr algn="ct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7" name="Retângulo de cantos arredondados 6">
          <a:hlinkClick xmlns:r="http://schemas.openxmlformats.org/officeDocument/2006/relationships" r:id="rId4"/>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27</xdr:col>
      <xdr:colOff>456565</xdr:colOff>
      <xdr:row>4</xdr:row>
      <xdr:rowOff>92710</xdr:rowOff>
    </xdr:from>
    <xdr:to>
      <xdr:col>30</xdr:col>
      <xdr:colOff>149542</xdr:colOff>
      <xdr:row>6</xdr:row>
      <xdr:rowOff>165362</xdr:rowOff>
    </xdr:to>
    <xdr:sp macro="" textlink="">
      <xdr:nvSpPr>
        <xdr:cNvPr id="2" name="Retângulo de cantos arredondados 1"/>
        <xdr:cNvSpPr/>
      </xdr:nvSpPr>
      <xdr:spPr>
        <a:xfrm>
          <a:off x="50526315" y="1315085"/>
          <a:ext cx="1455102" cy="105690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twoCellAnchor>
    <xdr:from>
      <xdr:col>25</xdr:col>
      <xdr:colOff>1234440</xdr:colOff>
      <xdr:row>2</xdr:row>
      <xdr:rowOff>60960</xdr:rowOff>
    </xdr:from>
    <xdr:to>
      <xdr:col>26</xdr:col>
      <xdr:colOff>1435417</xdr:colOff>
      <xdr:row>3</xdr:row>
      <xdr:rowOff>133612</xdr:rowOff>
    </xdr:to>
    <xdr:sp macro="" textlink="">
      <xdr:nvSpPr>
        <xdr:cNvPr id="4" name="Retângulo de cantos arredondados 3">
          <a:hlinkClick xmlns:r="http://schemas.openxmlformats.org/officeDocument/2006/relationships" r:id="rId1"/>
        </xdr:cNvPr>
        <xdr:cNvSpPr/>
      </xdr:nvSpPr>
      <xdr:spPr>
        <a:xfrm>
          <a:off x="50478690" y="822960"/>
          <a:ext cx="1448752" cy="4536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581025</xdr:colOff>
      <xdr:row>12</xdr:row>
      <xdr:rowOff>238125</xdr:rowOff>
    </xdr:from>
    <xdr:to>
      <xdr:col>20</xdr:col>
      <xdr:colOff>295275</xdr:colOff>
      <xdr:row>27</xdr:row>
      <xdr:rowOff>28575</xdr:rowOff>
    </xdr:to>
    <xdr:graphicFrame macro="">
      <xdr:nvGraphicFramePr>
        <xdr:cNvPr id="15380"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126243</xdr:colOff>
      <xdr:row>12</xdr:row>
      <xdr:rowOff>310561</xdr:rowOff>
    </xdr:from>
    <xdr:to>
      <xdr:col>20</xdr:col>
      <xdr:colOff>217683</xdr:colOff>
      <xdr:row>14</xdr:row>
      <xdr:rowOff>65313</xdr:rowOff>
    </xdr:to>
    <xdr:sp macro="" textlink="">
      <xdr:nvSpPr>
        <xdr:cNvPr id="6" name="CaixaDeTexto 5"/>
        <xdr:cNvSpPr txBox="1"/>
      </xdr:nvSpPr>
      <xdr:spPr>
        <a:xfrm>
          <a:off x="12394443" y="2691811"/>
          <a:ext cx="1920240" cy="6786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7" name="Retângulo de cantos arredondados 6">
          <a:hlinkClick xmlns:r="http://schemas.openxmlformats.org/officeDocument/2006/relationships" r:id="rId2"/>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twoCellAnchor>
    <xdr:from>
      <xdr:col>13</xdr:col>
      <xdr:colOff>581025</xdr:colOff>
      <xdr:row>12</xdr:row>
      <xdr:rowOff>238125</xdr:rowOff>
    </xdr:from>
    <xdr:to>
      <xdr:col>20</xdr:col>
      <xdr:colOff>295275</xdr:colOff>
      <xdr:row>27</xdr:row>
      <xdr:rowOff>28575</xdr:rowOff>
    </xdr:to>
    <xdr:graphicFrame macro="">
      <xdr:nvGraphicFramePr>
        <xdr:cNvPr id="10"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217714</xdr:colOff>
      <xdr:row>3</xdr:row>
      <xdr:rowOff>130628</xdr:rowOff>
    </xdr:from>
    <xdr:to>
      <xdr:col>18</xdr:col>
      <xdr:colOff>479651</xdr:colOff>
      <xdr:row>6</xdr:row>
      <xdr:rowOff>18223</xdr:rowOff>
    </xdr:to>
    <xdr:sp macro="" textlink="">
      <xdr:nvSpPr>
        <xdr:cNvPr id="13" name="Retângulo de cantos arredondados 12">
          <a:hlinkClick xmlns:r="http://schemas.openxmlformats.org/officeDocument/2006/relationships" r:id="rId4"/>
        </xdr:cNvPr>
        <xdr:cNvSpPr/>
      </xdr:nvSpPr>
      <xdr:spPr>
        <a:xfrm>
          <a:off x="12057289"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twoCellAnchor>
    <xdr:from>
      <xdr:col>10</xdr:col>
      <xdr:colOff>239060</xdr:colOff>
      <xdr:row>29</xdr:row>
      <xdr:rowOff>84603</xdr:rowOff>
    </xdr:from>
    <xdr:to>
      <xdr:col>19</xdr:col>
      <xdr:colOff>35860</xdr:colOff>
      <xdr:row>34</xdr:row>
      <xdr:rowOff>158750</xdr:rowOff>
    </xdr:to>
    <xdr:graphicFrame macro="">
      <xdr:nvGraphicFramePr>
        <xdr:cNvPr id="29"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217714</xdr:colOff>
      <xdr:row>3</xdr:row>
      <xdr:rowOff>130628</xdr:rowOff>
    </xdr:from>
    <xdr:to>
      <xdr:col>18</xdr:col>
      <xdr:colOff>479651</xdr:colOff>
      <xdr:row>6</xdr:row>
      <xdr:rowOff>18223</xdr:rowOff>
    </xdr:to>
    <xdr:sp macro="" textlink="">
      <xdr:nvSpPr>
        <xdr:cNvPr id="31" name="Retângulo de cantos arredondados 30">
          <a:hlinkClick xmlns:r="http://schemas.openxmlformats.org/officeDocument/2006/relationships" r:id="rId6"/>
        </xdr:cNvPr>
        <xdr:cNvSpPr/>
      </xdr:nvSpPr>
      <xdr:spPr>
        <a:xfrm>
          <a:off x="12057289" y="568778"/>
          <a:ext cx="1481137" cy="78294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twoCellAnchor>
    <xdr:from>
      <xdr:col>8</xdr:col>
      <xdr:colOff>240925</xdr:colOff>
      <xdr:row>10</xdr:row>
      <xdr:rowOff>81555</xdr:rowOff>
    </xdr:from>
    <xdr:to>
      <xdr:col>15</xdr:col>
      <xdr:colOff>521073</xdr:colOff>
      <xdr:row>24</xdr:row>
      <xdr:rowOff>22224</xdr:rowOff>
    </xdr:to>
    <xdr:graphicFrame macro="">
      <xdr:nvGraphicFramePr>
        <xdr:cNvPr id="14" name="Gráfico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0.62032</cdr:x>
      <cdr:y>0</cdr:y>
    </cdr:from>
    <cdr:to>
      <cdr:x>1</cdr:x>
      <cdr:y>0.26293</cdr:y>
    </cdr:to>
    <cdr:sp macro="" textlink="">
      <cdr:nvSpPr>
        <cdr:cNvPr id="2" name="CaixaDeTexto 2"/>
        <cdr:cNvSpPr txBox="1"/>
      </cdr:nvSpPr>
      <cdr:spPr>
        <a:xfrm xmlns:a="http://schemas.openxmlformats.org/drawingml/2006/main">
          <a:off x="2681621" y="0"/>
          <a:ext cx="1641360" cy="791710"/>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pt-BR" sz="1100" b="1"/>
            <a:t>SITUAÇÃO</a:t>
          </a:r>
          <a:r>
            <a:rPr lang="pt-BR" sz="1100" b="1" baseline="0"/>
            <a:t> DO PAN </a:t>
          </a:r>
        </a:p>
        <a:p xmlns:a="http://schemas.openxmlformats.org/drawingml/2006/main">
          <a:pPr algn="ctr"/>
          <a:r>
            <a:rPr lang="pt-BR" sz="1100" b="1" baseline="0"/>
            <a:t>Monitoria Final</a:t>
          </a:r>
          <a:endParaRPr lang="pt-BR" sz="1100" b="1"/>
        </a:p>
      </cdr:txBody>
    </cdr:sp>
  </cdr:relSizeAnchor>
</c:userShape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matres.com.br/"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package" Target="../embeddings/Documento_do_Word_20071.doc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dimension ref="A1:Z33"/>
  <sheetViews>
    <sheetView zoomScale="80" zoomScaleNormal="80" workbookViewId="0"/>
  </sheetViews>
  <sheetFormatPr defaultRowHeight="15"/>
  <cols>
    <col min="1" max="16384" width="9.140625" style="4"/>
  </cols>
  <sheetData>
    <row r="1" spans="1:26" s="52" customFormat="1" ht="53.25" customHeight="1">
      <c r="B1" s="53"/>
      <c r="C1" s="53" t="s">
        <v>59</v>
      </c>
      <c r="D1" s="53"/>
      <c r="E1" s="53"/>
      <c r="F1" s="53"/>
      <c r="G1" s="53"/>
      <c r="H1" s="53"/>
      <c r="I1" s="53"/>
      <c r="J1" s="53"/>
      <c r="K1" s="53"/>
      <c r="L1" s="53"/>
      <c r="M1" s="53"/>
      <c r="N1" s="53"/>
      <c r="O1" s="53"/>
      <c r="P1" s="53"/>
      <c r="Q1" s="53"/>
      <c r="R1" s="53"/>
      <c r="S1" s="53"/>
      <c r="T1" s="53"/>
      <c r="U1" s="53"/>
      <c r="V1" s="53"/>
      <c r="W1" s="53"/>
      <c r="X1" s="53"/>
      <c r="Y1" s="53"/>
      <c r="Z1" s="53"/>
    </row>
    <row r="2" spans="1:26" s="56" customFormat="1" ht="6" customHeight="1">
      <c r="A2" s="54"/>
      <c r="B2" s="54"/>
      <c r="C2" s="54"/>
      <c r="D2" s="54"/>
      <c r="E2" s="54"/>
      <c r="F2" s="54"/>
      <c r="G2" s="54"/>
      <c r="H2" s="55"/>
      <c r="I2" s="55"/>
      <c r="J2" s="55"/>
      <c r="K2" s="55"/>
      <c r="L2" s="55"/>
      <c r="M2" s="55"/>
      <c r="N2" s="54"/>
      <c r="O2" s="54"/>
      <c r="P2" s="54"/>
    </row>
    <row r="3" spans="1:26" s="56" customFormat="1" ht="12.75"/>
    <row r="4" spans="1:26" s="56" customFormat="1" ht="22.5" customHeight="1"/>
    <row r="5" spans="1:26" s="56" customFormat="1" ht="18.75">
      <c r="A5" s="57" t="s">
        <v>60</v>
      </c>
      <c r="B5" s="57"/>
      <c r="C5" s="57"/>
    </row>
    <row r="6" spans="1:26" s="56" customFormat="1" ht="12.75"/>
    <row r="7" spans="1:26" s="56" customFormat="1" ht="12.75"/>
    <row r="8" spans="1:26" s="56" customFormat="1" ht="12.75"/>
    <row r="9" spans="1:26" s="56" customFormat="1" ht="12.75"/>
    <row r="10" spans="1:26" s="56" customFormat="1" ht="12.75"/>
    <row r="11" spans="1:26" s="56" customFormat="1" ht="12.75"/>
    <row r="12" spans="1:26" s="56" customFormat="1" ht="12.75"/>
    <row r="13" spans="1:26" s="56" customFormat="1" ht="12.75"/>
    <row r="14" spans="1:26" s="56" customFormat="1" ht="12.75"/>
    <row r="15" spans="1:26" s="56" customFormat="1" ht="12.75"/>
    <row r="16" spans="1:26" s="56" customFormat="1" ht="12.75"/>
    <row r="17" spans="11:18" s="56" customFormat="1" ht="12.75"/>
    <row r="18" spans="11:18" s="56" customFormat="1" ht="12.75"/>
    <row r="19" spans="11:18" s="56" customFormat="1" ht="12.75"/>
    <row r="20" spans="11:18" s="56" customFormat="1" ht="12.75"/>
    <row r="21" spans="11:18" s="56" customFormat="1" ht="12.75"/>
    <row r="22" spans="11:18" s="56" customFormat="1" ht="12.75"/>
    <row r="23" spans="11:18" s="56" customFormat="1" ht="12.75"/>
    <row r="24" spans="11:18" s="56" customFormat="1" ht="12.75"/>
    <row r="25" spans="11:18" s="56" customFormat="1" ht="12.75"/>
    <row r="26" spans="11:18" s="56" customFormat="1" ht="12.75">
      <c r="K26" s="58"/>
      <c r="R26" s="58" t="s">
        <v>61</v>
      </c>
    </row>
    <row r="27" spans="11:18" s="56" customFormat="1" ht="12.75"/>
    <row r="28" spans="11:18" s="56" customFormat="1" ht="12.75"/>
    <row r="29" spans="11:18" s="56" customFormat="1" ht="12.75"/>
    <row r="30" spans="11:18" s="56" customFormat="1" ht="12.75"/>
    <row r="31" spans="11:18" s="56" customFormat="1" ht="12.75"/>
    <row r="32" spans="11:18" s="56" customFormat="1" ht="12.75"/>
    <row r="33" s="56" customFormat="1" ht="12.75"/>
  </sheetData>
  <hyperlinks>
    <hyperlink ref="R26" r:id="rId1"/>
  </hyperlinks>
  <pageMargins left="0.511811024" right="0.511811024" top="0.78740157499999996" bottom="0.78740157499999996" header="0.31496062000000002" footer="0.31496062000000002"/>
  <drawing r:id="rId2"/>
</worksheet>
</file>

<file path=xl/worksheets/sheet2.xml><?xml version="1.0" encoding="utf-8"?>
<worksheet xmlns="http://schemas.openxmlformats.org/spreadsheetml/2006/main" xmlns:r="http://schemas.openxmlformats.org/officeDocument/2006/relationships">
  <dimension ref="A1:T44"/>
  <sheetViews>
    <sheetView showGridLines="0" zoomScale="85" zoomScaleNormal="85" workbookViewId="0"/>
  </sheetViews>
  <sheetFormatPr defaultRowHeight="15"/>
  <cols>
    <col min="2" max="2" width="8.85546875" customWidth="1"/>
  </cols>
  <sheetData>
    <row r="1" spans="1:18" s="2" customFormat="1">
      <c r="A1" s="3" t="s">
        <v>58</v>
      </c>
      <c r="I1" s="14"/>
      <c r="J1" s="14"/>
      <c r="K1" s="14"/>
      <c r="L1" s="14"/>
      <c r="M1" s="14"/>
      <c r="R1" s="14"/>
    </row>
    <row r="39" spans="17:20">
      <c r="Q39" s="63"/>
    </row>
    <row r="40" spans="17:20" ht="14.45" customHeight="1">
      <c r="Q40" s="328"/>
      <c r="R40" s="328"/>
      <c r="S40" s="328"/>
      <c r="T40" s="328"/>
    </row>
    <row r="41" spans="17:20">
      <c r="Q41" s="328"/>
      <c r="R41" s="328"/>
      <c r="S41" s="328"/>
      <c r="T41" s="328"/>
    </row>
    <row r="42" spans="17:20">
      <c r="Q42" s="328"/>
      <c r="R42" s="328"/>
      <c r="S42" s="328"/>
      <c r="T42" s="328"/>
    </row>
    <row r="43" spans="17:20">
      <c r="Q43" s="328"/>
      <c r="R43" s="328"/>
      <c r="S43" s="328"/>
      <c r="T43" s="328"/>
    </row>
    <row r="44" spans="17:20">
      <c r="Q44" s="328"/>
      <c r="R44" s="328"/>
      <c r="S44" s="328"/>
      <c r="T44" s="328"/>
    </row>
  </sheetData>
  <mergeCells count="1">
    <mergeCell ref="Q40:T44"/>
  </mergeCells>
  <pageMargins left="0.511811024" right="0.511811024" top="0.78740157499999996" bottom="0.78740157499999996" header="0.31496062000000002" footer="0.31496062000000002"/>
  <pageSetup orientation="portrait" r:id="rId1"/>
  <drawing r:id="rId2"/>
  <legacyDrawing r:id="rId3"/>
  <oleObjects>
    <oleObject progId="Word.Document.12" shapeId="11275" r:id="rId4"/>
  </oleObjects>
</worksheet>
</file>

<file path=xl/worksheets/sheet3.xml><?xml version="1.0" encoding="utf-8"?>
<worksheet xmlns="http://schemas.openxmlformats.org/spreadsheetml/2006/main" xmlns:r="http://schemas.openxmlformats.org/officeDocument/2006/relationships">
  <dimension ref="A1:AF62"/>
  <sheetViews>
    <sheetView showGridLines="0" topLeftCell="A9" zoomScale="70" zoomScaleNormal="70" workbookViewId="0">
      <pane xSplit="2" ySplit="2" topLeftCell="C14" activePane="bottomRight" state="frozen"/>
      <selection activeCell="A9" sqref="A9"/>
      <selection pane="topRight" activeCell="C9" sqref="C9"/>
      <selection pane="bottomLeft" activeCell="A11" sqref="A11"/>
      <selection pane="bottomRight" activeCell="H12" sqref="H12"/>
    </sheetView>
  </sheetViews>
  <sheetFormatPr defaultColWidth="8.85546875" defaultRowHeight="15"/>
  <cols>
    <col min="1" max="1" width="35.28515625" style="1" customWidth="1"/>
    <col min="2" max="2" width="38" style="1" customWidth="1"/>
    <col min="3" max="3" width="18.7109375" style="1" customWidth="1"/>
    <col min="4" max="4" width="19.42578125" style="1" customWidth="1"/>
    <col min="5" max="5" width="25.7109375" style="1" customWidth="1"/>
    <col min="6" max="6" width="27.5703125" style="1" customWidth="1"/>
    <col min="7" max="7" width="25.140625" style="1" customWidth="1"/>
    <col min="8" max="8" width="27.7109375" style="1" bestFit="1" customWidth="1"/>
    <col min="9" max="14" width="26.7109375" style="16" customWidth="1"/>
    <col min="15" max="15" width="37.85546875" style="1" customWidth="1"/>
    <col min="16" max="16" width="28.7109375" style="1" customWidth="1"/>
    <col min="17" max="17" width="40" style="1" customWidth="1"/>
    <col min="18" max="18" width="26.7109375" style="1" customWidth="1"/>
    <col min="19" max="19" width="26.7109375" style="158" customWidth="1"/>
    <col min="20" max="20" width="28.85546875" style="161" customWidth="1"/>
    <col min="21" max="21" width="28.85546875" style="1" customWidth="1"/>
    <col min="22" max="26" width="18.7109375" style="1" customWidth="1"/>
    <col min="27" max="27" width="22.7109375" style="1" customWidth="1"/>
    <col min="28" max="28" width="15" style="1" customWidth="1"/>
    <col min="29" max="31" width="8.85546875" style="1"/>
    <col min="32" max="32" width="0" style="1" hidden="1" customWidth="1"/>
    <col min="33" max="16384" width="8.85546875" style="1"/>
  </cols>
  <sheetData>
    <row r="1" spans="1:32" s="2" customFormat="1">
      <c r="A1" s="3" t="s">
        <v>0</v>
      </c>
      <c r="I1" s="14"/>
      <c r="J1" s="14"/>
      <c r="K1" s="14"/>
      <c r="L1" s="14"/>
      <c r="M1" s="14"/>
      <c r="N1" s="14"/>
      <c r="S1" s="155"/>
      <c r="T1" s="164"/>
    </row>
    <row r="2" spans="1:32" s="4" customFormat="1" ht="4.1500000000000004" customHeight="1">
      <c r="I2" s="15"/>
      <c r="J2" s="15"/>
      <c r="K2" s="15"/>
      <c r="L2" s="15"/>
      <c r="M2" s="15"/>
      <c r="N2" s="15"/>
      <c r="S2" s="156"/>
      <c r="T2" s="165"/>
    </row>
    <row r="3" spans="1:32" s="5" customFormat="1" ht="15.75" thickBot="1">
      <c r="A3" s="62" t="s">
        <v>77</v>
      </c>
      <c r="B3" s="62"/>
      <c r="C3" s="62"/>
      <c r="D3" s="62"/>
      <c r="E3" s="62"/>
      <c r="F3" s="62"/>
      <c r="G3" s="62"/>
      <c r="H3" s="62"/>
      <c r="I3" s="62"/>
      <c r="J3" s="62"/>
      <c r="K3" s="62"/>
      <c r="L3" s="62"/>
      <c r="M3" s="62"/>
      <c r="O3" s="62"/>
      <c r="P3" s="62"/>
      <c r="Q3" s="62"/>
      <c r="S3" s="157"/>
      <c r="T3" s="166"/>
    </row>
    <row r="4" spans="1:32" ht="15.75" thickTop="1"/>
    <row r="5" spans="1:32" s="6" customFormat="1" ht="25.9" customHeight="1" thickBot="1">
      <c r="A5" s="7" t="s">
        <v>1</v>
      </c>
      <c r="B5" s="7"/>
      <c r="C5" s="8"/>
      <c r="D5" s="347" t="s">
        <v>78</v>
      </c>
      <c r="E5" s="348"/>
      <c r="F5" s="348"/>
      <c r="G5" s="348"/>
      <c r="H5" s="348"/>
      <c r="I5" s="348"/>
      <c r="J5" s="348"/>
      <c r="K5" s="12"/>
      <c r="L5" s="12"/>
      <c r="M5" s="13"/>
      <c r="S5" s="159"/>
      <c r="T5" s="161"/>
    </row>
    <row r="6" spans="1:32" ht="15.75" thickTop="1"/>
    <row r="7" spans="1:32" ht="15.75" thickBot="1">
      <c r="A7" s="7" t="s">
        <v>2</v>
      </c>
      <c r="B7" s="7"/>
      <c r="C7" s="8"/>
      <c r="D7" s="10" t="s">
        <v>79</v>
      </c>
      <c r="E7" s="10"/>
      <c r="F7" s="10"/>
      <c r="G7" s="11"/>
      <c r="H7" s="16"/>
      <c r="AF7" s="1" t="s">
        <v>67</v>
      </c>
    </row>
    <row r="8" spans="1:32" ht="15.75" thickTop="1">
      <c r="AF8" s="69" t="s">
        <v>68</v>
      </c>
    </row>
    <row r="9" spans="1:32" ht="16.5" thickBot="1">
      <c r="A9" s="59" t="s">
        <v>11</v>
      </c>
      <c r="B9" s="60"/>
      <c r="C9" s="60"/>
      <c r="D9" s="60"/>
      <c r="E9" s="60"/>
      <c r="F9" s="60"/>
      <c r="G9" s="60"/>
      <c r="H9" s="61"/>
      <c r="I9" s="341" t="s">
        <v>62</v>
      </c>
      <c r="J9" s="342"/>
      <c r="K9" s="342"/>
      <c r="L9" s="342"/>
      <c r="M9" s="342"/>
      <c r="N9" s="342"/>
      <c r="O9" s="342"/>
      <c r="P9" s="342"/>
      <c r="Q9" s="342"/>
      <c r="R9" s="343"/>
      <c r="S9" s="89"/>
      <c r="T9" s="344" t="s">
        <v>30</v>
      </c>
      <c r="U9" s="345"/>
      <c r="V9" s="345"/>
      <c r="W9" s="345"/>
      <c r="X9" s="345"/>
      <c r="Y9" s="345"/>
      <c r="Z9" s="345"/>
      <c r="AA9" s="346"/>
    </row>
    <row r="10" spans="1:32" ht="64.5" thickTop="1" thickBot="1">
      <c r="A10" s="22" t="s">
        <v>3</v>
      </c>
      <c r="B10" s="22" t="s">
        <v>4</v>
      </c>
      <c r="C10" s="22" t="s">
        <v>5</v>
      </c>
      <c r="D10" s="22" t="s">
        <v>9</v>
      </c>
      <c r="E10" s="22" t="s">
        <v>10</v>
      </c>
      <c r="F10" s="22" t="s">
        <v>6</v>
      </c>
      <c r="G10" s="22" t="s">
        <v>8</v>
      </c>
      <c r="H10" s="22" t="s">
        <v>65</v>
      </c>
      <c r="I10" s="17" t="s">
        <v>12</v>
      </c>
      <c r="J10" s="18" t="s">
        <v>13</v>
      </c>
      <c r="K10" s="19" t="s">
        <v>14</v>
      </c>
      <c r="L10" s="20" t="s">
        <v>15</v>
      </c>
      <c r="M10" s="21" t="s">
        <v>16</v>
      </c>
      <c r="N10" s="64" t="s">
        <v>17</v>
      </c>
      <c r="O10" s="23" t="s">
        <v>18</v>
      </c>
      <c r="P10" s="23" t="s">
        <v>19</v>
      </c>
      <c r="Q10" s="23" t="s">
        <v>20</v>
      </c>
      <c r="R10" s="23" t="s">
        <v>21</v>
      </c>
      <c r="S10" s="23" t="s">
        <v>63</v>
      </c>
      <c r="T10" s="24" t="s">
        <v>22</v>
      </c>
      <c r="U10" s="25" t="s">
        <v>23</v>
      </c>
      <c r="V10" s="25" t="s">
        <v>24</v>
      </c>
      <c r="W10" s="25" t="s">
        <v>25</v>
      </c>
      <c r="X10" s="25" t="s">
        <v>26</v>
      </c>
      <c r="Y10" s="25" t="s">
        <v>27</v>
      </c>
      <c r="Z10" s="25" t="s">
        <v>28</v>
      </c>
      <c r="AA10" s="115" t="s">
        <v>29</v>
      </c>
      <c r="AB10" s="114"/>
      <c r="AC10" s="114"/>
    </row>
    <row r="11" spans="1:32" ht="135.75" thickTop="1">
      <c r="A11" s="349" t="s">
        <v>240</v>
      </c>
      <c r="B11" s="94" t="s">
        <v>241</v>
      </c>
      <c r="C11" s="95" t="s">
        <v>80</v>
      </c>
      <c r="D11" s="123"/>
      <c r="E11" s="124" t="s">
        <v>81</v>
      </c>
      <c r="F11" s="125"/>
      <c r="G11" s="125"/>
      <c r="H11" s="125"/>
      <c r="I11" s="125"/>
      <c r="J11" s="125" t="s">
        <v>64</v>
      </c>
      <c r="K11" s="125"/>
      <c r="L11" s="125"/>
      <c r="M11" s="125"/>
      <c r="N11" s="126"/>
      <c r="O11" s="94" t="s">
        <v>109</v>
      </c>
      <c r="P11" s="94"/>
      <c r="Q11" s="94" t="s">
        <v>110</v>
      </c>
      <c r="R11" s="95" t="s">
        <v>111</v>
      </c>
      <c r="S11" s="127" t="s">
        <v>266</v>
      </c>
      <c r="T11" s="94" t="s">
        <v>276</v>
      </c>
      <c r="U11" s="95" t="s">
        <v>155</v>
      </c>
      <c r="V11" s="96">
        <v>41214</v>
      </c>
      <c r="W11" s="96">
        <v>41974</v>
      </c>
      <c r="X11" s="95" t="s">
        <v>156</v>
      </c>
      <c r="Y11" s="97">
        <v>5000</v>
      </c>
      <c r="Z11" s="94" t="s">
        <v>157</v>
      </c>
      <c r="AA11" s="94"/>
      <c r="AB11" s="160" t="s">
        <v>263</v>
      </c>
      <c r="AC11" s="114"/>
    </row>
    <row r="12" spans="1:32" ht="120">
      <c r="A12" s="350"/>
      <c r="B12" s="94" t="s">
        <v>242</v>
      </c>
      <c r="C12" s="95" t="s">
        <v>80</v>
      </c>
      <c r="D12" s="123"/>
      <c r="E12" s="124" t="s">
        <v>81</v>
      </c>
      <c r="F12" s="128"/>
      <c r="G12" s="128"/>
      <c r="H12" s="128"/>
      <c r="I12" s="125"/>
      <c r="J12" s="125" t="s">
        <v>64</v>
      </c>
      <c r="K12" s="125"/>
      <c r="L12" s="125"/>
      <c r="M12" s="125"/>
      <c r="N12" s="126" t="s">
        <v>67</v>
      </c>
      <c r="O12" s="94" t="s">
        <v>109</v>
      </c>
      <c r="P12" s="94"/>
      <c r="Q12" s="94"/>
      <c r="R12" s="95" t="s">
        <v>111</v>
      </c>
      <c r="S12" s="92" t="s">
        <v>226</v>
      </c>
      <c r="T12" s="167"/>
      <c r="U12" s="129"/>
      <c r="V12" s="130"/>
      <c r="W12" s="130"/>
      <c r="X12" s="129"/>
      <c r="Y12" s="129"/>
      <c r="Z12" s="131"/>
      <c r="AA12" s="128"/>
      <c r="AB12" s="120"/>
      <c r="AC12" s="114"/>
    </row>
    <row r="13" spans="1:32" ht="210">
      <c r="A13" s="350"/>
      <c r="B13" s="94" t="s">
        <v>243</v>
      </c>
      <c r="C13" s="95" t="s">
        <v>80</v>
      </c>
      <c r="D13" s="123"/>
      <c r="E13" s="124" t="s">
        <v>82</v>
      </c>
      <c r="F13" s="128"/>
      <c r="G13" s="128"/>
      <c r="H13" s="128"/>
      <c r="I13" s="125"/>
      <c r="J13" s="125" t="s">
        <v>64</v>
      </c>
      <c r="K13" s="125"/>
      <c r="L13" s="125"/>
      <c r="M13" s="125"/>
      <c r="N13" s="126"/>
      <c r="O13" s="94" t="s">
        <v>227</v>
      </c>
      <c r="P13" s="94"/>
      <c r="Q13" s="94"/>
      <c r="R13" s="95"/>
      <c r="S13" s="92" t="s">
        <v>267</v>
      </c>
      <c r="T13" s="94" t="s">
        <v>277</v>
      </c>
      <c r="U13" s="95" t="s">
        <v>158</v>
      </c>
      <c r="V13" s="96">
        <v>41214</v>
      </c>
      <c r="W13" s="96">
        <v>41974</v>
      </c>
      <c r="X13" s="95" t="s">
        <v>159</v>
      </c>
      <c r="Y13" s="97">
        <v>10000</v>
      </c>
      <c r="Z13" s="94" t="s">
        <v>160</v>
      </c>
      <c r="AA13" s="94"/>
      <c r="AB13" s="119" t="s">
        <v>161</v>
      </c>
      <c r="AC13" s="114"/>
    </row>
    <row r="14" spans="1:32" ht="78.75" customHeight="1">
      <c r="A14" s="350"/>
      <c r="B14" s="94" t="s">
        <v>244</v>
      </c>
      <c r="C14" s="95" t="s">
        <v>80</v>
      </c>
      <c r="D14" s="123"/>
      <c r="E14" s="132" t="s">
        <v>82</v>
      </c>
      <c r="F14" s="128"/>
      <c r="G14" s="128"/>
      <c r="H14" s="128"/>
      <c r="I14" s="125"/>
      <c r="J14" s="125" t="s">
        <v>64</v>
      </c>
      <c r="K14" s="125"/>
      <c r="L14" s="125"/>
      <c r="M14" s="125"/>
      <c r="N14" s="126" t="s">
        <v>67</v>
      </c>
      <c r="O14" s="94" t="s">
        <v>227</v>
      </c>
      <c r="P14" s="94"/>
      <c r="Q14" s="94"/>
      <c r="R14" s="95"/>
      <c r="S14" s="92" t="s">
        <v>162</v>
      </c>
      <c r="T14" s="167"/>
      <c r="U14" s="129"/>
      <c r="V14" s="130"/>
      <c r="W14" s="130"/>
      <c r="X14" s="129"/>
      <c r="Y14" s="129"/>
      <c r="Z14" s="131"/>
      <c r="AA14" s="128"/>
      <c r="AB14" s="121"/>
      <c r="AC14" s="114"/>
    </row>
    <row r="15" spans="1:32" ht="207.75" customHeight="1">
      <c r="A15" s="350"/>
      <c r="B15" s="94" t="s">
        <v>245</v>
      </c>
      <c r="C15" s="95" t="s">
        <v>80</v>
      </c>
      <c r="D15" s="123"/>
      <c r="E15" s="95" t="s">
        <v>82</v>
      </c>
      <c r="F15" s="128"/>
      <c r="G15" s="128"/>
      <c r="H15" s="128"/>
      <c r="I15" s="125"/>
      <c r="J15" s="125" t="s">
        <v>64</v>
      </c>
      <c r="K15" s="125"/>
      <c r="L15" s="125"/>
      <c r="M15" s="125"/>
      <c r="N15" s="126"/>
      <c r="O15" s="94" t="s">
        <v>112</v>
      </c>
      <c r="P15" s="94"/>
      <c r="Q15" s="94"/>
      <c r="R15" s="95" t="s">
        <v>113</v>
      </c>
      <c r="S15" s="123"/>
      <c r="T15" s="94" t="s">
        <v>278</v>
      </c>
      <c r="U15" s="95" t="s">
        <v>163</v>
      </c>
      <c r="V15" s="96">
        <v>41214</v>
      </c>
      <c r="W15" s="96">
        <v>41974</v>
      </c>
      <c r="X15" s="95" t="s">
        <v>164</v>
      </c>
      <c r="Y15" s="133"/>
      <c r="Z15" s="94" t="s">
        <v>165</v>
      </c>
      <c r="AA15" s="131"/>
      <c r="AB15" s="119" t="s">
        <v>166</v>
      </c>
      <c r="AC15" s="114"/>
    </row>
    <row r="16" spans="1:32" ht="111" customHeight="1">
      <c r="A16" s="350"/>
      <c r="B16" s="94" t="s">
        <v>83</v>
      </c>
      <c r="C16" s="95"/>
      <c r="D16" s="123"/>
      <c r="E16" s="95" t="s">
        <v>81</v>
      </c>
      <c r="F16" s="128"/>
      <c r="G16" s="128"/>
      <c r="H16" s="128"/>
      <c r="I16" s="125"/>
      <c r="J16" s="125" t="s">
        <v>64</v>
      </c>
      <c r="K16" s="125"/>
      <c r="L16" s="125"/>
      <c r="M16" s="125"/>
      <c r="N16" s="126" t="s">
        <v>68</v>
      </c>
      <c r="O16" s="94"/>
      <c r="P16" s="94"/>
      <c r="Q16" s="94"/>
      <c r="R16" s="95"/>
      <c r="S16" s="95" t="s">
        <v>167</v>
      </c>
      <c r="T16" s="162"/>
      <c r="U16" s="129"/>
      <c r="V16" s="130"/>
      <c r="W16" s="130"/>
      <c r="X16" s="129"/>
      <c r="Y16" s="129"/>
      <c r="Z16" s="131"/>
      <c r="AA16" s="128"/>
      <c r="AB16" s="119"/>
      <c r="AC16" s="114"/>
    </row>
    <row r="17" spans="1:29" ht="108" customHeight="1">
      <c r="A17" s="350"/>
      <c r="B17" s="134" t="s">
        <v>84</v>
      </c>
      <c r="C17" s="95"/>
      <c r="D17" s="123"/>
      <c r="E17" s="95" t="s">
        <v>81</v>
      </c>
      <c r="F17" s="128"/>
      <c r="G17" s="128"/>
      <c r="H17" s="128"/>
      <c r="I17" s="125"/>
      <c r="J17" s="125"/>
      <c r="K17" s="125"/>
      <c r="L17" s="125"/>
      <c r="M17" s="125" t="s">
        <v>64</v>
      </c>
      <c r="N17" s="126" t="s">
        <v>68</v>
      </c>
      <c r="O17" s="94" t="s">
        <v>114</v>
      </c>
      <c r="P17" s="94"/>
      <c r="Q17" s="94"/>
      <c r="R17" s="95"/>
      <c r="S17" s="95" t="s">
        <v>168</v>
      </c>
      <c r="T17" s="162"/>
      <c r="U17" s="129"/>
      <c r="V17" s="130"/>
      <c r="W17" s="130"/>
      <c r="X17" s="129"/>
      <c r="Y17" s="129"/>
      <c r="Z17" s="131"/>
      <c r="AA17" s="128"/>
      <c r="AB17" s="122"/>
      <c r="AC17" s="114"/>
    </row>
    <row r="18" spans="1:29" ht="90">
      <c r="A18" s="351"/>
      <c r="B18" s="94" t="s">
        <v>85</v>
      </c>
      <c r="C18" s="95"/>
      <c r="D18" s="123"/>
      <c r="E18" s="132" t="s">
        <v>81</v>
      </c>
      <c r="F18" s="128"/>
      <c r="G18" s="128"/>
      <c r="H18" s="128"/>
      <c r="I18" s="125"/>
      <c r="J18" s="125" t="s">
        <v>64</v>
      </c>
      <c r="K18" s="125"/>
      <c r="L18" s="125"/>
      <c r="M18" s="125"/>
      <c r="N18" s="126"/>
      <c r="O18" s="94" t="s">
        <v>227</v>
      </c>
      <c r="P18" s="94"/>
      <c r="Q18" s="94"/>
      <c r="R18" s="95"/>
      <c r="S18" s="123"/>
      <c r="T18" s="94" t="s">
        <v>279</v>
      </c>
      <c r="U18" s="95" t="s">
        <v>169</v>
      </c>
      <c r="V18" s="96">
        <v>41214</v>
      </c>
      <c r="W18" s="96">
        <v>41974</v>
      </c>
      <c r="X18" s="95" t="s">
        <v>156</v>
      </c>
      <c r="Y18" s="135"/>
      <c r="Z18" s="94" t="s">
        <v>170</v>
      </c>
      <c r="AA18" s="131"/>
      <c r="AB18" s="119" t="s">
        <v>171</v>
      </c>
      <c r="AC18" s="114"/>
    </row>
    <row r="19" spans="1:29" ht="135">
      <c r="A19" s="352" t="s">
        <v>246</v>
      </c>
      <c r="B19" s="94" t="s">
        <v>247</v>
      </c>
      <c r="C19" s="136"/>
      <c r="D19" s="137"/>
      <c r="E19" s="132" t="s">
        <v>82</v>
      </c>
      <c r="F19" s="128"/>
      <c r="G19" s="128"/>
      <c r="H19" s="128"/>
      <c r="I19" s="125"/>
      <c r="J19" s="125" t="s">
        <v>64</v>
      </c>
      <c r="K19" s="125"/>
      <c r="L19" s="125"/>
      <c r="M19" s="125"/>
      <c r="N19" s="126"/>
      <c r="O19" s="94" t="s">
        <v>115</v>
      </c>
      <c r="P19" s="94" t="s">
        <v>116</v>
      </c>
      <c r="Q19" s="94" t="s">
        <v>117</v>
      </c>
      <c r="R19" s="95" t="s">
        <v>118</v>
      </c>
      <c r="S19" s="123"/>
      <c r="T19" s="94" t="s">
        <v>280</v>
      </c>
      <c r="U19" s="95" t="s">
        <v>172</v>
      </c>
      <c r="V19" s="96">
        <v>41214</v>
      </c>
      <c r="W19" s="96">
        <v>41974</v>
      </c>
      <c r="X19" s="95" t="s">
        <v>156</v>
      </c>
      <c r="Y19" s="97">
        <v>300000</v>
      </c>
      <c r="Z19" s="94" t="s">
        <v>173</v>
      </c>
      <c r="AA19" s="138"/>
      <c r="AB19" s="119" t="s">
        <v>174</v>
      </c>
      <c r="AC19" s="114"/>
    </row>
    <row r="20" spans="1:29" ht="94.5" customHeight="1">
      <c r="A20" s="350"/>
      <c r="B20" s="94" t="s">
        <v>86</v>
      </c>
      <c r="C20" s="95" t="s">
        <v>80</v>
      </c>
      <c r="D20" s="139"/>
      <c r="E20" s="132" t="s">
        <v>87</v>
      </c>
      <c r="F20" s="128"/>
      <c r="G20" s="128"/>
      <c r="H20" s="128"/>
      <c r="I20" s="125"/>
      <c r="J20" s="125" t="s">
        <v>64</v>
      </c>
      <c r="K20" s="125"/>
      <c r="L20" s="125"/>
      <c r="M20" s="125"/>
      <c r="N20" s="126"/>
      <c r="O20" s="94" t="s">
        <v>119</v>
      </c>
      <c r="P20" s="94"/>
      <c r="Q20" s="94" t="s">
        <v>120</v>
      </c>
      <c r="R20" s="95" t="s">
        <v>121</v>
      </c>
      <c r="S20" s="123"/>
      <c r="T20" s="94" t="s">
        <v>281</v>
      </c>
      <c r="U20" s="95" t="s">
        <v>175</v>
      </c>
      <c r="V20" s="96">
        <v>41214</v>
      </c>
      <c r="W20" s="96">
        <v>41974</v>
      </c>
      <c r="X20" s="95" t="s">
        <v>176</v>
      </c>
      <c r="Y20" s="129"/>
      <c r="Z20" s="94" t="s">
        <v>177</v>
      </c>
      <c r="AA20" s="94" t="s">
        <v>178</v>
      </c>
      <c r="AB20" s="119" t="s">
        <v>179</v>
      </c>
      <c r="AC20" s="114"/>
    </row>
    <row r="21" spans="1:29" ht="357" customHeight="1">
      <c r="A21" s="350"/>
      <c r="B21" s="94" t="s">
        <v>88</v>
      </c>
      <c r="C21" s="95"/>
      <c r="D21" s="139">
        <v>37412</v>
      </c>
      <c r="E21" s="132" t="s">
        <v>89</v>
      </c>
      <c r="F21" s="125"/>
      <c r="G21" s="125"/>
      <c r="H21" s="125"/>
      <c r="I21" s="125"/>
      <c r="J21" s="125"/>
      <c r="K21" s="125"/>
      <c r="L21" s="125"/>
      <c r="M21" s="125" t="s">
        <v>64</v>
      </c>
      <c r="N21" s="126"/>
      <c r="O21" s="134" t="s">
        <v>228</v>
      </c>
      <c r="P21" s="94" t="s">
        <v>229</v>
      </c>
      <c r="Q21" s="94"/>
      <c r="R21" s="95" t="s">
        <v>122</v>
      </c>
      <c r="S21" s="95" t="s">
        <v>232</v>
      </c>
      <c r="T21" s="168" t="s">
        <v>269</v>
      </c>
      <c r="U21" s="92"/>
      <c r="V21" s="92"/>
      <c r="W21" s="92"/>
      <c r="X21" s="92"/>
      <c r="Y21" s="92"/>
      <c r="Z21" s="140"/>
      <c r="AA21" s="128"/>
      <c r="AB21" s="119" t="s">
        <v>231</v>
      </c>
      <c r="AC21" s="114"/>
    </row>
    <row r="22" spans="1:29" ht="221.25" customHeight="1">
      <c r="A22" s="350"/>
      <c r="B22" s="94" t="s">
        <v>248</v>
      </c>
      <c r="C22" s="95"/>
      <c r="D22" s="139"/>
      <c r="E22" s="132" t="s">
        <v>82</v>
      </c>
      <c r="F22" s="125"/>
      <c r="G22" s="125"/>
      <c r="H22" s="125"/>
      <c r="I22" s="125"/>
      <c r="J22" s="125"/>
      <c r="K22" s="125"/>
      <c r="L22" s="125"/>
      <c r="M22" s="125" t="s">
        <v>64</v>
      </c>
      <c r="N22" s="126"/>
      <c r="O22" s="94" t="s">
        <v>123</v>
      </c>
      <c r="P22" s="94" t="s">
        <v>340</v>
      </c>
      <c r="Q22" s="94"/>
      <c r="R22" s="95" t="s">
        <v>124</v>
      </c>
      <c r="S22" s="141" t="s">
        <v>265</v>
      </c>
      <c r="T22" s="168" t="s">
        <v>271</v>
      </c>
      <c r="U22" s="92"/>
      <c r="V22" s="92"/>
      <c r="W22" s="92"/>
      <c r="X22" s="92"/>
      <c r="Y22" s="92"/>
      <c r="Z22" s="140"/>
      <c r="AA22" s="94"/>
      <c r="AB22" s="118" t="s">
        <v>236</v>
      </c>
      <c r="AC22" s="114"/>
    </row>
    <row r="23" spans="1:29" ht="180">
      <c r="A23" s="351"/>
      <c r="B23" s="94" t="s">
        <v>90</v>
      </c>
      <c r="C23" s="142"/>
      <c r="D23" s="139"/>
      <c r="E23" s="132" t="s">
        <v>82</v>
      </c>
      <c r="F23" s="125"/>
      <c r="G23" s="125"/>
      <c r="H23" s="125"/>
      <c r="I23" s="125"/>
      <c r="J23" s="125"/>
      <c r="K23" s="125"/>
      <c r="L23" s="125"/>
      <c r="M23" s="125" t="s">
        <v>64</v>
      </c>
      <c r="N23" s="126"/>
      <c r="O23" s="94" t="s">
        <v>125</v>
      </c>
      <c r="P23" s="94" t="s">
        <v>126</v>
      </c>
      <c r="Q23" s="94"/>
      <c r="R23" s="95" t="s">
        <v>127</v>
      </c>
      <c r="S23" s="95" t="s">
        <v>233</v>
      </c>
      <c r="T23" s="169" t="s">
        <v>270</v>
      </c>
      <c r="U23" s="136"/>
      <c r="V23" s="143"/>
      <c r="W23" s="143"/>
      <c r="X23" s="136"/>
      <c r="Y23" s="136"/>
      <c r="Z23" s="138"/>
      <c r="AA23" s="128"/>
      <c r="AB23" s="119" t="s">
        <v>237</v>
      </c>
      <c r="AC23" s="114"/>
    </row>
    <row r="24" spans="1:29" ht="405">
      <c r="A24" s="332" t="s">
        <v>249</v>
      </c>
      <c r="B24" s="98" t="s">
        <v>91</v>
      </c>
      <c r="C24" s="123"/>
      <c r="D24" s="123"/>
      <c r="E24" s="144" t="s">
        <v>82</v>
      </c>
      <c r="F24" s="128"/>
      <c r="G24" s="128"/>
      <c r="H24" s="128"/>
      <c r="I24" s="125"/>
      <c r="J24" s="125"/>
      <c r="K24" s="125"/>
      <c r="L24" s="125"/>
      <c r="M24" s="125" t="s">
        <v>64</v>
      </c>
      <c r="N24" s="126"/>
      <c r="O24" s="98" t="s">
        <v>128</v>
      </c>
      <c r="P24" s="98" t="s">
        <v>250</v>
      </c>
      <c r="Q24" s="98"/>
      <c r="R24" s="90" t="s">
        <v>129</v>
      </c>
      <c r="S24" s="95" t="s">
        <v>233</v>
      </c>
      <c r="T24" s="170" t="s">
        <v>272</v>
      </c>
      <c r="U24" s="90"/>
      <c r="V24" s="91"/>
      <c r="W24" s="91"/>
      <c r="X24" s="90"/>
      <c r="Y24" s="90"/>
      <c r="Z24" s="145"/>
      <c r="AA24" s="128"/>
      <c r="AB24" s="119" t="s">
        <v>234</v>
      </c>
      <c r="AC24" s="114"/>
    </row>
    <row r="25" spans="1:29" ht="195">
      <c r="A25" s="333"/>
      <c r="B25" s="98" t="s">
        <v>92</v>
      </c>
      <c r="C25" s="123"/>
      <c r="D25" s="123"/>
      <c r="E25" s="146" t="s">
        <v>82</v>
      </c>
      <c r="F25" s="128"/>
      <c r="G25" s="128"/>
      <c r="H25" s="128"/>
      <c r="I25" s="125"/>
      <c r="J25" s="125" t="s">
        <v>64</v>
      </c>
      <c r="K25" s="125"/>
      <c r="L25" s="125"/>
      <c r="M25" s="125"/>
      <c r="N25" s="126"/>
      <c r="O25" s="98" t="s">
        <v>130</v>
      </c>
      <c r="P25" s="98" t="s">
        <v>131</v>
      </c>
      <c r="Q25" s="98"/>
      <c r="R25" s="90" t="s">
        <v>132</v>
      </c>
      <c r="S25" s="123"/>
      <c r="T25" s="94" t="s">
        <v>282</v>
      </c>
      <c r="U25" s="95" t="s">
        <v>180</v>
      </c>
      <c r="V25" s="91">
        <v>41153</v>
      </c>
      <c r="W25" s="96">
        <v>41974</v>
      </c>
      <c r="X25" s="90" t="s">
        <v>181</v>
      </c>
      <c r="Y25" s="99">
        <v>500000</v>
      </c>
      <c r="Z25" s="98" t="s">
        <v>182</v>
      </c>
      <c r="AA25" s="98" t="s">
        <v>235</v>
      </c>
      <c r="AB25" s="119" t="s">
        <v>183</v>
      </c>
      <c r="AC25" s="114"/>
    </row>
    <row r="26" spans="1:29" ht="244.5" customHeight="1">
      <c r="A26" s="333"/>
      <c r="B26" s="98" t="s">
        <v>251</v>
      </c>
      <c r="C26" s="123"/>
      <c r="D26" s="123"/>
      <c r="E26" s="146"/>
      <c r="F26" s="128"/>
      <c r="G26" s="128"/>
      <c r="H26" s="128"/>
      <c r="I26" s="125"/>
      <c r="J26" s="125"/>
      <c r="K26" s="125"/>
      <c r="L26" s="125" t="s">
        <v>64</v>
      </c>
      <c r="M26" s="125"/>
      <c r="N26" s="126"/>
      <c r="O26" s="98" t="s">
        <v>133</v>
      </c>
      <c r="P26" s="98"/>
      <c r="Q26" s="98"/>
      <c r="R26" s="90"/>
      <c r="S26" s="123"/>
      <c r="T26" s="94" t="s">
        <v>283</v>
      </c>
      <c r="U26" s="90" t="s">
        <v>184</v>
      </c>
      <c r="V26" s="91">
        <v>41214</v>
      </c>
      <c r="W26" s="96">
        <v>41974</v>
      </c>
      <c r="X26" s="90" t="s">
        <v>146</v>
      </c>
      <c r="Y26" s="99" t="s">
        <v>185</v>
      </c>
      <c r="Z26" s="98" t="s">
        <v>186</v>
      </c>
      <c r="AA26" s="98" t="s">
        <v>187</v>
      </c>
      <c r="AB26" s="119" t="s">
        <v>188</v>
      </c>
      <c r="AC26" s="114"/>
    </row>
    <row r="27" spans="1:29" ht="133.5" customHeight="1">
      <c r="A27" s="333"/>
      <c r="B27" s="98" t="s">
        <v>252</v>
      </c>
      <c r="C27" s="123"/>
      <c r="D27" s="123"/>
      <c r="E27" s="146" t="s">
        <v>93</v>
      </c>
      <c r="F27" s="128"/>
      <c r="G27" s="128"/>
      <c r="H27" s="128"/>
      <c r="I27" s="125"/>
      <c r="J27" s="125" t="s">
        <v>64</v>
      </c>
      <c r="K27" s="125"/>
      <c r="L27" s="125"/>
      <c r="M27" s="125"/>
      <c r="N27" s="126"/>
      <c r="O27" s="98" t="s">
        <v>134</v>
      </c>
      <c r="P27" s="98"/>
      <c r="Q27" s="98"/>
      <c r="R27" s="90"/>
      <c r="S27" s="123"/>
      <c r="T27" s="98" t="s">
        <v>284</v>
      </c>
      <c r="U27" s="90" t="s">
        <v>189</v>
      </c>
      <c r="V27" s="91">
        <v>41214</v>
      </c>
      <c r="W27" s="96">
        <v>41974</v>
      </c>
      <c r="X27" s="90" t="s">
        <v>146</v>
      </c>
      <c r="Y27" s="99">
        <v>5000</v>
      </c>
      <c r="Z27" s="98" t="s">
        <v>190</v>
      </c>
      <c r="AA27" s="94" t="s">
        <v>253</v>
      </c>
      <c r="AB27" s="119" t="s">
        <v>191</v>
      </c>
      <c r="AC27" s="114"/>
    </row>
    <row r="28" spans="1:29" ht="135">
      <c r="A28" s="333"/>
      <c r="B28" s="98" t="s">
        <v>94</v>
      </c>
      <c r="C28" s="147"/>
      <c r="D28" s="123"/>
      <c r="E28" s="146" t="s">
        <v>82</v>
      </c>
      <c r="F28" s="125"/>
      <c r="G28" s="125"/>
      <c r="H28" s="125"/>
      <c r="I28" s="125"/>
      <c r="J28" s="125"/>
      <c r="K28" s="125" t="s">
        <v>64</v>
      </c>
      <c r="L28" s="125"/>
      <c r="M28" s="125"/>
      <c r="N28" s="126"/>
      <c r="O28" s="98" t="s">
        <v>135</v>
      </c>
      <c r="P28" s="98" t="s">
        <v>136</v>
      </c>
      <c r="Q28" s="98"/>
      <c r="R28" s="90" t="s">
        <v>137</v>
      </c>
      <c r="S28" s="126"/>
      <c r="T28" s="169" t="s">
        <v>273</v>
      </c>
      <c r="U28" s="90" t="s">
        <v>192</v>
      </c>
      <c r="V28" s="91">
        <v>41214</v>
      </c>
      <c r="W28" s="96">
        <v>41974</v>
      </c>
      <c r="X28" s="90" t="s">
        <v>193</v>
      </c>
      <c r="Y28" s="90" t="s">
        <v>185</v>
      </c>
      <c r="Z28" s="98" t="s">
        <v>194</v>
      </c>
      <c r="AA28" s="98" t="s">
        <v>195</v>
      </c>
      <c r="AB28" s="119" t="s">
        <v>196</v>
      </c>
      <c r="AC28" s="114"/>
    </row>
    <row r="29" spans="1:29" ht="105">
      <c r="A29" s="333"/>
      <c r="B29" s="98" t="s">
        <v>95</v>
      </c>
      <c r="C29" s="90" t="s">
        <v>80</v>
      </c>
      <c r="D29" s="123"/>
      <c r="E29" s="146" t="s">
        <v>96</v>
      </c>
      <c r="F29" s="125"/>
      <c r="G29" s="125"/>
      <c r="H29" s="125"/>
      <c r="I29" s="125"/>
      <c r="J29" s="125" t="s">
        <v>64</v>
      </c>
      <c r="K29" s="125"/>
      <c r="L29" s="125"/>
      <c r="M29" s="125"/>
      <c r="N29" s="126"/>
      <c r="O29" s="98" t="s">
        <v>138</v>
      </c>
      <c r="P29" s="98"/>
      <c r="Q29" s="98" t="s">
        <v>139</v>
      </c>
      <c r="R29" s="90" t="s">
        <v>140</v>
      </c>
      <c r="S29" s="126"/>
      <c r="T29" s="98" t="s">
        <v>285</v>
      </c>
      <c r="U29" s="90" t="s">
        <v>192</v>
      </c>
      <c r="V29" s="91">
        <v>41214</v>
      </c>
      <c r="W29" s="96">
        <v>41974</v>
      </c>
      <c r="X29" s="90" t="s">
        <v>197</v>
      </c>
      <c r="Y29" s="90"/>
      <c r="Z29" s="98" t="s">
        <v>198</v>
      </c>
      <c r="AA29" s="98"/>
      <c r="AB29" s="119" t="s">
        <v>199</v>
      </c>
      <c r="AC29" s="114"/>
    </row>
    <row r="30" spans="1:29" ht="84" customHeight="1">
      <c r="A30" s="333"/>
      <c r="B30" s="98" t="s">
        <v>97</v>
      </c>
      <c r="C30" s="123"/>
      <c r="D30" s="123"/>
      <c r="E30" s="144" t="s">
        <v>96</v>
      </c>
      <c r="F30" s="125"/>
      <c r="G30" s="125"/>
      <c r="H30" s="125"/>
      <c r="I30" s="125"/>
      <c r="J30" s="125"/>
      <c r="K30" s="125"/>
      <c r="L30" s="125" t="s">
        <v>64</v>
      </c>
      <c r="M30" s="125"/>
      <c r="N30" s="126" t="s">
        <v>68</v>
      </c>
      <c r="O30" s="98"/>
      <c r="P30" s="98"/>
      <c r="Q30" s="98"/>
      <c r="R30" s="90"/>
      <c r="S30" s="93" t="s">
        <v>200</v>
      </c>
      <c r="T30" s="163"/>
      <c r="U30" s="90"/>
      <c r="V30" s="91"/>
      <c r="W30" s="91"/>
      <c r="X30" s="90"/>
      <c r="Y30" s="99"/>
      <c r="Z30" s="98"/>
      <c r="AA30" s="128"/>
      <c r="AB30" s="119"/>
      <c r="AC30" s="114"/>
    </row>
    <row r="31" spans="1:29" ht="73.5" customHeight="1">
      <c r="A31" s="334"/>
      <c r="B31" s="98" t="s">
        <v>98</v>
      </c>
      <c r="C31" s="123"/>
      <c r="D31" s="123"/>
      <c r="E31" s="144" t="s">
        <v>89</v>
      </c>
      <c r="F31" s="125"/>
      <c r="G31" s="125"/>
      <c r="H31" s="125"/>
      <c r="I31" s="125"/>
      <c r="J31" s="125" t="s">
        <v>64</v>
      </c>
      <c r="K31" s="125"/>
      <c r="L31" s="125"/>
      <c r="M31" s="125"/>
      <c r="N31" s="126" t="s">
        <v>68</v>
      </c>
      <c r="O31" s="98"/>
      <c r="P31" s="98"/>
      <c r="Q31" s="98"/>
      <c r="R31" s="90"/>
      <c r="S31" s="90" t="s">
        <v>201</v>
      </c>
      <c r="T31" s="98"/>
      <c r="U31" s="90"/>
      <c r="V31" s="91"/>
      <c r="W31" s="91"/>
      <c r="X31" s="90"/>
      <c r="Y31" s="90"/>
      <c r="Z31" s="98"/>
      <c r="AA31" s="128"/>
      <c r="AB31" s="119"/>
      <c r="AC31" s="114"/>
    </row>
    <row r="32" spans="1:29" ht="77.25" customHeight="1">
      <c r="A32" s="335" t="s">
        <v>254</v>
      </c>
      <c r="B32" s="98" t="s">
        <v>255</v>
      </c>
      <c r="C32" s="123"/>
      <c r="D32" s="123"/>
      <c r="E32" s="148">
        <v>2012</v>
      </c>
      <c r="F32" s="128"/>
      <c r="G32" s="128"/>
      <c r="H32" s="128"/>
      <c r="I32" s="125"/>
      <c r="J32" s="125"/>
      <c r="K32" s="125" t="s">
        <v>64</v>
      </c>
      <c r="L32" s="125"/>
      <c r="M32" s="125"/>
      <c r="N32" s="126" t="s">
        <v>68</v>
      </c>
      <c r="O32" s="98" t="s">
        <v>256</v>
      </c>
      <c r="P32" s="98"/>
      <c r="Q32" s="98" t="s">
        <v>141</v>
      </c>
      <c r="R32" s="90" t="s">
        <v>142</v>
      </c>
      <c r="S32" s="90" t="s">
        <v>202</v>
      </c>
      <c r="T32" s="98"/>
      <c r="U32" s="90"/>
      <c r="V32" s="91"/>
      <c r="W32" s="96"/>
      <c r="X32" s="90"/>
      <c r="Y32" s="99"/>
      <c r="Z32" s="98"/>
      <c r="AA32" s="98"/>
      <c r="AB32" s="119"/>
      <c r="AC32" s="114"/>
    </row>
    <row r="33" spans="1:29" ht="105.75" customHeight="1">
      <c r="A33" s="336"/>
      <c r="B33" s="98" t="s">
        <v>257</v>
      </c>
      <c r="C33" s="123"/>
      <c r="D33" s="123"/>
      <c r="E33" s="146" t="s">
        <v>96</v>
      </c>
      <c r="F33" s="128"/>
      <c r="G33" s="128"/>
      <c r="H33" s="128"/>
      <c r="I33" s="125"/>
      <c r="J33" s="125"/>
      <c r="K33" s="125"/>
      <c r="L33" s="125" t="s">
        <v>64</v>
      </c>
      <c r="M33" s="125"/>
      <c r="N33" s="126" t="s">
        <v>68</v>
      </c>
      <c r="O33" s="98" t="s">
        <v>258</v>
      </c>
      <c r="P33" s="98"/>
      <c r="Q33" s="98"/>
      <c r="R33" s="90" t="s">
        <v>143</v>
      </c>
      <c r="S33" s="90" t="s">
        <v>202</v>
      </c>
      <c r="T33" s="98"/>
      <c r="U33" s="90"/>
      <c r="V33" s="91"/>
      <c r="W33" s="91"/>
      <c r="X33" s="90"/>
      <c r="Y33" s="90"/>
      <c r="Z33" s="98"/>
      <c r="AA33" s="98"/>
      <c r="AB33" s="121"/>
      <c r="AC33" s="114"/>
    </row>
    <row r="34" spans="1:29" ht="96.75" customHeight="1">
      <c r="A34" s="336"/>
      <c r="B34" s="98" t="s">
        <v>99</v>
      </c>
      <c r="C34" s="123"/>
      <c r="D34" s="123"/>
      <c r="E34" s="146" t="s">
        <v>87</v>
      </c>
      <c r="F34" s="128"/>
      <c r="G34" s="128"/>
      <c r="H34" s="128"/>
      <c r="I34" s="125"/>
      <c r="J34" s="125" t="s">
        <v>64</v>
      </c>
      <c r="K34" s="125"/>
      <c r="L34" s="125"/>
      <c r="M34" s="125"/>
      <c r="N34" s="126" t="s">
        <v>68</v>
      </c>
      <c r="O34" s="140"/>
      <c r="P34" s="140"/>
      <c r="Q34" s="140"/>
      <c r="R34" s="123"/>
      <c r="S34" s="90" t="s">
        <v>202</v>
      </c>
      <c r="T34" s="98"/>
      <c r="U34" s="149"/>
      <c r="V34" s="150"/>
      <c r="W34" s="150"/>
      <c r="X34" s="149"/>
      <c r="Y34" s="149"/>
      <c r="Z34" s="151"/>
      <c r="AA34" s="128"/>
      <c r="AB34" s="119"/>
      <c r="AC34" s="114"/>
    </row>
    <row r="35" spans="1:29" ht="183" customHeight="1">
      <c r="A35" s="337"/>
      <c r="B35" s="98" t="s">
        <v>259</v>
      </c>
      <c r="C35" s="123"/>
      <c r="D35" s="123"/>
      <c r="E35" s="146" t="s">
        <v>82</v>
      </c>
      <c r="F35" s="128"/>
      <c r="G35" s="128"/>
      <c r="H35" s="128"/>
      <c r="I35" s="125"/>
      <c r="J35" s="125"/>
      <c r="K35" s="125" t="s">
        <v>64</v>
      </c>
      <c r="L35" s="125"/>
      <c r="M35" s="125"/>
      <c r="N35" s="126" t="s">
        <v>68</v>
      </c>
      <c r="O35" s="98" t="s">
        <v>230</v>
      </c>
      <c r="P35" s="140"/>
      <c r="Q35" s="140"/>
      <c r="R35" s="123"/>
      <c r="S35" s="95" t="s">
        <v>202</v>
      </c>
      <c r="T35" s="167"/>
      <c r="U35" s="90"/>
      <c r="V35" s="91"/>
      <c r="W35" s="96"/>
      <c r="X35" s="90"/>
      <c r="Y35" s="149"/>
      <c r="Z35" s="98"/>
      <c r="AA35" s="98"/>
      <c r="AB35" s="121"/>
      <c r="AC35" s="114"/>
    </row>
    <row r="36" spans="1:29" ht="88.5" customHeight="1">
      <c r="A36" s="335" t="s">
        <v>260</v>
      </c>
      <c r="B36" s="98" t="s">
        <v>100</v>
      </c>
      <c r="C36" s="123"/>
      <c r="D36" s="123"/>
      <c r="E36" s="146" t="s">
        <v>82</v>
      </c>
      <c r="F36" s="123"/>
      <c r="G36" s="128"/>
      <c r="H36" s="128"/>
      <c r="I36" s="125"/>
      <c r="J36" s="125" t="s">
        <v>64</v>
      </c>
      <c r="K36" s="125"/>
      <c r="L36" s="125"/>
      <c r="M36" s="125"/>
      <c r="N36" s="126"/>
      <c r="O36" s="98" t="s">
        <v>144</v>
      </c>
      <c r="P36" s="98" t="s">
        <v>145</v>
      </c>
      <c r="Q36" s="98"/>
      <c r="R36" s="90" t="s">
        <v>146</v>
      </c>
      <c r="S36" s="123"/>
      <c r="T36" s="98" t="s">
        <v>286</v>
      </c>
      <c r="U36" s="90" t="s">
        <v>203</v>
      </c>
      <c r="V36" s="91">
        <v>41214</v>
      </c>
      <c r="W36" s="96">
        <v>41974</v>
      </c>
      <c r="X36" s="90" t="s">
        <v>140</v>
      </c>
      <c r="Y36" s="90"/>
      <c r="Z36" s="98" t="s">
        <v>204</v>
      </c>
      <c r="AA36" s="98" t="s">
        <v>205</v>
      </c>
      <c r="AB36" s="119" t="s">
        <v>264</v>
      </c>
      <c r="AC36" s="114"/>
    </row>
    <row r="37" spans="1:29" ht="240">
      <c r="A37" s="336"/>
      <c r="B37" s="98" t="s">
        <v>101</v>
      </c>
      <c r="C37" s="123"/>
      <c r="D37" s="123"/>
      <c r="E37" s="146" t="s">
        <v>87</v>
      </c>
      <c r="F37" s="146" t="s">
        <v>107</v>
      </c>
      <c r="G37" s="128"/>
      <c r="H37" s="128"/>
      <c r="I37" s="125"/>
      <c r="J37" s="125"/>
      <c r="K37" s="125"/>
      <c r="L37" s="125"/>
      <c r="M37" s="125" t="s">
        <v>64</v>
      </c>
      <c r="N37" s="126"/>
      <c r="O37" s="98" t="s">
        <v>147</v>
      </c>
      <c r="P37" s="98" t="s">
        <v>148</v>
      </c>
      <c r="Q37" s="98"/>
      <c r="R37" s="90" t="s">
        <v>149</v>
      </c>
      <c r="S37" s="123"/>
      <c r="T37" s="168" t="s">
        <v>274</v>
      </c>
      <c r="U37" s="92"/>
      <c r="V37" s="92"/>
      <c r="W37" s="92"/>
      <c r="X37" s="92"/>
      <c r="Y37" s="92"/>
      <c r="Z37" s="140"/>
      <c r="AA37" s="94" t="s">
        <v>232</v>
      </c>
      <c r="AB37" s="118" t="s">
        <v>238</v>
      </c>
      <c r="AC37" s="114"/>
    </row>
    <row r="38" spans="1:29" ht="147.75" customHeight="1">
      <c r="A38" s="336"/>
      <c r="B38" s="98" t="s">
        <v>102</v>
      </c>
      <c r="C38" s="123"/>
      <c r="D38" s="123"/>
      <c r="E38" s="146" t="s">
        <v>89</v>
      </c>
      <c r="F38" s="146" t="s">
        <v>107</v>
      </c>
      <c r="G38" s="128"/>
      <c r="H38" s="128"/>
      <c r="I38" s="125"/>
      <c r="J38" s="125"/>
      <c r="K38" s="125"/>
      <c r="L38" s="125"/>
      <c r="M38" s="125" t="s">
        <v>64</v>
      </c>
      <c r="N38" s="126" t="s">
        <v>68</v>
      </c>
      <c r="O38" s="98" t="s">
        <v>150</v>
      </c>
      <c r="P38" s="98" t="s">
        <v>151</v>
      </c>
      <c r="Q38" s="98"/>
      <c r="R38" s="90" t="s">
        <v>152</v>
      </c>
      <c r="S38" s="90" t="s">
        <v>206</v>
      </c>
      <c r="T38" s="167"/>
      <c r="U38" s="92"/>
      <c r="V38" s="152"/>
      <c r="W38" s="152"/>
      <c r="X38" s="92"/>
      <c r="Y38" s="92"/>
      <c r="Z38" s="140"/>
      <c r="AA38" s="128"/>
      <c r="AB38" s="121"/>
      <c r="AC38" s="114"/>
    </row>
    <row r="39" spans="1:29" ht="232.5" customHeight="1">
      <c r="A39" s="336"/>
      <c r="B39" s="98" t="s">
        <v>103</v>
      </c>
      <c r="C39" s="123"/>
      <c r="D39" s="123"/>
      <c r="E39" s="146" t="s">
        <v>82</v>
      </c>
      <c r="F39" s="146"/>
      <c r="G39" s="128"/>
      <c r="H39" s="128"/>
      <c r="I39" s="125"/>
      <c r="J39" s="125"/>
      <c r="K39" s="125"/>
      <c r="L39" s="125"/>
      <c r="M39" s="125" t="s">
        <v>64</v>
      </c>
      <c r="N39" s="126"/>
      <c r="O39" s="140"/>
      <c r="P39" s="98" t="s">
        <v>261</v>
      </c>
      <c r="Q39" s="98"/>
      <c r="R39" s="90" t="s">
        <v>153</v>
      </c>
      <c r="S39" s="95" t="s">
        <v>232</v>
      </c>
      <c r="T39" s="168" t="s">
        <v>275</v>
      </c>
      <c r="U39" s="92"/>
      <c r="V39" s="92"/>
      <c r="W39" s="92"/>
      <c r="X39" s="92"/>
      <c r="Y39" s="92"/>
      <c r="Z39" s="140"/>
      <c r="AA39" s="128"/>
      <c r="AB39" s="118" t="s">
        <v>239</v>
      </c>
      <c r="AC39" s="114"/>
    </row>
    <row r="40" spans="1:29" ht="90">
      <c r="A40" s="337"/>
      <c r="B40" s="98" t="s">
        <v>104</v>
      </c>
      <c r="C40" s="123"/>
      <c r="D40" s="123"/>
      <c r="E40" s="146" t="s">
        <v>89</v>
      </c>
      <c r="F40" s="146" t="s">
        <v>108</v>
      </c>
      <c r="G40" s="128"/>
      <c r="H40" s="128"/>
      <c r="I40" s="125"/>
      <c r="J40" s="125"/>
      <c r="K40" s="125" t="s">
        <v>64</v>
      </c>
      <c r="L40" s="125"/>
      <c r="M40" s="125"/>
      <c r="N40" s="126" t="s">
        <v>67</v>
      </c>
      <c r="O40" s="98" t="s">
        <v>154</v>
      </c>
      <c r="P40" s="98"/>
      <c r="Q40" s="98"/>
      <c r="R40" s="90" t="s">
        <v>152</v>
      </c>
      <c r="S40" s="153" t="s">
        <v>268</v>
      </c>
      <c r="T40" s="171"/>
      <c r="U40" s="90"/>
      <c r="V40" s="91"/>
      <c r="W40" s="91"/>
      <c r="X40" s="90"/>
      <c r="Y40" s="90"/>
      <c r="Z40" s="98"/>
      <c r="AA40" s="90"/>
      <c r="AB40" s="119"/>
      <c r="AC40" s="114"/>
    </row>
    <row r="41" spans="1:29" ht="80.25" customHeight="1">
      <c r="A41" s="332" t="s">
        <v>262</v>
      </c>
      <c r="B41" s="94" t="s">
        <v>105</v>
      </c>
      <c r="C41" s="123"/>
      <c r="D41" s="123"/>
      <c r="E41" s="154" t="s">
        <v>87</v>
      </c>
      <c r="F41" s="128"/>
      <c r="G41" s="128"/>
      <c r="H41" s="128"/>
      <c r="I41" s="125"/>
      <c r="J41" s="125" t="s">
        <v>64</v>
      </c>
      <c r="K41" s="125"/>
      <c r="L41" s="125"/>
      <c r="M41" s="125"/>
      <c r="N41" s="126" t="s">
        <v>68</v>
      </c>
      <c r="O41" s="128"/>
      <c r="P41" s="128"/>
      <c r="Q41" s="128"/>
      <c r="R41" s="128"/>
      <c r="S41" s="93" t="s">
        <v>207</v>
      </c>
      <c r="T41" s="163"/>
      <c r="U41" s="92"/>
      <c r="V41" s="152"/>
      <c r="W41" s="152"/>
      <c r="X41" s="92"/>
      <c r="Y41" s="92"/>
      <c r="Z41" s="140"/>
      <c r="AA41" s="128"/>
      <c r="AB41" s="121"/>
      <c r="AC41" s="114"/>
    </row>
    <row r="42" spans="1:29" ht="107.25" customHeight="1">
      <c r="A42" s="334"/>
      <c r="B42" s="94" t="s">
        <v>106</v>
      </c>
      <c r="C42" s="123"/>
      <c r="D42" s="123"/>
      <c r="E42" s="132" t="s">
        <v>87</v>
      </c>
      <c r="F42" s="128"/>
      <c r="G42" s="128"/>
      <c r="H42" s="128"/>
      <c r="I42" s="125"/>
      <c r="J42" s="125" t="s">
        <v>64</v>
      </c>
      <c r="K42" s="125"/>
      <c r="L42" s="125"/>
      <c r="M42" s="125"/>
      <c r="N42" s="126" t="s">
        <v>68</v>
      </c>
      <c r="O42" s="128"/>
      <c r="P42" s="128"/>
      <c r="Q42" s="128"/>
      <c r="R42" s="128"/>
      <c r="S42" s="92" t="s">
        <v>208</v>
      </c>
      <c r="T42" s="162"/>
      <c r="U42" s="92"/>
      <c r="V42" s="152"/>
      <c r="W42" s="152"/>
      <c r="X42" s="92"/>
      <c r="Y42" s="92"/>
      <c r="Z42" s="140"/>
      <c r="AA42" s="128"/>
      <c r="AB42" s="121"/>
      <c r="AC42" s="114"/>
    </row>
    <row r="47" spans="1:29" ht="15.75" thickBot="1"/>
    <row r="48" spans="1:29" ht="43.5" customHeight="1" thickTop="1" thickBot="1">
      <c r="A48" s="72" t="s">
        <v>54</v>
      </c>
      <c r="B48" s="51">
        <f>COUNTA(B53:B57,B60:B62)</f>
        <v>8</v>
      </c>
    </row>
    <row r="49" spans="1:9" ht="15.75" thickTop="1"/>
    <row r="51" spans="1:9" ht="15.75" thickBot="1"/>
    <row r="52" spans="1:9" ht="17.25" thickTop="1" thickBot="1">
      <c r="A52" s="72" t="s">
        <v>56</v>
      </c>
      <c r="B52" s="72" t="s">
        <v>55</v>
      </c>
      <c r="C52" s="73" t="s">
        <v>5</v>
      </c>
      <c r="D52" s="73" t="s">
        <v>9</v>
      </c>
      <c r="E52" s="73" t="s">
        <v>10</v>
      </c>
      <c r="F52" s="73" t="s">
        <v>7</v>
      </c>
      <c r="G52" s="73" t="s">
        <v>6</v>
      </c>
      <c r="H52" s="73" t="s">
        <v>8</v>
      </c>
      <c r="I52" s="73" t="s">
        <v>74</v>
      </c>
    </row>
    <row r="53" spans="1:9" ht="75.75" thickTop="1">
      <c r="A53" s="338" t="s">
        <v>300</v>
      </c>
      <c r="B53" s="105" t="s">
        <v>287</v>
      </c>
      <c r="C53" s="104" t="s">
        <v>209</v>
      </c>
      <c r="D53" s="107" t="s">
        <v>210</v>
      </c>
      <c r="E53" s="102">
        <v>41609</v>
      </c>
      <c r="F53" s="103" t="s">
        <v>211</v>
      </c>
      <c r="G53" s="104" t="s">
        <v>212</v>
      </c>
      <c r="H53" s="104" t="s">
        <v>213</v>
      </c>
      <c r="I53" s="116" t="s">
        <v>296</v>
      </c>
    </row>
    <row r="54" spans="1:9" ht="42" customHeight="1">
      <c r="A54" s="339"/>
      <c r="B54" s="108" t="s">
        <v>288</v>
      </c>
      <c r="C54" s="100" t="s">
        <v>209</v>
      </c>
      <c r="D54" s="103" t="s">
        <v>210</v>
      </c>
      <c r="E54" s="109">
        <v>41306</v>
      </c>
      <c r="F54" s="103" t="s">
        <v>211</v>
      </c>
      <c r="G54" s="103" t="s">
        <v>113</v>
      </c>
      <c r="H54" s="103" t="s">
        <v>142</v>
      </c>
      <c r="I54" s="117"/>
    </row>
    <row r="55" spans="1:9" ht="111" customHeight="1">
      <c r="A55" s="339"/>
      <c r="B55" s="110" t="s">
        <v>289</v>
      </c>
      <c r="C55" s="101" t="s">
        <v>214</v>
      </c>
      <c r="D55" s="111">
        <v>41214</v>
      </c>
      <c r="E55" s="111">
        <v>41974</v>
      </c>
      <c r="F55" s="112">
        <v>600000</v>
      </c>
      <c r="G55" s="101" t="s">
        <v>140</v>
      </c>
      <c r="H55" s="101" t="s">
        <v>215</v>
      </c>
      <c r="I55" s="116" t="s">
        <v>297</v>
      </c>
    </row>
    <row r="56" spans="1:9" ht="105">
      <c r="A56" s="339"/>
      <c r="B56" s="110" t="s">
        <v>290</v>
      </c>
      <c r="C56" s="101" t="s">
        <v>216</v>
      </c>
      <c r="D56" s="111">
        <v>41214</v>
      </c>
      <c r="E56" s="111">
        <v>41974</v>
      </c>
      <c r="F56" s="112">
        <v>3000000</v>
      </c>
      <c r="G56" s="101" t="s">
        <v>176</v>
      </c>
      <c r="H56" s="101" t="s">
        <v>217</v>
      </c>
      <c r="I56" s="116" t="s">
        <v>298</v>
      </c>
    </row>
    <row r="57" spans="1:9" ht="69" customHeight="1">
      <c r="A57" s="340"/>
      <c r="B57" s="113" t="s">
        <v>291</v>
      </c>
      <c r="C57" s="101" t="s">
        <v>218</v>
      </c>
      <c r="D57" s="111">
        <v>41214</v>
      </c>
      <c r="E57" s="111">
        <v>41334</v>
      </c>
      <c r="F57" s="112">
        <v>5000</v>
      </c>
      <c r="G57" s="101" t="s">
        <v>176</v>
      </c>
      <c r="H57" s="103" t="s">
        <v>219</v>
      </c>
      <c r="I57" s="117"/>
    </row>
    <row r="58" spans="1:9" ht="15.75" thickBot="1"/>
    <row r="59" spans="1:9" ht="17.25" thickTop="1" thickBot="1">
      <c r="A59" s="72" t="s">
        <v>56</v>
      </c>
      <c r="B59" s="72" t="s">
        <v>55</v>
      </c>
      <c r="C59" s="72" t="s">
        <v>5</v>
      </c>
      <c r="D59" s="72" t="s">
        <v>9</v>
      </c>
      <c r="E59" s="72" t="s">
        <v>10</v>
      </c>
      <c r="F59" s="72" t="s">
        <v>7</v>
      </c>
      <c r="G59" s="72" t="s">
        <v>6</v>
      </c>
      <c r="H59" s="72" t="s">
        <v>8</v>
      </c>
      <c r="I59" s="73" t="s">
        <v>74</v>
      </c>
    </row>
    <row r="60" spans="1:9" ht="60.75" thickTop="1">
      <c r="A60" s="329" t="s">
        <v>301</v>
      </c>
      <c r="B60" s="113" t="s">
        <v>292</v>
      </c>
      <c r="C60" s="101" t="s">
        <v>220</v>
      </c>
      <c r="D60" s="102">
        <v>41153</v>
      </c>
      <c r="E60" s="102">
        <v>41518</v>
      </c>
      <c r="F60" s="103" t="s">
        <v>185</v>
      </c>
      <c r="G60" s="104" t="s">
        <v>212</v>
      </c>
      <c r="H60" s="104" t="s">
        <v>221</v>
      </c>
      <c r="I60" s="117"/>
    </row>
    <row r="61" spans="1:9" ht="270">
      <c r="A61" s="330"/>
      <c r="B61" s="105" t="s">
        <v>293</v>
      </c>
      <c r="C61" s="104" t="s">
        <v>222</v>
      </c>
      <c r="D61" s="102">
        <v>41214</v>
      </c>
      <c r="E61" s="102">
        <v>41974</v>
      </c>
      <c r="F61" s="106">
        <v>10000</v>
      </c>
      <c r="G61" s="104" t="s">
        <v>159</v>
      </c>
      <c r="H61" s="104" t="s">
        <v>223</v>
      </c>
      <c r="I61" s="116" t="s">
        <v>299</v>
      </c>
    </row>
    <row r="62" spans="1:9" ht="69" customHeight="1">
      <c r="A62" s="331"/>
      <c r="B62" s="105" t="s">
        <v>294</v>
      </c>
      <c r="C62" s="104" t="s">
        <v>224</v>
      </c>
      <c r="D62" s="102">
        <v>41214</v>
      </c>
      <c r="E62" s="102">
        <v>41974</v>
      </c>
      <c r="F62" s="103" t="s">
        <v>185</v>
      </c>
      <c r="G62" s="104" t="s">
        <v>156</v>
      </c>
      <c r="H62" s="104" t="s">
        <v>225</v>
      </c>
      <c r="I62" s="116" t="s">
        <v>295</v>
      </c>
    </row>
  </sheetData>
  <sheetProtection password="ECFE" sheet="1" objects="1" scenarios="1"/>
  <mergeCells count="11">
    <mergeCell ref="I9:R9"/>
    <mergeCell ref="T9:AA9"/>
    <mergeCell ref="D5:J5"/>
    <mergeCell ref="A11:A18"/>
    <mergeCell ref="A19:A23"/>
    <mergeCell ref="A60:A62"/>
    <mergeCell ref="A24:A31"/>
    <mergeCell ref="A32:A35"/>
    <mergeCell ref="A36:A40"/>
    <mergeCell ref="A41:A42"/>
    <mergeCell ref="A53:A57"/>
  </mergeCells>
  <conditionalFormatting sqref="AF7:AF8">
    <cfRule type="cellIs" dxfId="72" priority="323" stopIfTrue="1" operator="equal">
      <formula>$AF$7</formula>
    </cfRule>
  </conditionalFormatting>
  <conditionalFormatting sqref="I11:I38">
    <cfRule type="cellIs" dxfId="71" priority="322" stopIfTrue="1" operator="equal">
      <formula>"x"</formula>
    </cfRule>
  </conditionalFormatting>
  <conditionalFormatting sqref="J11:J38">
    <cfRule type="cellIs" dxfId="70" priority="321" operator="equal">
      <formula>"x"</formula>
    </cfRule>
  </conditionalFormatting>
  <conditionalFormatting sqref="K11:K38">
    <cfRule type="cellIs" dxfId="69" priority="320" operator="equal">
      <formula>"x"</formula>
    </cfRule>
  </conditionalFormatting>
  <conditionalFormatting sqref="L11:L38">
    <cfRule type="cellIs" dxfId="68" priority="319" stopIfTrue="1" operator="equal">
      <formula>"x"</formula>
    </cfRule>
  </conditionalFormatting>
  <conditionalFormatting sqref="M11:M38">
    <cfRule type="cellIs" dxfId="67" priority="318" operator="equal">
      <formula>"x"</formula>
    </cfRule>
  </conditionalFormatting>
  <conditionalFormatting sqref="I39:I40">
    <cfRule type="cellIs" dxfId="66" priority="295" stopIfTrue="1" operator="equal">
      <formula>"x"</formula>
    </cfRule>
  </conditionalFormatting>
  <conditionalFormatting sqref="J39:J40">
    <cfRule type="cellIs" dxfId="65" priority="294" operator="equal">
      <formula>"x"</formula>
    </cfRule>
  </conditionalFormatting>
  <conditionalFormatting sqref="K39:K40">
    <cfRule type="cellIs" dxfId="64" priority="293" operator="equal">
      <formula>"x"</formula>
    </cfRule>
  </conditionalFormatting>
  <conditionalFormatting sqref="L39:L40">
    <cfRule type="cellIs" dxfId="63" priority="292" stopIfTrue="1" operator="equal">
      <formula>"x"</formula>
    </cfRule>
  </conditionalFormatting>
  <conditionalFormatting sqref="M39:M40">
    <cfRule type="cellIs" dxfId="62" priority="291" operator="equal">
      <formula>"x"</formula>
    </cfRule>
  </conditionalFormatting>
  <conditionalFormatting sqref="I41">
    <cfRule type="cellIs" dxfId="61" priority="253" stopIfTrue="1" operator="equal">
      <formula>"x"</formula>
    </cfRule>
  </conditionalFormatting>
  <conditionalFormatting sqref="J41">
    <cfRule type="cellIs" dxfId="60" priority="252" operator="equal">
      <formula>"x"</formula>
    </cfRule>
  </conditionalFormatting>
  <conditionalFormatting sqref="K41">
    <cfRule type="cellIs" dxfId="59" priority="251" operator="equal">
      <formula>"x"</formula>
    </cfRule>
  </conditionalFormatting>
  <conditionalFormatting sqref="L41">
    <cfRule type="cellIs" dxfId="58" priority="250" stopIfTrue="1" operator="equal">
      <formula>"x"</formula>
    </cfRule>
  </conditionalFormatting>
  <conditionalFormatting sqref="M41">
    <cfRule type="cellIs" dxfId="57" priority="249" operator="equal">
      <formula>"x"</formula>
    </cfRule>
  </conditionalFormatting>
  <conditionalFormatting sqref="I42">
    <cfRule type="cellIs" dxfId="56" priority="19" stopIfTrue="1" operator="equal">
      <formula>"x"</formula>
    </cfRule>
  </conditionalFormatting>
  <conditionalFormatting sqref="J42">
    <cfRule type="cellIs" dxfId="55" priority="18" operator="equal">
      <formula>"x"</formula>
    </cfRule>
  </conditionalFormatting>
  <conditionalFormatting sqref="K42">
    <cfRule type="cellIs" dxfId="54" priority="17" operator="equal">
      <formula>"x"</formula>
    </cfRule>
  </conditionalFormatting>
  <conditionalFormatting sqref="L42">
    <cfRule type="cellIs" dxfId="53" priority="16" stopIfTrue="1" operator="equal">
      <formula>"x"</formula>
    </cfRule>
  </conditionalFormatting>
  <conditionalFormatting sqref="M42">
    <cfRule type="cellIs" dxfId="52" priority="15" operator="equal">
      <formula>"x"</formula>
    </cfRule>
  </conditionalFormatting>
  <conditionalFormatting sqref="N11:N41">
    <cfRule type="cellIs" dxfId="51" priority="10" stopIfTrue="1" operator="equal">
      <formula>$AF$8</formula>
    </cfRule>
    <cfRule type="cellIs" dxfId="50" priority="13" stopIfTrue="1" operator="equal">
      <formula>$AF$7</formula>
    </cfRule>
  </conditionalFormatting>
  <conditionalFormatting sqref="AB12">
    <cfRule type="cellIs" dxfId="49" priority="5" stopIfTrue="1" operator="equal">
      <formula>"x"</formula>
    </cfRule>
  </conditionalFormatting>
  <conditionalFormatting sqref="S14">
    <cfRule type="cellIs" dxfId="48" priority="4" stopIfTrue="1" operator="equal">
      <formula>"x"</formula>
    </cfRule>
  </conditionalFormatting>
  <conditionalFormatting sqref="S40">
    <cfRule type="cellIs" dxfId="47" priority="3" stopIfTrue="1" operator="equal">
      <formula>"x"</formula>
    </cfRule>
  </conditionalFormatting>
  <conditionalFormatting sqref="S12">
    <cfRule type="cellIs" dxfId="46" priority="6" stopIfTrue="1" operator="equal">
      <formula>"x"</formula>
    </cfRule>
  </conditionalFormatting>
  <conditionalFormatting sqref="N42">
    <cfRule type="cellIs" dxfId="45" priority="1" stopIfTrue="1" operator="equal">
      <formula>$AF$8</formula>
    </cfRule>
    <cfRule type="cellIs" dxfId="44" priority="2" stopIfTrue="1" operator="equal">
      <formula>$AF$7</formula>
    </cfRule>
  </conditionalFormatting>
  <dataValidations count="1">
    <dataValidation type="list" allowBlank="1" showInputMessage="1" showErrorMessage="1" sqref="N11:N42">
      <formula1>$AF$7:$AF$8</formula1>
    </dataValidation>
  </dataValidations>
  <pageMargins left="0.511811024" right="0.511811024" top="0.78740157499999996" bottom="0.78740157499999996" header="0.31496062000000002" footer="0.31496062000000002"/>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dimension ref="A1:S37"/>
  <sheetViews>
    <sheetView showGridLines="0" zoomScale="80" zoomScaleNormal="80" zoomScalePageLayoutView="70" workbookViewId="0">
      <selection activeCell="J45" sqref="J45"/>
    </sheetView>
  </sheetViews>
  <sheetFormatPr defaultRowHeight="15"/>
  <cols>
    <col min="1" max="1" width="0.85546875" customWidth="1"/>
    <col min="2" max="2" width="36.7109375" customWidth="1"/>
    <col min="3" max="3" width="14.28515625" customWidth="1"/>
    <col min="5" max="5" width="13.28515625" customWidth="1"/>
    <col min="6" max="6" width="11.28515625" customWidth="1"/>
  </cols>
  <sheetData>
    <row r="1" spans="1:19" s="2" customFormat="1">
      <c r="A1" s="3" t="s">
        <v>0</v>
      </c>
      <c r="H1" s="14"/>
      <c r="I1" s="14"/>
      <c r="J1" s="14"/>
      <c r="K1" s="14"/>
      <c r="L1" s="14"/>
      <c r="M1" s="14"/>
    </row>
    <row r="2" spans="1:19" s="4" customFormat="1" ht="4.1500000000000004" customHeight="1">
      <c r="H2" s="15"/>
      <c r="I2" s="15"/>
      <c r="J2" s="15"/>
      <c r="K2" s="15"/>
      <c r="L2" s="15"/>
      <c r="M2" s="15"/>
    </row>
    <row r="3" spans="1:19" s="5" customFormat="1" ht="15.75" thickBot="1">
      <c r="A3" s="355" t="str">
        <f>'Monitoria Anual 1'!A3</f>
        <v>PLANO DE AÇÃO NACIONAL PARA A CONSERVAÇÃO DO MUTUM-DO-SUDESTE</v>
      </c>
      <c r="B3" s="355"/>
      <c r="C3" s="355"/>
      <c r="D3" s="355"/>
      <c r="E3" s="355"/>
      <c r="F3" s="355"/>
      <c r="G3" s="355"/>
      <c r="H3" s="355"/>
      <c r="I3" s="355"/>
      <c r="J3" s="355"/>
      <c r="K3" s="355"/>
      <c r="L3" s="355"/>
      <c r="M3" s="355"/>
      <c r="N3" s="355"/>
      <c r="O3" s="355"/>
      <c r="P3" s="355"/>
    </row>
    <row r="4" spans="1:19" s="1" customFormat="1" ht="15.75" thickTop="1">
      <c r="H4" s="16"/>
      <c r="I4" s="16"/>
      <c r="J4" s="16"/>
      <c r="K4" s="16"/>
      <c r="L4" s="16"/>
      <c r="M4" s="16"/>
    </row>
    <row r="5" spans="1:19" s="6" customFormat="1" ht="25.9" customHeight="1" thickBot="1">
      <c r="A5" s="7" t="s">
        <v>1</v>
      </c>
      <c r="B5" s="7"/>
      <c r="C5" s="348" t="str">
        <f>'Monitoria Anual 1'!D5</f>
        <v xml:space="preserve">Promover a recuperação e a manutenção de Crax blumenbachii visando reestabelecer as populações nos remanescentes de sua área de ocorrência original (novo)                                                                                
 Assegurar permanentemente a manutenção das populações e da distribuição geográfica de Crax blumenbachii e, nos médio e longo prazo, promover o aumento tanto do efetivo populacional quanto do número de populações, e propiciar a expansão da distribuição geográfica da espécie na sua área de ocorrência original (antigo)
</v>
      </c>
      <c r="D5" s="348"/>
      <c r="E5" s="348"/>
      <c r="F5" s="348"/>
      <c r="G5" s="348"/>
      <c r="H5" s="348"/>
      <c r="I5" s="348"/>
      <c r="J5" s="348"/>
      <c r="K5" s="348"/>
      <c r="L5" s="348"/>
      <c r="M5" s="348"/>
      <c r="N5" s="348"/>
      <c r="O5" s="348"/>
      <c r="P5" s="361"/>
    </row>
    <row r="6" spans="1:19" s="1" customFormat="1" ht="15.75" thickTop="1">
      <c r="H6" s="16"/>
      <c r="I6" s="16"/>
      <c r="J6" s="16"/>
      <c r="K6" s="16"/>
      <c r="L6" s="16"/>
      <c r="M6" s="16"/>
    </row>
    <row r="7" spans="1:19" s="1" customFormat="1" ht="15.75" thickBot="1">
      <c r="A7" s="7" t="s">
        <v>2</v>
      </c>
      <c r="B7" s="7"/>
      <c r="C7" s="9" t="s">
        <v>79</v>
      </c>
      <c r="D7" s="9"/>
      <c r="E7" s="10"/>
      <c r="F7" s="10"/>
      <c r="G7" s="11"/>
      <c r="H7" s="16"/>
      <c r="I7" s="16"/>
      <c r="J7" s="16"/>
      <c r="K7" s="16"/>
      <c r="L7" s="16"/>
      <c r="M7" s="16"/>
    </row>
    <row r="8" spans="1:19" ht="15.75" thickTop="1"/>
    <row r="9" spans="1:19" ht="18.75">
      <c r="A9" s="48" t="s">
        <v>32</v>
      </c>
      <c r="B9" s="48"/>
      <c r="C9" s="48"/>
      <c r="D9" s="48"/>
      <c r="E9" s="48"/>
      <c r="F9" s="48"/>
      <c r="G9" s="48"/>
      <c r="H9" s="48"/>
      <c r="I9" s="48"/>
      <c r="J9" s="48"/>
      <c r="K9" s="48"/>
      <c r="L9" s="48"/>
      <c r="M9" s="48"/>
      <c r="N9" s="48"/>
      <c r="O9" s="48"/>
      <c r="P9" s="48"/>
      <c r="Q9" s="48"/>
      <c r="R9" s="48"/>
      <c r="S9" s="48"/>
    </row>
    <row r="11" spans="1:19">
      <c r="B11" s="26" t="s">
        <v>43</v>
      </c>
      <c r="C11" s="27"/>
      <c r="D11" s="27"/>
    </row>
    <row r="12" spans="1:19" ht="15.75" thickBot="1">
      <c r="E12" s="359" t="s">
        <v>76</v>
      </c>
      <c r="F12" s="360"/>
    </row>
    <row r="13" spans="1:19" ht="60.75" customHeight="1" thickTop="1" thickBot="1">
      <c r="B13" s="353" t="s">
        <v>34</v>
      </c>
      <c r="C13" s="354"/>
      <c r="D13" s="354"/>
      <c r="E13" s="357" t="s">
        <v>75</v>
      </c>
      <c r="F13" s="358"/>
    </row>
    <row r="14" spans="1:19" s="65" customFormat="1" ht="31.9" customHeight="1" thickTop="1" thickBot="1">
      <c r="B14" s="66" t="s">
        <v>40</v>
      </c>
      <c r="C14" s="68" t="s">
        <v>73</v>
      </c>
      <c r="D14" s="67" t="s">
        <v>41</v>
      </c>
      <c r="E14" s="87" t="s">
        <v>66</v>
      </c>
      <c r="F14" s="88" t="s">
        <v>41</v>
      </c>
    </row>
    <row r="15" spans="1:19" ht="16.5" thickTop="1">
      <c r="B15" s="49" t="s">
        <v>35</v>
      </c>
      <c r="C15" s="74"/>
      <c r="D15" s="75"/>
      <c r="E15" s="74">
        <f>COUNTA('Monitoria Anual 1'!N11:N42)</f>
        <v>14</v>
      </c>
      <c r="F15" s="75"/>
    </row>
    <row r="16" spans="1:19" ht="15.75">
      <c r="B16" s="35" t="s">
        <v>47</v>
      </c>
      <c r="C16" s="76">
        <f>COUNTA('Monitoria Anual 1'!I11:I42)</f>
        <v>0</v>
      </c>
      <c r="D16" s="77">
        <f>C16/C22</f>
        <v>0</v>
      </c>
      <c r="E16" s="76">
        <f>C16-0</f>
        <v>0</v>
      </c>
      <c r="F16" s="77">
        <f t="shared" ref="F16:F21" si="0">E16/$E$22</f>
        <v>0</v>
      </c>
    </row>
    <row r="17" spans="2:17" ht="15.75">
      <c r="B17" s="28" t="s">
        <v>36</v>
      </c>
      <c r="C17" s="78">
        <f>COUNTA('Monitoria Anual 1'!J11:J42)</f>
        <v>17</v>
      </c>
      <c r="D17" s="79">
        <f>C17/C22</f>
        <v>0.53125</v>
      </c>
      <c r="E17" s="78">
        <f>C17-8</f>
        <v>9</v>
      </c>
      <c r="F17" s="77">
        <f t="shared" si="0"/>
        <v>0.34615384615384615</v>
      </c>
    </row>
    <row r="18" spans="2:17" ht="15.75">
      <c r="B18" s="29" t="s">
        <v>37</v>
      </c>
      <c r="C18" s="78">
        <f>COUNTA('Monitoria Anual 1'!K11:K42)</f>
        <v>4</v>
      </c>
      <c r="D18" s="79">
        <f>C18/C22</f>
        <v>0.125</v>
      </c>
      <c r="E18" s="78">
        <f>C18-3</f>
        <v>1</v>
      </c>
      <c r="F18" s="77">
        <f t="shared" si="0"/>
        <v>3.8461538461538464E-2</v>
      </c>
    </row>
    <row r="19" spans="2:17" ht="15.75">
      <c r="B19" s="30" t="s">
        <v>38</v>
      </c>
      <c r="C19" s="78">
        <f>COUNTA('Monitoria Anual 1'!L11:L42)</f>
        <v>3</v>
      </c>
      <c r="D19" s="79">
        <f>C19/C22</f>
        <v>9.375E-2</v>
      </c>
      <c r="E19" s="78">
        <f>C19-1</f>
        <v>2</v>
      </c>
      <c r="F19" s="77">
        <f t="shared" si="0"/>
        <v>7.6923076923076927E-2</v>
      </c>
    </row>
    <row r="20" spans="2:17" ht="16.5" thickBot="1">
      <c r="B20" s="31" t="s">
        <v>39</v>
      </c>
      <c r="C20" s="78">
        <f>COUNTA('Monitoria Anual 1'!M11:M42)</f>
        <v>8</v>
      </c>
      <c r="D20" s="79">
        <f>C20/C22</f>
        <v>0.25</v>
      </c>
      <c r="E20" s="78">
        <f>C20-2</f>
        <v>6</v>
      </c>
      <c r="F20" s="77">
        <f t="shared" si="0"/>
        <v>0.23076923076923078</v>
      </c>
    </row>
    <row r="21" spans="2:17" ht="17.25" thickTop="1" thickBot="1">
      <c r="B21" s="71" t="s">
        <v>57</v>
      </c>
      <c r="C21" s="78"/>
      <c r="D21" s="79"/>
      <c r="E21" s="78">
        <f>'Monitoria Anual 1'!B48</f>
        <v>8</v>
      </c>
      <c r="F21" s="77">
        <f t="shared" si="0"/>
        <v>0.30769230769230771</v>
      </c>
    </row>
    <row r="22" spans="2:17" ht="16.5" thickTop="1" thickBot="1">
      <c r="B22" s="81" t="s">
        <v>42</v>
      </c>
      <c r="C22" s="82">
        <f>C16+C17+C18+C19+C20</f>
        <v>32</v>
      </c>
      <c r="D22" s="83">
        <f>SUM(D15:D21)</f>
        <v>1</v>
      </c>
      <c r="E22" s="172">
        <f>SUM(E16:E21)</f>
        <v>26</v>
      </c>
      <c r="F22" s="80">
        <f>SUM(F16:F21)</f>
        <v>1</v>
      </c>
    </row>
    <row r="23" spans="2:17" ht="16.5" thickTop="1" thickBot="1">
      <c r="B23" s="356" t="s">
        <v>72</v>
      </c>
      <c r="C23" s="356"/>
      <c r="D23" s="356"/>
      <c r="E23" s="86">
        <f>COUNTIF('Monitoria Anual 1'!N11:N41,'Monitoria Anual 1'!AF7)</f>
        <v>3</v>
      </c>
      <c r="F23" s="84"/>
    </row>
    <row r="24" spans="2:17" ht="16.5" thickTop="1" thickBot="1">
      <c r="B24" s="356" t="s">
        <v>71</v>
      </c>
      <c r="C24" s="356"/>
      <c r="D24" s="356"/>
      <c r="E24" s="86">
        <f>COUNTIF('Monitoria Anual 1'!N11:N42,'Monitoria Anual 1'!AF8)</f>
        <v>11</v>
      </c>
      <c r="F24" s="85"/>
    </row>
    <row r="25" spans="2:17" ht="15.75" thickTop="1"/>
    <row r="26" spans="2:17">
      <c r="B26" s="26" t="s">
        <v>44</v>
      </c>
      <c r="C26" s="27"/>
      <c r="D26" s="27"/>
    </row>
    <row r="27" spans="2:17" ht="3" customHeight="1"/>
    <row r="28" spans="2:17" ht="36" customHeight="1">
      <c r="B28" s="47" t="s">
        <v>33</v>
      </c>
      <c r="C28" s="34">
        <f>COUNTA('Monitoria Anual 1'!A11:A42)</f>
        <v>6</v>
      </c>
      <c r="O28" t="s">
        <v>69</v>
      </c>
      <c r="Q28" t="s">
        <v>70</v>
      </c>
    </row>
    <row r="29" spans="2:17" ht="6.6" customHeight="1" thickBot="1"/>
    <row r="30" spans="2:17" ht="16.5" thickTop="1" thickBot="1">
      <c r="B30" s="32" t="s">
        <v>45</v>
      </c>
      <c r="C30" s="33" t="s">
        <v>46</v>
      </c>
      <c r="D30" s="36"/>
      <c r="E30" s="37"/>
      <c r="F30" s="38"/>
      <c r="G30" s="39"/>
      <c r="H30" s="40"/>
      <c r="I30" s="41"/>
    </row>
    <row r="31" spans="2:17" ht="15.75" thickTop="1">
      <c r="B31" s="42" t="s">
        <v>48</v>
      </c>
      <c r="C31" s="44">
        <f>COUNTA('Monitoria Anual 1'!B11:B18)</f>
        <v>8</v>
      </c>
      <c r="D31" s="325">
        <f>COUNTA('Monitoria Anual 1'!N11:N18)</f>
        <v>4</v>
      </c>
      <c r="E31" s="325">
        <f>COUNTA('Monitoria Anual 1'!I11:I18)</f>
        <v>0</v>
      </c>
      <c r="F31" s="325">
        <f>COUNTA('Monitoria Anual 1'!J11:J18)</f>
        <v>7</v>
      </c>
      <c r="G31" s="325">
        <f>COUNTA('Monitoria Anual 1'!K11:K18)</f>
        <v>0</v>
      </c>
      <c r="H31" s="325">
        <f>COUNTA('Monitoria Anual 1'!L11:L18)</f>
        <v>0</v>
      </c>
      <c r="I31" s="325">
        <f>COUNTA('Monitoria Anual 1'!M11:M18)</f>
        <v>1</v>
      </c>
    </row>
    <row r="32" spans="2:17">
      <c r="B32" s="43" t="s">
        <v>49</v>
      </c>
      <c r="C32" s="45">
        <f>COUNTA('Monitoria Anual 1'!B19:B23)</f>
        <v>5</v>
      </c>
      <c r="D32" s="45">
        <f>COUNTA('Monitoria Anual 1'!N19:N23)</f>
        <v>0</v>
      </c>
      <c r="E32" s="45">
        <f>COUNTA('Monitoria Anual 1'!I19:I23)</f>
        <v>0</v>
      </c>
      <c r="F32" s="45">
        <f>COUNTA('Monitoria Anual 1'!J19:J23)</f>
        <v>2</v>
      </c>
      <c r="G32" s="45">
        <f>COUNTA('Monitoria Anual 1'!K19:K23)</f>
        <v>0</v>
      </c>
      <c r="H32" s="45">
        <f>COUNTA('Monitoria Anual 1'!L19:L23)</f>
        <v>0</v>
      </c>
      <c r="I32" s="45">
        <f>COUNTA('Monitoria Anual 1'!M19:M23)</f>
        <v>3</v>
      </c>
    </row>
    <row r="33" spans="2:9">
      <c r="B33" s="43" t="s">
        <v>50</v>
      </c>
      <c r="C33" s="45">
        <f>COUNTA('Monitoria Anual 1'!B24:B31)</f>
        <v>8</v>
      </c>
      <c r="D33" s="45">
        <f>COUNTA('Monitoria Anual 1'!N24:N31)</f>
        <v>2</v>
      </c>
      <c r="E33" s="45">
        <f>COUNTA('Monitoria Anual 1'!I24:I31)</f>
        <v>0</v>
      </c>
      <c r="F33" s="45">
        <f>COUNTA('Monitoria Anual 1'!J24:J31)</f>
        <v>4</v>
      </c>
      <c r="G33" s="45">
        <f>COUNTA('Monitoria Anual 1'!K24:K31)</f>
        <v>1</v>
      </c>
      <c r="H33" s="45">
        <f>COUNTA('Monitoria Anual 1'!L24:L31)</f>
        <v>2</v>
      </c>
      <c r="I33" s="45">
        <f>COUNTA('Monitoria Anual 1'!M24:M31)</f>
        <v>1</v>
      </c>
    </row>
    <row r="34" spans="2:9">
      <c r="B34" s="43" t="s">
        <v>51</v>
      </c>
      <c r="C34" s="45">
        <f>COUNTA('Monitoria Anual 1'!B32:B35)</f>
        <v>4</v>
      </c>
      <c r="D34" s="45">
        <f>COUNTA('Monitoria Anual 1'!N32:N35)</f>
        <v>4</v>
      </c>
      <c r="E34" s="45">
        <f>COUNTA('Monitoria Anual 1'!I32:I35)</f>
        <v>0</v>
      </c>
      <c r="F34" s="45">
        <f>COUNTA('Monitoria Anual 1'!J32:J35)</f>
        <v>1</v>
      </c>
      <c r="G34" s="45">
        <f>COUNTA('Monitoria Anual 1'!K32:K35)</f>
        <v>2</v>
      </c>
      <c r="H34" s="45">
        <f>COUNTA('Monitoria Anual 1'!L32:L35)</f>
        <v>1</v>
      </c>
      <c r="I34" s="45">
        <f>COUNTA('Monitoria Anual 1'!M32:M35)</f>
        <v>0</v>
      </c>
    </row>
    <row r="35" spans="2:9">
      <c r="B35" s="43" t="s">
        <v>52</v>
      </c>
      <c r="C35" s="45">
        <f>COUNTA('Monitoria Anual 1'!B36:B40)</f>
        <v>5</v>
      </c>
      <c r="D35" s="45">
        <f>COUNTA('Monitoria Anual 1'!N36:N40)</f>
        <v>2</v>
      </c>
      <c r="E35" s="45">
        <f>COUNTA('Monitoria Anual 1'!I36:I40)</f>
        <v>0</v>
      </c>
      <c r="F35" s="45">
        <f>COUNTA('Monitoria Anual 1'!J36:J40)</f>
        <v>1</v>
      </c>
      <c r="G35" s="45">
        <f>COUNTA('Monitoria Anual 1'!K36:K40)</f>
        <v>1</v>
      </c>
      <c r="H35" s="45">
        <f>COUNTA('Monitoria Anual 1'!L36:L40)</f>
        <v>0</v>
      </c>
      <c r="I35" s="45">
        <f>COUNTA('Monitoria Anual 1'!M36:M40)</f>
        <v>3</v>
      </c>
    </row>
    <row r="36" spans="2:9" ht="15.75" thickBot="1">
      <c r="B36" s="50" t="s">
        <v>53</v>
      </c>
      <c r="C36" s="46">
        <f>COUNTA('Monitoria Anual 1'!B41:B42)</f>
        <v>2</v>
      </c>
      <c r="D36" s="46">
        <f>COUNTA('Monitoria Anual 1'!N41:N42)</f>
        <v>2</v>
      </c>
      <c r="E36" s="46">
        <f>COUNTA('Monitoria Anual 1'!I41:I41)</f>
        <v>0</v>
      </c>
      <c r="F36" s="46">
        <f>COUNTA('Monitoria Anual 1'!J41:J42)</f>
        <v>2</v>
      </c>
      <c r="G36" s="46">
        <f>COUNTA('Monitoria Anual 1'!K41:K41)</f>
        <v>0</v>
      </c>
      <c r="H36" s="46">
        <f>COUNTA('Monitoria Anual 1'!L41:L41)</f>
        <v>0</v>
      </c>
      <c r="I36" s="46">
        <f>COUNTA('Monitoria Anual 1'!M41:M41)</f>
        <v>0</v>
      </c>
    </row>
    <row r="37" spans="2:9" ht="15.75" thickTop="1"/>
  </sheetData>
  <sheetProtection password="F03E" sheet="1" objects="1" scenarios="1"/>
  <mergeCells count="7">
    <mergeCell ref="B13:D13"/>
    <mergeCell ref="A3:P3"/>
    <mergeCell ref="B23:D23"/>
    <mergeCell ref="B24:D24"/>
    <mergeCell ref="E13:F13"/>
    <mergeCell ref="E12:F12"/>
    <mergeCell ref="C5:P5"/>
  </mergeCells>
  <conditionalFormatting sqref="D31:E31 E31:I36">
    <cfRule type="cellIs" dxfId="43" priority="5" stopIfTrue="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xl/worksheets/sheet5.xml><?xml version="1.0" encoding="utf-8"?>
<worksheet xmlns="http://schemas.openxmlformats.org/spreadsheetml/2006/main" xmlns:r="http://schemas.openxmlformats.org/officeDocument/2006/relationships">
  <dimension ref="A1:BAQ53"/>
  <sheetViews>
    <sheetView showGridLines="0" zoomScale="50" zoomScaleNormal="50" workbookViewId="0">
      <pane xSplit="2" ySplit="10" topLeftCell="C25" activePane="bottomRight" state="frozen"/>
      <selection pane="topRight" activeCell="C1" sqref="C1"/>
      <selection pane="bottomLeft" activeCell="A11" sqref="A11"/>
      <selection pane="bottomRight" activeCell="M25" sqref="M25:M36"/>
    </sheetView>
  </sheetViews>
  <sheetFormatPr defaultColWidth="8.85546875" defaultRowHeight="11.25"/>
  <cols>
    <col min="1" max="1" width="16.7109375" style="182" customWidth="1"/>
    <col min="2" max="2" width="38" style="182" customWidth="1"/>
    <col min="3" max="3" width="18.7109375" style="182" customWidth="1"/>
    <col min="4" max="4" width="21.42578125" style="182" customWidth="1"/>
    <col min="5" max="5" width="25.7109375" style="182" customWidth="1"/>
    <col min="6" max="6" width="27.5703125" style="182" customWidth="1"/>
    <col min="7" max="7" width="25.140625" style="182" customWidth="1"/>
    <col min="8" max="8" width="27.7109375" style="182" bestFit="1" customWidth="1"/>
    <col min="9" max="14" width="26.7109375" style="183" customWidth="1"/>
    <col min="15" max="15" width="37.85546875" style="182" customWidth="1"/>
    <col min="16" max="16" width="28.7109375" style="182" customWidth="1"/>
    <col min="17" max="17" width="40" style="182" customWidth="1"/>
    <col min="18" max="19" width="26.7109375" style="182" customWidth="1"/>
    <col min="20" max="21" width="28.85546875" style="182" customWidth="1"/>
    <col min="22" max="26" width="18.7109375" style="182" customWidth="1"/>
    <col min="27" max="27" width="22.7109375" style="182" customWidth="1"/>
    <col min="28" max="31" width="8.85546875" style="182"/>
    <col min="32" max="32" width="0" style="182" hidden="1" customWidth="1"/>
    <col min="33" max="16384" width="8.85546875" style="182"/>
  </cols>
  <sheetData>
    <row r="1" spans="1:32" s="176" customFormat="1">
      <c r="A1" s="175" t="s">
        <v>0</v>
      </c>
      <c r="I1" s="177"/>
      <c r="J1" s="177"/>
      <c r="K1" s="177"/>
      <c r="L1" s="177"/>
      <c r="M1" s="177"/>
      <c r="N1" s="177"/>
    </row>
    <row r="2" spans="1:32" s="178" customFormat="1" ht="4.1500000000000004" customHeight="1">
      <c r="I2" s="179"/>
      <c r="J2" s="179"/>
      <c r="K2" s="179"/>
      <c r="L2" s="179"/>
      <c r="M2" s="179"/>
      <c r="N2" s="179"/>
    </row>
    <row r="3" spans="1:32" s="181" customFormat="1" ht="12" thickBot="1">
      <c r="A3" s="180" t="s">
        <v>77</v>
      </c>
      <c r="B3" s="180"/>
      <c r="C3" s="180"/>
      <c r="D3" s="180"/>
      <c r="E3" s="180"/>
      <c r="F3" s="180"/>
      <c r="G3" s="180"/>
      <c r="H3" s="180"/>
      <c r="I3" s="180"/>
      <c r="J3" s="180"/>
      <c r="K3" s="180"/>
      <c r="L3" s="180"/>
      <c r="M3" s="180"/>
      <c r="O3" s="180"/>
      <c r="P3" s="180"/>
      <c r="Q3" s="180"/>
    </row>
    <row r="4" spans="1:32" ht="12" thickTop="1"/>
    <row r="5" spans="1:32" s="186" customFormat="1" ht="9.75" customHeight="1" thickBot="1">
      <c r="A5" s="184" t="s">
        <v>1</v>
      </c>
      <c r="B5" s="184"/>
      <c r="C5" s="185"/>
      <c r="D5" s="362" t="s">
        <v>418</v>
      </c>
      <c r="E5" s="363"/>
      <c r="F5" s="363"/>
      <c r="G5" s="363"/>
      <c r="H5" s="363"/>
      <c r="I5" s="363"/>
      <c r="J5" s="363"/>
      <c r="K5" s="363"/>
      <c r="L5" s="363"/>
      <c r="M5" s="364"/>
    </row>
    <row r="6" spans="1:32" ht="12" thickTop="1"/>
    <row r="7" spans="1:32" ht="12" thickBot="1">
      <c r="A7" s="184" t="s">
        <v>2</v>
      </c>
      <c r="B7" s="184"/>
      <c r="C7" s="185"/>
      <c r="D7" s="187" t="s">
        <v>332</v>
      </c>
      <c r="E7" s="187"/>
      <c r="F7" s="187"/>
      <c r="G7" s="188"/>
      <c r="H7" s="183"/>
      <c r="AF7" s="182" t="s">
        <v>67</v>
      </c>
    </row>
    <row r="8" spans="1:32" ht="12" thickTop="1">
      <c r="AF8" s="189" t="s">
        <v>68</v>
      </c>
    </row>
    <row r="9" spans="1:32" ht="12" thickBot="1">
      <c r="A9" s="190" t="s">
        <v>11</v>
      </c>
      <c r="B9" s="191"/>
      <c r="C9" s="191"/>
      <c r="D9" s="191"/>
      <c r="E9" s="191"/>
      <c r="F9" s="191"/>
      <c r="G9" s="191"/>
      <c r="H9" s="192"/>
      <c r="I9" s="368" t="s">
        <v>62</v>
      </c>
      <c r="J9" s="369"/>
      <c r="K9" s="369"/>
      <c r="L9" s="369"/>
      <c r="M9" s="369"/>
      <c r="N9" s="369"/>
      <c r="O9" s="369"/>
      <c r="P9" s="369"/>
      <c r="Q9" s="369"/>
      <c r="R9" s="370"/>
      <c r="S9" s="193"/>
      <c r="T9" s="371" t="s">
        <v>30</v>
      </c>
      <c r="U9" s="372"/>
      <c r="V9" s="372"/>
      <c r="W9" s="372"/>
      <c r="X9" s="372"/>
      <c r="Y9" s="372"/>
      <c r="Z9" s="372"/>
      <c r="AA9" s="373"/>
    </row>
    <row r="10" spans="1:32" ht="35.25" thickTop="1" thickBot="1">
      <c r="A10" s="194" t="s">
        <v>3</v>
      </c>
      <c r="B10" s="194" t="s">
        <v>4</v>
      </c>
      <c r="C10" s="194" t="s">
        <v>5</v>
      </c>
      <c r="D10" s="194" t="s">
        <v>9</v>
      </c>
      <c r="E10" s="194" t="s">
        <v>10</v>
      </c>
      <c r="F10" s="194" t="s">
        <v>6</v>
      </c>
      <c r="G10" s="194" t="s">
        <v>8</v>
      </c>
      <c r="H10" s="194" t="s">
        <v>65</v>
      </c>
      <c r="I10" s="195" t="s">
        <v>12</v>
      </c>
      <c r="J10" s="196" t="s">
        <v>13</v>
      </c>
      <c r="K10" s="197" t="s">
        <v>14</v>
      </c>
      <c r="L10" s="198" t="s">
        <v>15</v>
      </c>
      <c r="M10" s="199" t="s">
        <v>16</v>
      </c>
      <c r="N10" s="200" t="s">
        <v>17</v>
      </c>
      <c r="O10" s="201" t="s">
        <v>18</v>
      </c>
      <c r="P10" s="201" t="s">
        <v>19</v>
      </c>
      <c r="Q10" s="201" t="s">
        <v>20</v>
      </c>
      <c r="R10" s="201" t="s">
        <v>21</v>
      </c>
      <c r="S10" s="201" t="s">
        <v>63</v>
      </c>
      <c r="T10" s="202" t="s">
        <v>22</v>
      </c>
      <c r="U10" s="203" t="s">
        <v>23</v>
      </c>
      <c r="V10" s="203" t="s">
        <v>24</v>
      </c>
      <c r="W10" s="203" t="s">
        <v>25</v>
      </c>
      <c r="X10" s="203" t="s">
        <v>26</v>
      </c>
      <c r="Y10" s="203" t="s">
        <v>27</v>
      </c>
      <c r="Z10" s="203" t="s">
        <v>28</v>
      </c>
      <c r="AA10" s="203" t="s">
        <v>29</v>
      </c>
    </row>
    <row r="11" spans="1:32" s="272" customFormat="1" ht="240" customHeight="1" thickTop="1">
      <c r="A11" s="374" t="s">
        <v>302</v>
      </c>
      <c r="B11" s="268" t="s">
        <v>458</v>
      </c>
      <c r="C11" s="251" t="s">
        <v>155</v>
      </c>
      <c r="D11" s="252">
        <v>41214</v>
      </c>
      <c r="E11" s="252">
        <v>41974</v>
      </c>
      <c r="F11" s="251" t="s">
        <v>156</v>
      </c>
      <c r="G11" s="253" t="s">
        <v>305</v>
      </c>
      <c r="H11" s="254">
        <v>5000</v>
      </c>
      <c r="I11" s="269"/>
      <c r="J11" s="269"/>
      <c r="K11" s="269"/>
      <c r="L11" s="269" t="s">
        <v>64</v>
      </c>
      <c r="M11" s="269"/>
      <c r="N11" s="270"/>
      <c r="O11" s="269" t="s">
        <v>355</v>
      </c>
      <c r="P11" s="269" t="s">
        <v>386</v>
      </c>
      <c r="Q11" s="269" t="s">
        <v>356</v>
      </c>
      <c r="R11" s="269" t="s">
        <v>375</v>
      </c>
      <c r="S11" s="255"/>
      <c r="T11" s="271" t="s">
        <v>388</v>
      </c>
      <c r="U11" s="269"/>
      <c r="V11" s="269"/>
      <c r="W11" s="269"/>
      <c r="X11" s="269"/>
      <c r="Y11" s="269"/>
      <c r="Z11" s="269"/>
      <c r="AA11" s="269"/>
    </row>
    <row r="12" spans="1:32" s="272" customFormat="1" ht="240" customHeight="1">
      <c r="A12" s="375"/>
      <c r="B12" s="273" t="s">
        <v>467</v>
      </c>
      <c r="C12" s="251" t="s">
        <v>158</v>
      </c>
      <c r="D12" s="252">
        <v>41214</v>
      </c>
      <c r="E12" s="252">
        <v>41974</v>
      </c>
      <c r="F12" s="251" t="s">
        <v>159</v>
      </c>
      <c r="G12" s="253" t="s">
        <v>306</v>
      </c>
      <c r="H12" s="254">
        <v>10000</v>
      </c>
      <c r="I12" s="269"/>
      <c r="J12" s="269"/>
      <c r="K12" s="269"/>
      <c r="L12" s="269" t="s">
        <v>64</v>
      </c>
      <c r="M12" s="269"/>
      <c r="N12" s="270"/>
      <c r="O12" s="274" t="s">
        <v>468</v>
      </c>
      <c r="P12" s="274" t="s">
        <v>336</v>
      </c>
      <c r="Q12" s="274"/>
      <c r="R12" s="274" t="s">
        <v>411</v>
      </c>
      <c r="S12" s="255"/>
      <c r="T12" s="275" t="s">
        <v>389</v>
      </c>
      <c r="U12" s="274"/>
      <c r="V12" s="274"/>
      <c r="W12" s="274"/>
      <c r="X12" s="274"/>
      <c r="Y12" s="274"/>
      <c r="Z12" s="274" t="s">
        <v>345</v>
      </c>
      <c r="AA12" s="276" t="s">
        <v>413</v>
      </c>
    </row>
    <row r="13" spans="1:32" s="272" customFormat="1" ht="240" customHeight="1">
      <c r="A13" s="375"/>
      <c r="B13" s="277" t="s">
        <v>469</v>
      </c>
      <c r="C13" s="251" t="s">
        <v>163</v>
      </c>
      <c r="D13" s="252">
        <v>41214</v>
      </c>
      <c r="E13" s="252">
        <v>41974</v>
      </c>
      <c r="F13" s="251" t="s">
        <v>164</v>
      </c>
      <c r="G13" s="253" t="s">
        <v>333</v>
      </c>
      <c r="H13" s="254" t="s">
        <v>185</v>
      </c>
      <c r="I13" s="269"/>
      <c r="J13" s="269"/>
      <c r="K13" s="269"/>
      <c r="L13" s="269" t="s">
        <v>64</v>
      </c>
      <c r="M13" s="269"/>
      <c r="N13" s="270"/>
      <c r="O13" s="274" t="s">
        <v>346</v>
      </c>
      <c r="P13" s="274" t="s">
        <v>347</v>
      </c>
      <c r="Q13" s="274" t="s">
        <v>341</v>
      </c>
      <c r="R13" s="274" t="s">
        <v>374</v>
      </c>
      <c r="S13" s="255"/>
      <c r="T13" s="275" t="s">
        <v>390</v>
      </c>
      <c r="U13" s="274"/>
      <c r="V13" s="274"/>
      <c r="W13" s="274"/>
      <c r="X13" s="274"/>
      <c r="Y13" s="274"/>
      <c r="Z13" s="274"/>
      <c r="AA13" s="276" t="s">
        <v>470</v>
      </c>
    </row>
    <row r="14" spans="1:32" s="272" customFormat="1" ht="240" customHeight="1">
      <c r="A14" s="375"/>
      <c r="B14" s="268" t="s">
        <v>316</v>
      </c>
      <c r="C14" s="251" t="s">
        <v>169</v>
      </c>
      <c r="D14" s="252">
        <v>41214</v>
      </c>
      <c r="E14" s="252">
        <v>41974</v>
      </c>
      <c r="F14" s="251" t="s">
        <v>156</v>
      </c>
      <c r="G14" s="251" t="s">
        <v>307</v>
      </c>
      <c r="H14" s="256" t="s">
        <v>185</v>
      </c>
      <c r="I14" s="269"/>
      <c r="J14" s="269"/>
      <c r="K14" s="269"/>
      <c r="L14" s="269"/>
      <c r="M14" s="269" t="s">
        <v>64</v>
      </c>
      <c r="N14" s="270"/>
      <c r="O14" s="274" t="s">
        <v>337</v>
      </c>
      <c r="P14" s="274" t="s">
        <v>338</v>
      </c>
      <c r="Q14" s="274"/>
      <c r="R14" s="274" t="s">
        <v>159</v>
      </c>
      <c r="S14" s="260" t="s">
        <v>339</v>
      </c>
      <c r="T14" s="275" t="s">
        <v>391</v>
      </c>
      <c r="U14" s="274"/>
      <c r="V14" s="274"/>
      <c r="W14" s="274"/>
      <c r="X14" s="274"/>
      <c r="Y14" s="274"/>
      <c r="Z14" s="274"/>
      <c r="AA14" s="274"/>
    </row>
    <row r="15" spans="1:32" s="272" customFormat="1" ht="240" customHeight="1">
      <c r="A15" s="375"/>
      <c r="B15" s="268" t="s">
        <v>317</v>
      </c>
      <c r="C15" s="251" t="s">
        <v>175</v>
      </c>
      <c r="D15" s="252">
        <v>41214</v>
      </c>
      <c r="E15" s="252">
        <v>41974</v>
      </c>
      <c r="F15" s="251" t="s">
        <v>212</v>
      </c>
      <c r="G15" s="251" t="s">
        <v>308</v>
      </c>
      <c r="H15" s="258">
        <v>5000000</v>
      </c>
      <c r="I15" s="269"/>
      <c r="J15" s="269"/>
      <c r="K15" s="269" t="s">
        <v>64</v>
      </c>
      <c r="L15" s="269"/>
      <c r="M15" s="269"/>
      <c r="N15" s="270"/>
      <c r="O15" s="274" t="s">
        <v>357</v>
      </c>
      <c r="P15" s="274"/>
      <c r="Q15" s="274" t="s">
        <v>358</v>
      </c>
      <c r="R15" s="274" t="s">
        <v>375</v>
      </c>
      <c r="S15" s="278" t="s">
        <v>410</v>
      </c>
      <c r="T15" s="275" t="s">
        <v>392</v>
      </c>
      <c r="U15" s="274"/>
      <c r="V15" s="274"/>
      <c r="W15" s="274"/>
      <c r="X15" s="274"/>
      <c r="Y15" s="274"/>
      <c r="Z15" s="274"/>
      <c r="AA15" s="274"/>
    </row>
    <row r="16" spans="1:32" s="272" customFormat="1" ht="240" customHeight="1">
      <c r="A16" s="375"/>
      <c r="B16" s="279" t="s">
        <v>471</v>
      </c>
      <c r="C16" s="251" t="s">
        <v>172</v>
      </c>
      <c r="D16" s="252">
        <v>41214</v>
      </c>
      <c r="E16" s="252">
        <v>41974</v>
      </c>
      <c r="F16" s="251" t="s">
        <v>156</v>
      </c>
      <c r="G16" s="251" t="s">
        <v>309</v>
      </c>
      <c r="H16" s="254">
        <v>300000</v>
      </c>
      <c r="I16" s="269"/>
      <c r="J16" s="269"/>
      <c r="K16" s="269"/>
      <c r="L16" s="269" t="s">
        <v>64</v>
      </c>
      <c r="M16" s="269"/>
      <c r="N16" s="270"/>
      <c r="O16" s="274" t="s">
        <v>472</v>
      </c>
      <c r="P16" s="274" t="s">
        <v>414</v>
      </c>
      <c r="Q16" s="274"/>
      <c r="R16" s="274" t="s">
        <v>376</v>
      </c>
      <c r="S16" s="255"/>
      <c r="T16" s="280" t="s">
        <v>393</v>
      </c>
      <c r="U16" s="274"/>
      <c r="V16" s="274"/>
      <c r="W16" s="274"/>
      <c r="X16" s="274"/>
      <c r="Y16" s="274"/>
      <c r="Z16" s="274"/>
      <c r="AA16" s="274" t="s">
        <v>407</v>
      </c>
    </row>
    <row r="17" spans="1:1395" s="288" customFormat="1" ht="240" customHeight="1">
      <c r="A17" s="375"/>
      <c r="B17" s="281" t="s">
        <v>459</v>
      </c>
      <c r="C17" s="282" t="s">
        <v>348</v>
      </c>
      <c r="D17" s="283">
        <v>2004</v>
      </c>
      <c r="E17" s="283">
        <v>2009</v>
      </c>
      <c r="F17" s="282"/>
      <c r="G17" s="282" t="s">
        <v>310</v>
      </c>
      <c r="H17" s="284" t="s">
        <v>185</v>
      </c>
      <c r="I17" s="285"/>
      <c r="J17" s="285"/>
      <c r="K17" s="285"/>
      <c r="L17" s="285"/>
      <c r="M17" s="285" t="s">
        <v>64</v>
      </c>
      <c r="N17" s="286"/>
      <c r="O17" s="287"/>
      <c r="Q17" s="287"/>
      <c r="R17" s="287"/>
      <c r="S17" s="289" t="s">
        <v>335</v>
      </c>
      <c r="T17" s="290" t="s">
        <v>394</v>
      </c>
      <c r="U17" s="287"/>
      <c r="V17" s="287"/>
      <c r="W17" s="287"/>
      <c r="X17" s="287"/>
      <c r="Y17" s="287"/>
      <c r="Z17" s="287"/>
      <c r="AA17" s="291"/>
    </row>
    <row r="18" spans="1:1395" s="272" customFormat="1" ht="240" customHeight="1">
      <c r="A18" s="375"/>
      <c r="B18" s="273" t="s">
        <v>473</v>
      </c>
      <c r="C18" s="251" t="s">
        <v>216</v>
      </c>
      <c r="D18" s="252">
        <v>41214</v>
      </c>
      <c r="E18" s="252">
        <v>41974</v>
      </c>
      <c r="F18" s="251" t="s">
        <v>212</v>
      </c>
      <c r="G18" s="251" t="s">
        <v>311</v>
      </c>
      <c r="H18" s="254">
        <v>3000000</v>
      </c>
      <c r="I18" s="269"/>
      <c r="J18" s="269"/>
      <c r="K18" s="269"/>
      <c r="L18" s="269" t="s">
        <v>64</v>
      </c>
      <c r="M18" s="269"/>
      <c r="N18" s="270"/>
      <c r="O18" s="274" t="s">
        <v>474</v>
      </c>
      <c r="P18" s="274" t="s">
        <v>412</v>
      </c>
      <c r="Q18" s="274"/>
      <c r="R18" s="274" t="s">
        <v>377</v>
      </c>
      <c r="S18" s="292"/>
      <c r="T18" s="280" t="s">
        <v>395</v>
      </c>
      <c r="U18" s="274"/>
      <c r="V18" s="274"/>
      <c r="W18" s="274"/>
      <c r="X18" s="274"/>
      <c r="Y18" s="274"/>
      <c r="Z18" s="274"/>
      <c r="AA18" s="277" t="s">
        <v>416</v>
      </c>
    </row>
    <row r="19" spans="1:1395" s="288" customFormat="1" ht="240" customHeight="1">
      <c r="A19" s="375"/>
      <c r="B19" s="268" t="s">
        <v>318</v>
      </c>
      <c r="C19" s="251" t="s">
        <v>304</v>
      </c>
      <c r="D19" s="259">
        <v>2004</v>
      </c>
      <c r="E19" s="259">
        <v>2009</v>
      </c>
      <c r="F19" s="251"/>
      <c r="G19" s="251" t="s">
        <v>312</v>
      </c>
      <c r="H19" s="254" t="s">
        <v>185</v>
      </c>
      <c r="I19" s="269"/>
      <c r="J19" s="269"/>
      <c r="K19" s="269"/>
      <c r="L19" s="269"/>
      <c r="M19" s="285" t="s">
        <v>64</v>
      </c>
      <c r="N19" s="270"/>
      <c r="O19" s="274"/>
      <c r="P19" s="274"/>
      <c r="Q19" s="274"/>
      <c r="R19" s="274"/>
      <c r="S19" s="292" t="s">
        <v>335</v>
      </c>
      <c r="T19" s="280" t="s">
        <v>396</v>
      </c>
      <c r="U19" s="274"/>
      <c r="V19" s="274"/>
      <c r="W19" s="274"/>
      <c r="X19" s="274"/>
      <c r="Y19" s="274"/>
      <c r="Z19" s="274"/>
      <c r="AA19" s="274"/>
      <c r="AB19" s="272"/>
      <c r="AC19" s="272"/>
      <c r="AD19" s="272"/>
      <c r="AE19" s="272"/>
      <c r="AF19" s="272"/>
      <c r="AG19" s="272"/>
      <c r="AH19" s="272"/>
      <c r="AI19" s="272"/>
      <c r="AJ19" s="272"/>
      <c r="AK19" s="272"/>
      <c r="AL19" s="272"/>
      <c r="AM19" s="272"/>
      <c r="AN19" s="272"/>
      <c r="AO19" s="272"/>
      <c r="AP19" s="272"/>
      <c r="AQ19" s="272"/>
      <c r="AR19" s="272"/>
      <c r="AS19" s="272"/>
      <c r="AT19" s="272"/>
      <c r="AU19" s="272"/>
      <c r="AV19" s="272"/>
      <c r="AW19" s="272"/>
      <c r="AX19" s="272"/>
      <c r="AY19" s="272"/>
      <c r="AZ19" s="272"/>
      <c r="BA19" s="272"/>
      <c r="BB19" s="272"/>
      <c r="BC19" s="272"/>
      <c r="BD19" s="272"/>
      <c r="BE19" s="272"/>
      <c r="BF19" s="272"/>
      <c r="BG19" s="272"/>
      <c r="BH19" s="272"/>
      <c r="BI19" s="272"/>
      <c r="BJ19" s="272"/>
      <c r="BK19" s="272"/>
      <c r="BL19" s="272"/>
      <c r="BM19" s="272"/>
      <c r="BN19" s="272"/>
      <c r="BO19" s="272"/>
      <c r="BP19" s="272"/>
      <c r="BQ19" s="272"/>
      <c r="BR19" s="272"/>
      <c r="BS19" s="272"/>
      <c r="BT19" s="272"/>
      <c r="BU19" s="272"/>
      <c r="BV19" s="272"/>
      <c r="BW19" s="272"/>
      <c r="BX19" s="272"/>
      <c r="BY19" s="272"/>
      <c r="BZ19" s="272"/>
      <c r="CA19" s="272"/>
      <c r="CB19" s="272"/>
      <c r="CC19" s="272"/>
      <c r="CD19" s="272"/>
      <c r="CE19" s="272"/>
      <c r="CF19" s="272"/>
      <c r="CG19" s="272"/>
      <c r="CH19" s="272"/>
      <c r="CI19" s="272"/>
      <c r="CJ19" s="272"/>
      <c r="CK19" s="272"/>
      <c r="CL19" s="272"/>
      <c r="CM19" s="272"/>
      <c r="CN19" s="272"/>
      <c r="CO19" s="272"/>
      <c r="CP19" s="272"/>
      <c r="CQ19" s="272"/>
      <c r="CR19" s="272"/>
      <c r="CS19" s="272"/>
      <c r="CT19" s="272"/>
      <c r="CU19" s="272"/>
      <c r="CV19" s="272"/>
      <c r="CW19" s="272"/>
      <c r="CX19" s="272"/>
      <c r="CY19" s="272"/>
      <c r="CZ19" s="272"/>
      <c r="DA19" s="272"/>
      <c r="DB19" s="272"/>
      <c r="DC19" s="272"/>
      <c r="DD19" s="272"/>
      <c r="DE19" s="272"/>
      <c r="DF19" s="272"/>
      <c r="DG19" s="272"/>
      <c r="DH19" s="272"/>
      <c r="DI19" s="272"/>
      <c r="DJ19" s="272"/>
      <c r="DK19" s="272"/>
      <c r="DL19" s="272"/>
      <c r="DM19" s="272"/>
      <c r="DN19" s="272"/>
      <c r="DO19" s="272"/>
      <c r="DP19" s="272"/>
      <c r="DQ19" s="272"/>
      <c r="DR19" s="272"/>
      <c r="DS19" s="272"/>
      <c r="DT19" s="272"/>
      <c r="DU19" s="272"/>
      <c r="DV19" s="272"/>
      <c r="DW19" s="272"/>
      <c r="DX19" s="272"/>
      <c r="DY19" s="272"/>
      <c r="DZ19" s="272"/>
      <c r="EA19" s="272"/>
      <c r="EB19" s="272"/>
      <c r="EC19" s="272"/>
      <c r="ED19" s="272"/>
      <c r="EE19" s="272"/>
      <c r="EF19" s="272"/>
      <c r="EG19" s="272"/>
      <c r="EH19" s="272"/>
      <c r="EI19" s="272"/>
      <c r="EJ19" s="272"/>
      <c r="EK19" s="272"/>
      <c r="EL19" s="272"/>
      <c r="EM19" s="272"/>
      <c r="EN19" s="272"/>
      <c r="EO19" s="272"/>
      <c r="EP19" s="272"/>
      <c r="EQ19" s="272"/>
      <c r="ER19" s="272"/>
      <c r="ES19" s="272"/>
      <c r="ET19" s="272"/>
      <c r="EU19" s="272"/>
      <c r="EV19" s="272"/>
      <c r="EW19" s="272"/>
      <c r="EX19" s="272"/>
      <c r="EY19" s="272"/>
      <c r="EZ19" s="272"/>
      <c r="FA19" s="272"/>
      <c r="FB19" s="272"/>
      <c r="FC19" s="272"/>
      <c r="FD19" s="272"/>
      <c r="FE19" s="272"/>
      <c r="FF19" s="272"/>
      <c r="FG19" s="272"/>
      <c r="FH19" s="272"/>
      <c r="FI19" s="272"/>
      <c r="FJ19" s="272"/>
      <c r="FK19" s="272"/>
      <c r="FL19" s="272"/>
      <c r="FM19" s="272"/>
      <c r="FN19" s="272"/>
      <c r="FO19" s="272"/>
      <c r="FP19" s="272"/>
      <c r="FQ19" s="272"/>
      <c r="FR19" s="272"/>
      <c r="FS19" s="272"/>
      <c r="FT19" s="272"/>
      <c r="FU19" s="272"/>
      <c r="FV19" s="272"/>
      <c r="FW19" s="272"/>
      <c r="FX19" s="272"/>
      <c r="FY19" s="272"/>
      <c r="FZ19" s="272"/>
      <c r="GA19" s="272"/>
      <c r="GB19" s="272"/>
      <c r="GC19" s="272"/>
      <c r="GD19" s="272"/>
      <c r="GE19" s="272"/>
      <c r="GF19" s="272"/>
      <c r="GG19" s="272"/>
      <c r="GH19" s="272"/>
      <c r="GI19" s="272"/>
      <c r="GJ19" s="272"/>
      <c r="GK19" s="272"/>
      <c r="GL19" s="272"/>
      <c r="GM19" s="272"/>
      <c r="GN19" s="272"/>
      <c r="GO19" s="272"/>
      <c r="GP19" s="272"/>
      <c r="GQ19" s="272"/>
      <c r="GR19" s="272"/>
      <c r="GS19" s="272"/>
      <c r="GT19" s="272"/>
      <c r="GU19" s="272"/>
      <c r="GV19" s="272"/>
      <c r="GW19" s="272"/>
      <c r="GX19" s="272"/>
      <c r="GY19" s="272"/>
      <c r="GZ19" s="272"/>
      <c r="HA19" s="272"/>
      <c r="HB19" s="272"/>
      <c r="HC19" s="272"/>
      <c r="HD19" s="272"/>
      <c r="HE19" s="272"/>
      <c r="HF19" s="272"/>
      <c r="HG19" s="272"/>
      <c r="HH19" s="272"/>
      <c r="HI19" s="272"/>
      <c r="HJ19" s="272"/>
      <c r="HK19" s="272"/>
      <c r="HL19" s="272"/>
      <c r="HM19" s="272"/>
      <c r="HN19" s="272"/>
      <c r="HO19" s="272"/>
      <c r="HP19" s="272"/>
      <c r="HQ19" s="272"/>
      <c r="HR19" s="272"/>
      <c r="HS19" s="272"/>
      <c r="HT19" s="272"/>
      <c r="HU19" s="272"/>
      <c r="HV19" s="272"/>
      <c r="HW19" s="272"/>
      <c r="HX19" s="272"/>
      <c r="HY19" s="272"/>
      <c r="HZ19" s="272"/>
      <c r="IA19" s="272"/>
      <c r="IB19" s="272"/>
      <c r="IC19" s="272"/>
      <c r="ID19" s="272"/>
      <c r="IE19" s="272"/>
      <c r="IF19" s="272"/>
      <c r="IG19" s="272"/>
      <c r="IH19" s="272"/>
      <c r="II19" s="272"/>
      <c r="IJ19" s="272"/>
      <c r="IK19" s="272"/>
      <c r="IL19" s="272"/>
      <c r="IM19" s="272"/>
      <c r="IN19" s="272"/>
      <c r="IO19" s="272"/>
      <c r="IP19" s="272"/>
      <c r="IQ19" s="272"/>
      <c r="IR19" s="272"/>
      <c r="IS19" s="272"/>
      <c r="IT19" s="272"/>
      <c r="IU19" s="272"/>
      <c r="IV19" s="272"/>
      <c r="IW19" s="272"/>
      <c r="IX19" s="272"/>
      <c r="IY19" s="272"/>
      <c r="IZ19" s="272"/>
      <c r="JA19" s="272"/>
      <c r="JB19" s="272"/>
      <c r="JC19" s="272"/>
      <c r="JD19" s="272"/>
      <c r="JE19" s="272"/>
      <c r="JF19" s="272"/>
      <c r="JG19" s="272"/>
      <c r="JH19" s="272"/>
      <c r="JI19" s="272"/>
      <c r="JJ19" s="272"/>
      <c r="JK19" s="272"/>
      <c r="JL19" s="272"/>
      <c r="JM19" s="272"/>
      <c r="JN19" s="272"/>
      <c r="JO19" s="272"/>
      <c r="JP19" s="272"/>
      <c r="JQ19" s="272"/>
      <c r="JR19" s="272"/>
      <c r="JS19" s="272"/>
      <c r="JT19" s="272"/>
      <c r="JU19" s="272"/>
      <c r="JV19" s="272"/>
      <c r="JW19" s="272"/>
      <c r="JX19" s="272"/>
      <c r="JY19" s="272"/>
      <c r="JZ19" s="272"/>
      <c r="KA19" s="272"/>
      <c r="KB19" s="272"/>
      <c r="KC19" s="272"/>
      <c r="KD19" s="272"/>
      <c r="KE19" s="272"/>
      <c r="KF19" s="272"/>
      <c r="KG19" s="272"/>
      <c r="KH19" s="272"/>
      <c r="KI19" s="272"/>
      <c r="KJ19" s="272"/>
      <c r="KK19" s="272"/>
      <c r="KL19" s="272"/>
      <c r="KM19" s="272"/>
      <c r="KN19" s="272"/>
      <c r="KO19" s="272"/>
      <c r="KP19" s="272"/>
      <c r="KQ19" s="272"/>
      <c r="KR19" s="272"/>
      <c r="KS19" s="272"/>
      <c r="KT19" s="272"/>
      <c r="KU19" s="272"/>
      <c r="KV19" s="272"/>
      <c r="KW19" s="272"/>
      <c r="KX19" s="272"/>
      <c r="KY19" s="272"/>
      <c r="KZ19" s="272"/>
      <c r="LA19" s="272"/>
      <c r="LB19" s="272"/>
      <c r="LC19" s="272"/>
      <c r="LD19" s="272"/>
      <c r="LE19" s="272"/>
      <c r="LF19" s="272"/>
      <c r="LG19" s="272"/>
      <c r="LH19" s="272"/>
      <c r="LI19" s="272"/>
      <c r="LJ19" s="272"/>
      <c r="LK19" s="272"/>
      <c r="LL19" s="272"/>
      <c r="LM19" s="272"/>
      <c r="LN19" s="272"/>
      <c r="LO19" s="272"/>
      <c r="LP19" s="272"/>
      <c r="LQ19" s="272"/>
      <c r="LR19" s="272"/>
      <c r="LS19" s="272"/>
      <c r="LT19" s="272"/>
      <c r="LU19" s="272"/>
      <c r="LV19" s="272"/>
      <c r="LW19" s="272"/>
      <c r="LX19" s="272"/>
      <c r="LY19" s="272"/>
      <c r="LZ19" s="272"/>
      <c r="MA19" s="272"/>
      <c r="MB19" s="272"/>
      <c r="MC19" s="272"/>
      <c r="MD19" s="272"/>
      <c r="ME19" s="272"/>
      <c r="MF19" s="272"/>
      <c r="MG19" s="272"/>
      <c r="MH19" s="272"/>
      <c r="MI19" s="272"/>
      <c r="MJ19" s="272"/>
      <c r="MK19" s="272"/>
      <c r="ML19" s="272"/>
      <c r="MM19" s="272"/>
      <c r="MN19" s="272"/>
      <c r="MO19" s="272"/>
      <c r="MP19" s="272"/>
      <c r="MQ19" s="272"/>
      <c r="MR19" s="272"/>
      <c r="MS19" s="272"/>
      <c r="MT19" s="272"/>
      <c r="MU19" s="272"/>
      <c r="MV19" s="272"/>
      <c r="MW19" s="272"/>
      <c r="MX19" s="272"/>
      <c r="MY19" s="272"/>
      <c r="MZ19" s="272"/>
      <c r="NA19" s="272"/>
      <c r="NB19" s="272"/>
      <c r="NC19" s="272"/>
      <c r="ND19" s="272"/>
      <c r="NE19" s="272"/>
      <c r="NF19" s="272"/>
      <c r="NG19" s="272"/>
      <c r="NH19" s="272"/>
      <c r="NI19" s="272"/>
      <c r="NJ19" s="272"/>
      <c r="NK19" s="272"/>
      <c r="NL19" s="272"/>
      <c r="NM19" s="272"/>
      <c r="NN19" s="272"/>
      <c r="NO19" s="272"/>
      <c r="NP19" s="272"/>
      <c r="NQ19" s="272"/>
      <c r="NR19" s="272"/>
      <c r="NS19" s="272"/>
      <c r="NT19" s="272"/>
      <c r="NU19" s="272"/>
      <c r="NV19" s="272"/>
      <c r="NW19" s="272"/>
      <c r="NX19" s="272"/>
      <c r="NY19" s="272"/>
      <c r="NZ19" s="272"/>
      <c r="OA19" s="272"/>
      <c r="OB19" s="272"/>
      <c r="OC19" s="272"/>
      <c r="OD19" s="272"/>
      <c r="OE19" s="272"/>
      <c r="OF19" s="272"/>
      <c r="OG19" s="272"/>
      <c r="OH19" s="272"/>
      <c r="OI19" s="272"/>
      <c r="OJ19" s="272"/>
      <c r="OK19" s="272"/>
      <c r="OL19" s="272"/>
      <c r="OM19" s="272"/>
      <c r="ON19" s="272"/>
      <c r="OO19" s="272"/>
      <c r="OP19" s="272"/>
      <c r="OQ19" s="272"/>
      <c r="OR19" s="272"/>
      <c r="OS19" s="272"/>
      <c r="OT19" s="272"/>
      <c r="OU19" s="272"/>
      <c r="OV19" s="272"/>
      <c r="OW19" s="272"/>
      <c r="OX19" s="272"/>
      <c r="OY19" s="272"/>
      <c r="OZ19" s="272"/>
      <c r="PA19" s="272"/>
      <c r="PB19" s="272"/>
      <c r="PC19" s="272"/>
      <c r="PD19" s="272"/>
      <c r="PE19" s="272"/>
      <c r="PF19" s="272"/>
      <c r="PG19" s="272"/>
      <c r="PH19" s="272"/>
      <c r="PI19" s="272"/>
      <c r="PJ19" s="272"/>
      <c r="PK19" s="272"/>
      <c r="PL19" s="272"/>
      <c r="PM19" s="272"/>
      <c r="PN19" s="272"/>
      <c r="PO19" s="272"/>
      <c r="PP19" s="272"/>
      <c r="PQ19" s="272"/>
      <c r="PR19" s="272"/>
      <c r="PS19" s="272"/>
      <c r="PT19" s="272"/>
      <c r="PU19" s="272"/>
      <c r="PV19" s="272"/>
      <c r="PW19" s="272"/>
      <c r="PX19" s="272"/>
      <c r="PY19" s="272"/>
      <c r="PZ19" s="272"/>
      <c r="QA19" s="272"/>
      <c r="QB19" s="272"/>
      <c r="QC19" s="272"/>
      <c r="QD19" s="272"/>
      <c r="QE19" s="272"/>
      <c r="QF19" s="272"/>
      <c r="QG19" s="272"/>
      <c r="QH19" s="272"/>
      <c r="QI19" s="272"/>
      <c r="QJ19" s="272"/>
      <c r="QK19" s="272"/>
      <c r="QL19" s="272"/>
      <c r="QM19" s="272"/>
      <c r="QN19" s="272"/>
      <c r="QO19" s="272"/>
      <c r="QP19" s="272"/>
      <c r="QQ19" s="272"/>
      <c r="QR19" s="272"/>
      <c r="QS19" s="272"/>
      <c r="QT19" s="272"/>
      <c r="QU19" s="272"/>
      <c r="QV19" s="272"/>
      <c r="QW19" s="272"/>
      <c r="QX19" s="272"/>
      <c r="QY19" s="272"/>
      <c r="QZ19" s="272"/>
      <c r="RA19" s="272"/>
      <c r="RB19" s="272"/>
      <c r="RC19" s="272"/>
      <c r="RD19" s="272"/>
      <c r="RE19" s="272"/>
      <c r="RF19" s="272"/>
      <c r="RG19" s="272"/>
      <c r="RH19" s="272"/>
      <c r="RI19" s="272"/>
      <c r="RJ19" s="272"/>
      <c r="RK19" s="272"/>
      <c r="RL19" s="272"/>
      <c r="RM19" s="272"/>
      <c r="RN19" s="272"/>
      <c r="RO19" s="272"/>
      <c r="RP19" s="272"/>
      <c r="RQ19" s="272"/>
      <c r="RR19" s="272"/>
      <c r="RS19" s="272"/>
      <c r="RT19" s="272"/>
      <c r="RU19" s="272"/>
    </row>
    <row r="20" spans="1:1395" s="272" customFormat="1" ht="240" customHeight="1">
      <c r="A20" s="375"/>
      <c r="B20" s="277" t="s">
        <v>475</v>
      </c>
      <c r="C20" s="251" t="s">
        <v>214</v>
      </c>
      <c r="D20" s="252">
        <v>41214</v>
      </c>
      <c r="E20" s="252">
        <v>41974</v>
      </c>
      <c r="F20" s="251" t="s">
        <v>140</v>
      </c>
      <c r="G20" s="251" t="s">
        <v>313</v>
      </c>
      <c r="H20" s="254">
        <v>600000</v>
      </c>
      <c r="I20" s="269"/>
      <c r="J20" s="269"/>
      <c r="K20" s="269"/>
      <c r="L20" s="269" t="s">
        <v>64</v>
      </c>
      <c r="M20" s="269"/>
      <c r="N20" s="270"/>
      <c r="O20" s="274" t="s">
        <v>476</v>
      </c>
      <c r="P20" s="274"/>
      <c r="Q20" s="274"/>
      <c r="R20" s="274" t="s">
        <v>477</v>
      </c>
      <c r="S20" s="255" t="s">
        <v>349</v>
      </c>
      <c r="T20" s="274" t="s">
        <v>478</v>
      </c>
      <c r="U20" s="274"/>
      <c r="V20" s="274"/>
      <c r="W20" s="274"/>
      <c r="X20" s="274"/>
      <c r="Y20" s="274"/>
      <c r="Z20" s="274"/>
      <c r="AA20" s="274" t="s">
        <v>387</v>
      </c>
    </row>
    <row r="21" spans="1:1395" s="288" customFormat="1" ht="240" customHeight="1">
      <c r="A21" s="375"/>
      <c r="B21" s="293" t="s">
        <v>319</v>
      </c>
      <c r="C21" s="251" t="s">
        <v>350</v>
      </c>
      <c r="D21" s="261">
        <v>2004</v>
      </c>
      <c r="E21" s="261">
        <v>2009</v>
      </c>
      <c r="F21" s="257"/>
      <c r="G21" s="257" t="s">
        <v>314</v>
      </c>
      <c r="H21" s="262" t="s">
        <v>185</v>
      </c>
      <c r="I21" s="269"/>
      <c r="J21" s="269"/>
      <c r="K21" s="269"/>
      <c r="L21" s="269"/>
      <c r="M21" s="285" t="s">
        <v>64</v>
      </c>
      <c r="N21" s="270"/>
      <c r="O21" s="274"/>
      <c r="P21" s="274"/>
      <c r="Q21" s="274"/>
      <c r="R21" s="274"/>
      <c r="S21" s="293" t="s">
        <v>335</v>
      </c>
      <c r="T21" s="280" t="s">
        <v>397</v>
      </c>
      <c r="U21" s="274"/>
      <c r="V21" s="274"/>
      <c r="W21" s="274"/>
      <c r="X21" s="274"/>
      <c r="Y21" s="274"/>
      <c r="Z21" s="274"/>
      <c r="AA21" s="274"/>
      <c r="AB21" s="272"/>
      <c r="AC21" s="272"/>
      <c r="AD21" s="272"/>
      <c r="AE21" s="272"/>
      <c r="AF21" s="272"/>
      <c r="AG21" s="272"/>
      <c r="AH21" s="272"/>
      <c r="AI21" s="272"/>
      <c r="AJ21" s="272"/>
      <c r="AK21" s="272"/>
      <c r="AL21" s="272"/>
      <c r="AM21" s="272"/>
      <c r="AN21" s="272"/>
      <c r="AO21" s="272"/>
      <c r="AP21" s="272"/>
      <c r="AQ21" s="272"/>
      <c r="AR21" s="272"/>
      <c r="AS21" s="272"/>
      <c r="AT21" s="272"/>
      <c r="AU21" s="272"/>
      <c r="AV21" s="272"/>
      <c r="AW21" s="272"/>
      <c r="AX21" s="272"/>
      <c r="AY21" s="272"/>
      <c r="AZ21" s="272"/>
      <c r="BA21" s="272"/>
      <c r="BB21" s="272"/>
      <c r="BC21" s="272"/>
      <c r="BD21" s="272"/>
      <c r="BE21" s="272"/>
      <c r="BF21" s="272"/>
      <c r="BG21" s="272"/>
      <c r="BH21" s="272"/>
      <c r="BI21" s="272"/>
      <c r="BJ21" s="272"/>
      <c r="BK21" s="272"/>
      <c r="BL21" s="272"/>
      <c r="BM21" s="272"/>
      <c r="BN21" s="272"/>
      <c r="BO21" s="272"/>
      <c r="BP21" s="272"/>
      <c r="BQ21" s="272"/>
      <c r="BR21" s="272"/>
      <c r="BS21" s="272"/>
      <c r="BT21" s="272"/>
      <c r="BU21" s="272"/>
      <c r="BV21" s="272"/>
      <c r="BW21" s="272"/>
      <c r="BX21" s="272"/>
      <c r="BY21" s="272"/>
      <c r="BZ21" s="272"/>
      <c r="CA21" s="272"/>
      <c r="CB21" s="272"/>
      <c r="CC21" s="272"/>
      <c r="CD21" s="272"/>
      <c r="CE21" s="272"/>
      <c r="CF21" s="272"/>
      <c r="CG21" s="272"/>
      <c r="CH21" s="272"/>
      <c r="CI21" s="272"/>
      <c r="CJ21" s="272"/>
      <c r="CK21" s="272"/>
      <c r="CL21" s="272"/>
      <c r="CM21" s="272"/>
      <c r="CN21" s="272"/>
      <c r="CO21" s="272"/>
      <c r="CP21" s="272"/>
      <c r="CQ21" s="272"/>
      <c r="CR21" s="272"/>
      <c r="CS21" s="272"/>
      <c r="CT21" s="272"/>
      <c r="CU21" s="272"/>
      <c r="CV21" s="272"/>
      <c r="CW21" s="272"/>
      <c r="CX21" s="272"/>
      <c r="CY21" s="272"/>
      <c r="CZ21" s="272"/>
      <c r="DA21" s="272"/>
      <c r="DB21" s="272"/>
      <c r="DC21" s="272"/>
      <c r="DD21" s="272"/>
      <c r="DE21" s="272"/>
      <c r="DF21" s="272"/>
      <c r="DG21" s="272"/>
      <c r="DH21" s="272"/>
      <c r="DI21" s="272"/>
      <c r="DJ21" s="272"/>
      <c r="DK21" s="272"/>
      <c r="DL21" s="272"/>
      <c r="DM21" s="272"/>
      <c r="DN21" s="272"/>
      <c r="DO21" s="272"/>
      <c r="DP21" s="272"/>
      <c r="DQ21" s="272"/>
      <c r="DR21" s="272"/>
      <c r="DS21" s="272"/>
      <c r="DT21" s="272"/>
      <c r="DU21" s="272"/>
      <c r="DV21" s="272"/>
      <c r="DW21" s="272"/>
      <c r="DX21" s="272"/>
      <c r="DY21" s="272"/>
      <c r="DZ21" s="272"/>
      <c r="EA21" s="272"/>
      <c r="EB21" s="272"/>
      <c r="EC21" s="272"/>
      <c r="ED21" s="272"/>
      <c r="EE21" s="272"/>
      <c r="EF21" s="272"/>
      <c r="EG21" s="272"/>
      <c r="EH21" s="272"/>
      <c r="EI21" s="272"/>
      <c r="EJ21" s="272"/>
      <c r="EK21" s="272"/>
      <c r="EL21" s="272"/>
      <c r="EM21" s="272"/>
      <c r="EN21" s="272"/>
      <c r="EO21" s="272"/>
      <c r="EP21" s="272"/>
      <c r="EQ21" s="272"/>
      <c r="ER21" s="272"/>
      <c r="ES21" s="272"/>
      <c r="ET21" s="272"/>
      <c r="EU21" s="272"/>
      <c r="EV21" s="272"/>
      <c r="EW21" s="272"/>
      <c r="EX21" s="272"/>
      <c r="EY21" s="272"/>
      <c r="EZ21" s="272"/>
      <c r="FA21" s="272"/>
      <c r="FB21" s="272"/>
      <c r="FC21" s="272"/>
      <c r="FD21" s="272"/>
      <c r="FE21" s="272"/>
      <c r="FF21" s="272"/>
      <c r="FG21" s="272"/>
      <c r="FH21" s="272"/>
      <c r="FI21" s="272"/>
      <c r="FJ21" s="272"/>
      <c r="FK21" s="272"/>
      <c r="FL21" s="272"/>
      <c r="FM21" s="272"/>
      <c r="FN21" s="272"/>
      <c r="FO21" s="272"/>
      <c r="FP21" s="272"/>
      <c r="FQ21" s="272"/>
      <c r="FR21" s="272"/>
      <c r="FS21" s="272"/>
      <c r="FT21" s="272"/>
      <c r="FU21" s="272"/>
      <c r="FV21" s="272"/>
      <c r="FW21" s="272"/>
      <c r="FX21" s="272"/>
      <c r="FY21" s="272"/>
      <c r="FZ21" s="272"/>
      <c r="GA21" s="272"/>
      <c r="GB21" s="272"/>
      <c r="GC21" s="272"/>
      <c r="GD21" s="272"/>
      <c r="GE21" s="272"/>
      <c r="GF21" s="272"/>
      <c r="GG21" s="272"/>
      <c r="GH21" s="272"/>
      <c r="GI21" s="272"/>
      <c r="GJ21" s="272"/>
      <c r="GK21" s="272"/>
      <c r="GL21" s="272"/>
      <c r="GM21" s="272"/>
      <c r="GN21" s="272"/>
      <c r="GO21" s="272"/>
      <c r="GP21" s="272"/>
      <c r="GQ21" s="272"/>
      <c r="GR21" s="272"/>
      <c r="GS21" s="272"/>
      <c r="GT21" s="272"/>
      <c r="GU21" s="272"/>
      <c r="GV21" s="272"/>
      <c r="GW21" s="272"/>
      <c r="GX21" s="272"/>
      <c r="GY21" s="272"/>
      <c r="GZ21" s="272"/>
      <c r="HA21" s="272"/>
      <c r="HB21" s="272"/>
      <c r="HC21" s="272"/>
      <c r="HD21" s="272"/>
      <c r="HE21" s="272"/>
      <c r="HF21" s="272"/>
      <c r="HG21" s="272"/>
      <c r="HH21" s="272"/>
      <c r="HI21" s="272"/>
      <c r="HJ21" s="272"/>
      <c r="HK21" s="272"/>
      <c r="HL21" s="272"/>
      <c r="HM21" s="272"/>
      <c r="HN21" s="272"/>
      <c r="HO21" s="272"/>
      <c r="HP21" s="272"/>
      <c r="HQ21" s="272"/>
      <c r="HR21" s="272"/>
      <c r="HS21" s="272"/>
      <c r="HT21" s="272"/>
      <c r="HU21" s="272"/>
      <c r="HV21" s="272"/>
      <c r="HW21" s="272"/>
      <c r="HX21" s="272"/>
      <c r="HY21" s="272"/>
      <c r="HZ21" s="272"/>
      <c r="IA21" s="272"/>
      <c r="IB21" s="272"/>
      <c r="IC21" s="272"/>
      <c r="ID21" s="272"/>
      <c r="IE21" s="272"/>
      <c r="IF21" s="272"/>
      <c r="IG21" s="272"/>
      <c r="IH21" s="272"/>
      <c r="II21" s="272"/>
      <c r="IJ21" s="272"/>
      <c r="IK21" s="272"/>
      <c r="IL21" s="272"/>
      <c r="IM21" s="272"/>
      <c r="IN21" s="272"/>
      <c r="IO21" s="272"/>
      <c r="IP21" s="272"/>
      <c r="IQ21" s="272"/>
      <c r="IR21" s="272"/>
      <c r="IS21" s="272"/>
      <c r="IT21" s="272"/>
      <c r="IU21" s="272"/>
      <c r="IV21" s="272"/>
      <c r="IW21" s="272"/>
      <c r="IX21" s="272"/>
      <c r="IY21" s="272"/>
      <c r="IZ21" s="272"/>
      <c r="JA21" s="272"/>
      <c r="JB21" s="272"/>
      <c r="JC21" s="272"/>
      <c r="JD21" s="272"/>
      <c r="JE21" s="272"/>
      <c r="JF21" s="272"/>
      <c r="JG21" s="272"/>
      <c r="JH21" s="272"/>
      <c r="JI21" s="272"/>
      <c r="JJ21" s="272"/>
      <c r="JK21" s="272"/>
      <c r="JL21" s="272"/>
      <c r="JM21" s="272"/>
      <c r="JN21" s="272"/>
      <c r="JO21" s="272"/>
      <c r="JP21" s="272"/>
      <c r="JQ21" s="272"/>
      <c r="JR21" s="272"/>
      <c r="JS21" s="272"/>
      <c r="JT21" s="272"/>
      <c r="JU21" s="272"/>
      <c r="JV21" s="272"/>
      <c r="JW21" s="272"/>
      <c r="JX21" s="272"/>
      <c r="JY21" s="272"/>
      <c r="JZ21" s="272"/>
      <c r="KA21" s="272"/>
      <c r="KB21" s="272"/>
      <c r="KC21" s="272"/>
      <c r="KD21" s="272"/>
      <c r="KE21" s="272"/>
      <c r="KF21" s="272"/>
      <c r="KG21" s="272"/>
      <c r="KH21" s="272"/>
      <c r="KI21" s="272"/>
      <c r="KJ21" s="272"/>
      <c r="KK21" s="272"/>
      <c r="KL21" s="272"/>
      <c r="KM21" s="272"/>
      <c r="KN21" s="272"/>
      <c r="KO21" s="272"/>
      <c r="KP21" s="272"/>
      <c r="KQ21" s="272"/>
      <c r="KR21" s="272"/>
      <c r="KS21" s="272"/>
      <c r="KT21" s="272"/>
      <c r="KU21" s="272"/>
      <c r="KV21" s="272"/>
      <c r="KW21" s="272"/>
      <c r="KX21" s="272"/>
      <c r="KY21" s="272"/>
      <c r="KZ21" s="272"/>
      <c r="LA21" s="272"/>
      <c r="LB21" s="272"/>
      <c r="LC21" s="272"/>
      <c r="LD21" s="272"/>
      <c r="LE21" s="272"/>
      <c r="LF21" s="272"/>
      <c r="LG21" s="272"/>
      <c r="LH21" s="272"/>
      <c r="LI21" s="272"/>
      <c r="LJ21" s="272"/>
      <c r="LK21" s="272"/>
      <c r="LL21" s="272"/>
      <c r="LM21" s="272"/>
      <c r="LN21" s="272"/>
      <c r="LO21" s="272"/>
      <c r="LP21" s="272"/>
      <c r="LQ21" s="272"/>
      <c r="LR21" s="272"/>
      <c r="LS21" s="272"/>
      <c r="LT21" s="272"/>
      <c r="LU21" s="272"/>
      <c r="LV21" s="272"/>
      <c r="LW21" s="272"/>
      <c r="LX21" s="272"/>
      <c r="LY21" s="272"/>
      <c r="LZ21" s="272"/>
      <c r="MA21" s="272"/>
      <c r="MB21" s="272"/>
      <c r="MC21" s="272"/>
      <c r="MD21" s="272"/>
      <c r="ME21" s="272"/>
      <c r="MF21" s="272"/>
      <c r="MG21" s="272"/>
      <c r="MH21" s="272"/>
      <c r="MI21" s="272"/>
      <c r="MJ21" s="272"/>
      <c r="MK21" s="272"/>
      <c r="ML21" s="272"/>
      <c r="MM21" s="272"/>
      <c r="MN21" s="272"/>
      <c r="MO21" s="272"/>
      <c r="MP21" s="272"/>
      <c r="MQ21" s="272"/>
      <c r="MR21" s="272"/>
      <c r="MS21" s="272"/>
      <c r="MT21" s="272"/>
      <c r="MU21" s="272"/>
      <c r="MV21" s="272"/>
      <c r="MW21" s="272"/>
      <c r="MX21" s="272"/>
      <c r="MY21" s="272"/>
      <c r="MZ21" s="272"/>
      <c r="NA21" s="272"/>
      <c r="NB21" s="272"/>
      <c r="NC21" s="272"/>
      <c r="ND21" s="272"/>
      <c r="NE21" s="272"/>
      <c r="NF21" s="272"/>
      <c r="NG21" s="272"/>
      <c r="NH21" s="272"/>
      <c r="NI21" s="272"/>
      <c r="NJ21" s="272"/>
      <c r="NK21" s="272"/>
      <c r="NL21" s="272"/>
      <c r="NM21" s="272"/>
      <c r="NN21" s="272"/>
      <c r="NO21" s="272"/>
      <c r="NP21" s="272"/>
      <c r="NQ21" s="272"/>
      <c r="NR21" s="272"/>
      <c r="NS21" s="272"/>
      <c r="NT21" s="272"/>
      <c r="NU21" s="272"/>
      <c r="NV21" s="272"/>
      <c r="NW21" s="272"/>
      <c r="NX21" s="272"/>
      <c r="NY21" s="272"/>
      <c r="NZ21" s="272"/>
      <c r="OA21" s="272"/>
      <c r="OB21" s="272"/>
      <c r="OC21" s="272"/>
      <c r="OD21" s="272"/>
      <c r="OE21" s="272"/>
      <c r="OF21" s="272"/>
      <c r="OG21" s="272"/>
      <c r="OH21" s="272"/>
      <c r="OI21" s="272"/>
      <c r="OJ21" s="272"/>
      <c r="OK21" s="272"/>
      <c r="OL21" s="272"/>
      <c r="OM21" s="272"/>
      <c r="ON21" s="272"/>
      <c r="OO21" s="272"/>
      <c r="OP21" s="272"/>
      <c r="OQ21" s="272"/>
      <c r="OR21" s="272"/>
      <c r="OS21" s="272"/>
      <c r="OT21" s="272"/>
      <c r="OU21" s="272"/>
      <c r="OV21" s="272"/>
      <c r="OW21" s="272"/>
      <c r="OX21" s="272"/>
      <c r="OY21" s="272"/>
      <c r="OZ21" s="272"/>
      <c r="PA21" s="272"/>
      <c r="PB21" s="272"/>
      <c r="PC21" s="272"/>
      <c r="PD21" s="272"/>
      <c r="PE21" s="272"/>
      <c r="PF21" s="272"/>
      <c r="PG21" s="272"/>
      <c r="PH21" s="272"/>
      <c r="PI21" s="272"/>
      <c r="PJ21" s="272"/>
      <c r="PK21" s="272"/>
      <c r="PL21" s="272"/>
      <c r="PM21" s="272"/>
      <c r="PN21" s="272"/>
      <c r="PO21" s="272"/>
      <c r="PP21" s="272"/>
      <c r="PQ21" s="272"/>
      <c r="PR21" s="272"/>
      <c r="PS21" s="272"/>
      <c r="PT21" s="272"/>
      <c r="PU21" s="272"/>
      <c r="PV21" s="272"/>
      <c r="PW21" s="272"/>
      <c r="PX21" s="272"/>
      <c r="PY21" s="272"/>
      <c r="PZ21" s="272"/>
      <c r="QA21" s="272"/>
      <c r="QB21" s="272"/>
      <c r="QC21" s="272"/>
      <c r="QD21" s="272"/>
      <c r="QE21" s="272"/>
      <c r="QF21" s="272"/>
      <c r="QG21" s="272"/>
      <c r="QH21" s="272"/>
      <c r="QI21" s="272"/>
      <c r="QJ21" s="272"/>
      <c r="QK21" s="272"/>
      <c r="QL21" s="272"/>
      <c r="QM21" s="272"/>
      <c r="QN21" s="272"/>
      <c r="QO21" s="272"/>
      <c r="QP21" s="272"/>
      <c r="QQ21" s="272"/>
      <c r="QR21" s="272"/>
      <c r="QS21" s="272"/>
      <c r="QT21" s="272"/>
      <c r="QU21" s="272"/>
      <c r="QV21" s="272"/>
      <c r="QW21" s="272"/>
      <c r="QX21" s="272"/>
      <c r="QY21" s="272"/>
      <c r="QZ21" s="272"/>
      <c r="RA21" s="272"/>
      <c r="RB21" s="272"/>
      <c r="RC21" s="272"/>
      <c r="RD21" s="272"/>
      <c r="RE21" s="272"/>
      <c r="RF21" s="272"/>
      <c r="RG21" s="272"/>
      <c r="RH21" s="272"/>
      <c r="RI21" s="272"/>
      <c r="RJ21" s="272"/>
      <c r="RK21" s="272"/>
      <c r="RL21" s="272"/>
      <c r="RM21" s="272"/>
      <c r="RN21" s="272"/>
      <c r="RO21" s="272"/>
      <c r="RP21" s="272"/>
      <c r="RQ21" s="272"/>
      <c r="RR21" s="272"/>
      <c r="RS21" s="272"/>
      <c r="RT21" s="272"/>
      <c r="RU21" s="272"/>
      <c r="RV21" s="272"/>
      <c r="RW21" s="272"/>
      <c r="RX21" s="272"/>
      <c r="RY21" s="272"/>
      <c r="RZ21" s="272"/>
      <c r="SA21" s="272"/>
      <c r="SB21" s="272"/>
      <c r="SC21" s="272"/>
      <c r="SD21" s="272"/>
      <c r="SE21" s="272"/>
      <c r="SF21" s="272"/>
      <c r="SG21" s="272"/>
      <c r="SH21" s="272"/>
      <c r="SI21" s="272"/>
      <c r="SJ21" s="272"/>
      <c r="SK21" s="272"/>
      <c r="SL21" s="272"/>
      <c r="SM21" s="272"/>
      <c r="SN21" s="272"/>
      <c r="SO21" s="272"/>
      <c r="SP21" s="272"/>
      <c r="SQ21" s="272"/>
      <c r="SR21" s="272"/>
      <c r="SS21" s="272"/>
      <c r="ST21" s="272"/>
      <c r="SU21" s="272"/>
      <c r="SV21" s="272"/>
      <c r="SW21" s="272"/>
      <c r="SX21" s="272"/>
      <c r="SY21" s="272"/>
      <c r="SZ21" s="272"/>
      <c r="TA21" s="272"/>
      <c r="TB21" s="272"/>
      <c r="TC21" s="272"/>
      <c r="TD21" s="272"/>
      <c r="TE21" s="272"/>
      <c r="TF21" s="272"/>
      <c r="TG21" s="272"/>
      <c r="TH21" s="272"/>
      <c r="TI21" s="272"/>
      <c r="TJ21" s="272"/>
      <c r="TK21" s="272"/>
      <c r="TL21" s="272"/>
      <c r="TM21" s="272"/>
      <c r="TN21" s="272"/>
      <c r="TO21" s="272"/>
      <c r="TP21" s="272"/>
      <c r="TQ21" s="272"/>
      <c r="TR21" s="272"/>
      <c r="TS21" s="272"/>
      <c r="TT21" s="272"/>
      <c r="TU21" s="272"/>
      <c r="TV21" s="272"/>
      <c r="TW21" s="272"/>
      <c r="TX21" s="272"/>
      <c r="TY21" s="272"/>
      <c r="TZ21" s="272"/>
      <c r="UA21" s="272"/>
      <c r="UB21" s="272"/>
      <c r="UC21" s="272"/>
      <c r="UD21" s="272"/>
      <c r="UE21" s="272"/>
      <c r="UF21" s="272"/>
      <c r="UG21" s="272"/>
      <c r="UH21" s="272"/>
      <c r="UI21" s="272"/>
      <c r="UJ21" s="272"/>
      <c r="UK21" s="272"/>
      <c r="UL21" s="272"/>
      <c r="UM21" s="272"/>
      <c r="UN21" s="272"/>
      <c r="UO21" s="272"/>
      <c r="UP21" s="272"/>
      <c r="UQ21" s="272"/>
      <c r="UR21" s="272"/>
      <c r="US21" s="272"/>
      <c r="UT21" s="272"/>
      <c r="UU21" s="272"/>
      <c r="UV21" s="272"/>
      <c r="UW21" s="272"/>
      <c r="UX21" s="272"/>
      <c r="UY21" s="272"/>
      <c r="UZ21" s="272"/>
      <c r="VA21" s="272"/>
      <c r="VB21" s="272"/>
      <c r="VC21" s="272"/>
      <c r="VD21" s="272"/>
      <c r="VE21" s="272"/>
      <c r="VF21" s="272"/>
      <c r="VG21" s="272"/>
      <c r="VH21" s="272"/>
      <c r="VI21" s="272"/>
      <c r="VJ21" s="272"/>
      <c r="VK21" s="272"/>
      <c r="VL21" s="272"/>
      <c r="VM21" s="272"/>
      <c r="VN21" s="272"/>
      <c r="VO21" s="272"/>
      <c r="VP21" s="272"/>
      <c r="VQ21" s="272"/>
      <c r="VR21" s="272"/>
      <c r="VS21" s="272"/>
      <c r="VT21" s="272"/>
      <c r="VU21" s="272"/>
      <c r="VV21" s="272"/>
      <c r="VW21" s="272"/>
      <c r="VX21" s="272"/>
      <c r="VY21" s="272"/>
      <c r="VZ21" s="272"/>
      <c r="WA21" s="272"/>
      <c r="WB21" s="272"/>
      <c r="WC21" s="272"/>
      <c r="WD21" s="272"/>
      <c r="WE21" s="272"/>
      <c r="WF21" s="272"/>
      <c r="WG21" s="272"/>
      <c r="WH21" s="272"/>
      <c r="WI21" s="272"/>
      <c r="WJ21" s="272"/>
      <c r="WK21" s="272"/>
      <c r="WL21" s="272"/>
      <c r="WM21" s="272"/>
      <c r="WN21" s="272"/>
      <c r="WO21" s="272"/>
      <c r="WP21" s="272"/>
      <c r="WQ21" s="272"/>
      <c r="WR21" s="272"/>
      <c r="WS21" s="272"/>
      <c r="WT21" s="272"/>
      <c r="WU21" s="272"/>
      <c r="WV21" s="272"/>
      <c r="WW21" s="272"/>
      <c r="WX21" s="272"/>
      <c r="WY21" s="272"/>
      <c r="WZ21" s="272"/>
      <c r="XA21" s="272"/>
      <c r="XB21" s="272"/>
      <c r="XC21" s="272"/>
      <c r="XD21" s="272"/>
      <c r="XE21" s="272"/>
      <c r="XF21" s="272"/>
      <c r="XG21" s="272"/>
      <c r="XH21" s="272"/>
      <c r="XI21" s="272"/>
      <c r="XJ21" s="272"/>
      <c r="XK21" s="272"/>
      <c r="XL21" s="272"/>
      <c r="XM21" s="272"/>
      <c r="XN21" s="272"/>
      <c r="XO21" s="272"/>
      <c r="XP21" s="272"/>
      <c r="XQ21" s="272"/>
      <c r="XR21" s="272"/>
      <c r="XS21" s="272"/>
      <c r="XT21" s="272"/>
      <c r="XU21" s="272"/>
      <c r="XV21" s="272"/>
      <c r="XW21" s="272"/>
      <c r="XX21" s="272"/>
      <c r="XY21" s="272"/>
      <c r="XZ21" s="272"/>
      <c r="YA21" s="272"/>
      <c r="YB21" s="272"/>
      <c r="YC21" s="272"/>
      <c r="YD21" s="272"/>
      <c r="YE21" s="272"/>
      <c r="YF21" s="272"/>
      <c r="YG21" s="272"/>
      <c r="YH21" s="272"/>
      <c r="YI21" s="272"/>
      <c r="YJ21" s="272"/>
      <c r="YK21" s="272"/>
      <c r="YL21" s="272"/>
      <c r="YM21" s="272"/>
      <c r="YN21" s="272"/>
      <c r="YO21" s="272"/>
      <c r="YP21" s="272"/>
      <c r="YQ21" s="272"/>
      <c r="YR21" s="272"/>
      <c r="YS21" s="272"/>
      <c r="YT21" s="272"/>
      <c r="YU21" s="272"/>
      <c r="YV21" s="272"/>
      <c r="YW21" s="272"/>
      <c r="YX21" s="272"/>
      <c r="YY21" s="272"/>
      <c r="YZ21" s="272"/>
      <c r="ZA21" s="272"/>
      <c r="ZB21" s="272"/>
      <c r="ZC21" s="272"/>
      <c r="ZD21" s="272"/>
      <c r="ZE21" s="272"/>
      <c r="ZF21" s="272"/>
      <c r="ZG21" s="272"/>
      <c r="ZH21" s="272"/>
      <c r="ZI21" s="272"/>
      <c r="ZJ21" s="272"/>
      <c r="ZK21" s="272"/>
      <c r="ZL21" s="272"/>
      <c r="ZM21" s="272"/>
      <c r="ZN21" s="272"/>
      <c r="ZO21" s="272"/>
      <c r="ZP21" s="272"/>
      <c r="ZQ21" s="272"/>
      <c r="ZR21" s="272"/>
      <c r="ZS21" s="272"/>
      <c r="ZT21" s="272"/>
      <c r="ZU21" s="272"/>
      <c r="ZV21" s="272"/>
      <c r="ZW21" s="272"/>
      <c r="ZX21" s="272"/>
      <c r="ZY21" s="272"/>
      <c r="ZZ21" s="272"/>
      <c r="AAA21" s="272"/>
      <c r="AAB21" s="272"/>
      <c r="AAC21" s="272"/>
      <c r="AAD21" s="272"/>
      <c r="AAE21" s="272"/>
      <c r="AAF21" s="272"/>
      <c r="AAG21" s="272"/>
      <c r="AAH21" s="272"/>
      <c r="AAI21" s="272"/>
      <c r="AAJ21" s="272"/>
      <c r="AAK21" s="272"/>
      <c r="AAL21" s="272"/>
      <c r="AAM21" s="272"/>
      <c r="AAN21" s="272"/>
      <c r="AAO21" s="272"/>
      <c r="AAP21" s="272"/>
      <c r="AAQ21" s="272"/>
      <c r="AAR21" s="272"/>
      <c r="AAS21" s="272"/>
      <c r="AAT21" s="272"/>
      <c r="AAU21" s="272"/>
      <c r="AAV21" s="272"/>
      <c r="AAW21" s="272"/>
      <c r="AAX21" s="272"/>
      <c r="AAY21" s="272"/>
      <c r="AAZ21" s="272"/>
      <c r="ABA21" s="272"/>
      <c r="ABB21" s="272"/>
      <c r="ABC21" s="272"/>
      <c r="ABD21" s="272"/>
      <c r="ABE21" s="272"/>
      <c r="ABF21" s="272"/>
      <c r="ABG21" s="272"/>
      <c r="ABH21" s="272"/>
      <c r="ABI21" s="272"/>
      <c r="ABJ21" s="272"/>
      <c r="ABK21" s="272"/>
      <c r="ABL21" s="272"/>
      <c r="ABM21" s="272"/>
      <c r="ABN21" s="272"/>
      <c r="ABO21" s="272"/>
      <c r="ABP21" s="272"/>
      <c r="ABQ21" s="272"/>
      <c r="ABR21" s="272"/>
      <c r="ABS21" s="272"/>
      <c r="ABT21" s="272"/>
      <c r="ABU21" s="272"/>
      <c r="ABV21" s="272"/>
      <c r="ABW21" s="272"/>
      <c r="ABX21" s="272"/>
      <c r="ABY21" s="272"/>
      <c r="ABZ21" s="272"/>
      <c r="ACA21" s="272"/>
      <c r="ACB21" s="272"/>
      <c r="ACC21" s="272"/>
      <c r="ACD21" s="272"/>
      <c r="ACE21" s="272"/>
      <c r="ACF21" s="272"/>
      <c r="ACG21" s="272"/>
      <c r="ACH21" s="272"/>
      <c r="ACI21" s="272"/>
      <c r="ACJ21" s="272"/>
      <c r="ACK21" s="272"/>
      <c r="ACL21" s="272"/>
      <c r="ACM21" s="272"/>
      <c r="ACN21" s="272"/>
      <c r="ACO21" s="272"/>
      <c r="ACP21" s="272"/>
      <c r="ACQ21" s="272"/>
      <c r="ACR21" s="272"/>
      <c r="ACS21" s="272"/>
      <c r="ACT21" s="272"/>
      <c r="ACU21" s="272"/>
      <c r="ACV21" s="272"/>
      <c r="ACW21" s="272"/>
      <c r="ACX21" s="272"/>
      <c r="ACY21" s="272"/>
      <c r="ACZ21" s="272"/>
      <c r="ADA21" s="272"/>
      <c r="ADB21" s="272"/>
      <c r="ADC21" s="272"/>
      <c r="ADD21" s="272"/>
      <c r="ADE21" s="272"/>
      <c r="ADF21" s="272"/>
      <c r="ADG21" s="272"/>
      <c r="ADH21" s="272"/>
      <c r="ADI21" s="272"/>
      <c r="ADJ21" s="272"/>
      <c r="ADK21" s="272"/>
      <c r="ADL21" s="272"/>
      <c r="ADM21" s="272"/>
      <c r="ADN21" s="272"/>
      <c r="ADO21" s="272"/>
      <c r="ADP21" s="272"/>
      <c r="ADQ21" s="272"/>
      <c r="ADR21" s="272"/>
      <c r="ADS21" s="272"/>
      <c r="ADT21" s="272"/>
      <c r="ADU21" s="272"/>
      <c r="ADV21" s="272"/>
      <c r="ADW21" s="272"/>
      <c r="ADX21" s="272"/>
      <c r="ADY21" s="272"/>
      <c r="ADZ21" s="272"/>
      <c r="AEA21" s="272"/>
      <c r="AEB21" s="272"/>
      <c r="AEC21" s="272"/>
      <c r="AED21" s="272"/>
      <c r="AEE21" s="272"/>
      <c r="AEF21" s="272"/>
      <c r="AEG21" s="272"/>
      <c r="AEH21" s="272"/>
      <c r="AEI21" s="272"/>
      <c r="AEJ21" s="272"/>
      <c r="AEK21" s="272"/>
      <c r="AEL21" s="272"/>
      <c r="AEM21" s="272"/>
      <c r="AEN21" s="272"/>
      <c r="AEO21" s="272"/>
      <c r="AEP21" s="272"/>
      <c r="AEQ21" s="272"/>
      <c r="AER21" s="272"/>
      <c r="AES21" s="272"/>
      <c r="AET21" s="272"/>
      <c r="AEU21" s="272"/>
      <c r="AEV21" s="272"/>
      <c r="AEW21" s="272"/>
      <c r="AEX21" s="272"/>
      <c r="AEY21" s="272"/>
      <c r="AEZ21" s="272"/>
      <c r="AFA21" s="272"/>
      <c r="AFB21" s="272"/>
      <c r="AFC21" s="272"/>
      <c r="AFD21" s="272"/>
      <c r="AFE21" s="272"/>
      <c r="AFF21" s="272"/>
      <c r="AFG21" s="272"/>
      <c r="AFH21" s="272"/>
      <c r="AFI21" s="272"/>
      <c r="AFJ21" s="272"/>
      <c r="AFK21" s="272"/>
      <c r="AFL21" s="272"/>
      <c r="AFM21" s="272"/>
      <c r="AFN21" s="272"/>
      <c r="AFO21" s="272"/>
      <c r="AFP21" s="272"/>
      <c r="AFQ21" s="272"/>
      <c r="AFR21" s="272"/>
      <c r="AFS21" s="272"/>
      <c r="AFT21" s="272"/>
      <c r="AFU21" s="272"/>
      <c r="AFV21" s="272"/>
      <c r="AFW21" s="272"/>
      <c r="AFX21" s="272"/>
      <c r="AFY21" s="272"/>
      <c r="AFZ21" s="272"/>
      <c r="AGA21" s="272"/>
      <c r="AGB21" s="272"/>
      <c r="AGC21" s="272"/>
      <c r="AGD21" s="272"/>
      <c r="AGE21" s="272"/>
      <c r="AGF21" s="272"/>
      <c r="AGG21" s="272"/>
      <c r="AGH21" s="272"/>
      <c r="AGI21" s="272"/>
      <c r="AGJ21" s="272"/>
      <c r="AGK21" s="272"/>
      <c r="AGL21" s="272"/>
      <c r="AGM21" s="272"/>
      <c r="AGN21" s="272"/>
      <c r="AGO21" s="272"/>
      <c r="AGP21" s="272"/>
      <c r="AGQ21" s="272"/>
      <c r="AGR21" s="272"/>
      <c r="AGS21" s="272"/>
      <c r="AGT21" s="272"/>
      <c r="AGU21" s="272"/>
      <c r="AGV21" s="272"/>
      <c r="AGW21" s="272"/>
      <c r="AGX21" s="272"/>
      <c r="AGY21" s="272"/>
      <c r="AGZ21" s="272"/>
      <c r="AHA21" s="272"/>
      <c r="AHB21" s="272"/>
      <c r="AHC21" s="272"/>
      <c r="AHD21" s="272"/>
      <c r="AHE21" s="272"/>
      <c r="AHF21" s="272"/>
      <c r="AHG21" s="272"/>
      <c r="AHH21" s="272"/>
      <c r="AHI21" s="272"/>
      <c r="AHJ21" s="272"/>
      <c r="AHK21" s="272"/>
      <c r="AHL21" s="272"/>
      <c r="AHM21" s="272"/>
      <c r="AHN21" s="272"/>
      <c r="AHO21" s="272"/>
      <c r="AHP21" s="272"/>
      <c r="AHQ21" s="272"/>
      <c r="AHR21" s="272"/>
      <c r="AHS21" s="272"/>
      <c r="AHT21" s="272"/>
      <c r="AHU21" s="272"/>
      <c r="AHV21" s="272"/>
      <c r="AHW21" s="272"/>
      <c r="AHX21" s="272"/>
      <c r="AHY21" s="272"/>
      <c r="AHZ21" s="272"/>
      <c r="AIA21" s="272"/>
      <c r="AIB21" s="272"/>
      <c r="AIC21" s="272"/>
      <c r="AID21" s="272"/>
      <c r="AIE21" s="272"/>
      <c r="AIF21" s="272"/>
      <c r="AIG21" s="272"/>
      <c r="AIH21" s="272"/>
      <c r="AII21" s="272"/>
      <c r="AIJ21" s="272"/>
      <c r="AIK21" s="272"/>
      <c r="AIL21" s="272"/>
      <c r="AIM21" s="272"/>
      <c r="AIN21" s="272"/>
      <c r="AIO21" s="272"/>
      <c r="AIP21" s="272"/>
      <c r="AIQ21" s="272"/>
      <c r="AIR21" s="272"/>
      <c r="AIS21" s="272"/>
      <c r="AIT21" s="272"/>
      <c r="AIU21" s="272"/>
      <c r="AIV21" s="272"/>
      <c r="AIW21" s="272"/>
      <c r="AIX21" s="272"/>
      <c r="AIY21" s="272"/>
      <c r="AIZ21" s="272"/>
      <c r="AJA21" s="272"/>
      <c r="AJB21" s="272"/>
      <c r="AJC21" s="272"/>
      <c r="AJD21" s="272"/>
      <c r="AJE21" s="272"/>
      <c r="AJF21" s="272"/>
      <c r="AJG21" s="272"/>
      <c r="AJH21" s="272"/>
      <c r="AJI21" s="272"/>
      <c r="AJJ21" s="272"/>
      <c r="AJK21" s="272"/>
      <c r="AJL21" s="272"/>
      <c r="AJM21" s="272"/>
      <c r="AJN21" s="272"/>
      <c r="AJO21" s="272"/>
      <c r="AJP21" s="272"/>
      <c r="AJQ21" s="272"/>
      <c r="AJR21" s="272"/>
      <c r="AJS21" s="272"/>
      <c r="AJT21" s="272"/>
      <c r="AJU21" s="272"/>
      <c r="AJV21" s="272"/>
      <c r="AJW21" s="272"/>
      <c r="AJX21" s="272"/>
      <c r="AJY21" s="272"/>
      <c r="AJZ21" s="272"/>
      <c r="AKA21" s="272"/>
      <c r="AKB21" s="272"/>
      <c r="AKC21" s="272"/>
      <c r="AKD21" s="272"/>
      <c r="AKE21" s="272"/>
      <c r="AKF21" s="272"/>
      <c r="AKG21" s="272"/>
      <c r="AKH21" s="272"/>
      <c r="AKI21" s="272"/>
      <c r="AKJ21" s="272"/>
      <c r="AKK21" s="272"/>
      <c r="AKL21" s="272"/>
      <c r="AKM21" s="272"/>
      <c r="AKN21" s="272"/>
      <c r="AKO21" s="272"/>
      <c r="AKP21" s="272"/>
      <c r="AKQ21" s="272"/>
      <c r="AKR21" s="272"/>
      <c r="AKS21" s="272"/>
      <c r="AKT21" s="272"/>
      <c r="AKU21" s="272"/>
      <c r="AKV21" s="272"/>
      <c r="AKW21" s="272"/>
      <c r="AKX21" s="272"/>
      <c r="AKY21" s="272"/>
      <c r="AKZ21" s="272"/>
      <c r="ALA21" s="272"/>
      <c r="ALB21" s="272"/>
      <c r="ALC21" s="272"/>
      <c r="ALD21" s="272"/>
      <c r="ALE21" s="272"/>
      <c r="ALF21" s="272"/>
      <c r="ALG21" s="272"/>
      <c r="ALH21" s="272"/>
      <c r="ALI21" s="272"/>
      <c r="ALJ21" s="272"/>
      <c r="ALK21" s="272"/>
      <c r="ALL21" s="272"/>
      <c r="ALM21" s="272"/>
      <c r="ALN21" s="272"/>
      <c r="ALO21" s="272"/>
      <c r="ALP21" s="272"/>
      <c r="ALQ21" s="272"/>
      <c r="ALR21" s="272"/>
      <c r="ALS21" s="272"/>
      <c r="ALT21" s="272"/>
      <c r="ALU21" s="272"/>
      <c r="ALV21" s="272"/>
      <c r="ALW21" s="272"/>
      <c r="ALX21" s="272"/>
      <c r="ALY21" s="272"/>
      <c r="ALZ21" s="272"/>
      <c r="AMA21" s="272"/>
      <c r="AMB21" s="272"/>
      <c r="AMC21" s="272"/>
      <c r="AMD21" s="272"/>
      <c r="AME21" s="272"/>
      <c r="AMF21" s="272"/>
      <c r="AMG21" s="272"/>
      <c r="AMH21" s="272"/>
      <c r="AMI21" s="272"/>
      <c r="AMJ21" s="272"/>
      <c r="AMK21" s="272"/>
      <c r="AML21" s="272"/>
      <c r="AMM21" s="272"/>
      <c r="AMN21" s="272"/>
      <c r="AMO21" s="272"/>
      <c r="AMP21" s="272"/>
      <c r="AMQ21" s="272"/>
      <c r="AMR21" s="272"/>
      <c r="AMS21" s="272"/>
      <c r="AMT21" s="272"/>
      <c r="AMU21" s="272"/>
      <c r="AMV21" s="272"/>
      <c r="AMW21" s="272"/>
      <c r="AMX21" s="272"/>
      <c r="AMY21" s="272"/>
      <c r="AMZ21" s="272"/>
      <c r="ANA21" s="272"/>
      <c r="ANB21" s="272"/>
      <c r="ANC21" s="272"/>
      <c r="AND21" s="272"/>
      <c r="ANE21" s="272"/>
      <c r="ANF21" s="272"/>
      <c r="ANG21" s="272"/>
      <c r="ANH21" s="272"/>
      <c r="ANI21" s="272"/>
      <c r="ANJ21" s="272"/>
      <c r="ANK21" s="272"/>
      <c r="ANL21" s="272"/>
      <c r="ANM21" s="272"/>
      <c r="ANN21" s="272"/>
      <c r="ANO21" s="272"/>
      <c r="ANP21" s="272"/>
      <c r="ANQ21" s="272"/>
      <c r="ANR21" s="272"/>
      <c r="ANS21" s="272"/>
      <c r="ANT21" s="272"/>
      <c r="ANU21" s="272"/>
      <c r="ANV21" s="272"/>
      <c r="ANW21" s="272"/>
      <c r="ANX21" s="272"/>
      <c r="ANY21" s="272"/>
      <c r="ANZ21" s="272"/>
      <c r="AOA21" s="272"/>
      <c r="AOB21" s="272"/>
      <c r="AOC21" s="272"/>
      <c r="AOD21" s="272"/>
      <c r="AOE21" s="272"/>
      <c r="AOF21" s="272"/>
      <c r="AOG21" s="272"/>
      <c r="AOH21" s="272"/>
      <c r="AOI21" s="272"/>
      <c r="AOJ21" s="272"/>
      <c r="AOK21" s="272"/>
      <c r="AOL21" s="272"/>
      <c r="AOM21" s="272"/>
      <c r="AON21" s="272"/>
      <c r="AOO21" s="272"/>
      <c r="AOP21" s="272"/>
      <c r="AOQ21" s="272"/>
      <c r="AOR21" s="272"/>
      <c r="AOS21" s="272"/>
      <c r="AOT21" s="272"/>
      <c r="AOU21" s="272"/>
      <c r="AOV21" s="272"/>
      <c r="AOW21" s="272"/>
      <c r="AOX21" s="272"/>
      <c r="AOY21" s="272"/>
      <c r="AOZ21" s="272"/>
      <c r="APA21" s="272"/>
      <c r="APB21" s="272"/>
      <c r="APC21" s="272"/>
      <c r="APD21" s="272"/>
      <c r="APE21" s="272"/>
      <c r="APF21" s="272"/>
      <c r="APG21" s="272"/>
      <c r="APH21" s="272"/>
      <c r="API21" s="272"/>
      <c r="APJ21" s="272"/>
      <c r="APK21" s="272"/>
      <c r="APL21" s="272"/>
      <c r="APM21" s="272"/>
      <c r="APN21" s="272"/>
      <c r="APO21" s="272"/>
      <c r="APP21" s="272"/>
      <c r="APQ21" s="272"/>
      <c r="APR21" s="272"/>
      <c r="APS21" s="272"/>
      <c r="APT21" s="272"/>
      <c r="APU21" s="272"/>
      <c r="APV21" s="272"/>
      <c r="APW21" s="272"/>
      <c r="APX21" s="272"/>
      <c r="APY21" s="272"/>
      <c r="APZ21" s="272"/>
      <c r="AQA21" s="272"/>
      <c r="AQB21" s="272"/>
      <c r="AQC21" s="272"/>
      <c r="AQD21" s="272"/>
      <c r="AQE21" s="272"/>
      <c r="AQF21" s="272"/>
      <c r="AQG21" s="272"/>
      <c r="AQH21" s="272"/>
      <c r="AQI21" s="272"/>
      <c r="AQJ21" s="272"/>
      <c r="AQK21" s="272"/>
      <c r="AQL21" s="272"/>
      <c r="AQM21" s="272"/>
      <c r="AQN21" s="272"/>
      <c r="AQO21" s="272"/>
      <c r="AQP21" s="272"/>
      <c r="AQQ21" s="272"/>
      <c r="AQR21" s="272"/>
      <c r="AQS21" s="272"/>
      <c r="AQT21" s="272"/>
      <c r="AQU21" s="272"/>
      <c r="AQV21" s="272"/>
      <c r="AQW21" s="272"/>
      <c r="AQX21" s="272"/>
      <c r="AQY21" s="272"/>
      <c r="AQZ21" s="272"/>
      <c r="ARA21" s="272"/>
      <c r="ARB21" s="272"/>
      <c r="ARC21" s="272"/>
      <c r="ARD21" s="272"/>
      <c r="ARE21" s="272"/>
      <c r="ARF21" s="272"/>
      <c r="ARG21" s="272"/>
      <c r="ARH21" s="272"/>
      <c r="ARI21" s="272"/>
      <c r="ARJ21" s="272"/>
      <c r="ARK21" s="272"/>
      <c r="ARL21" s="272"/>
      <c r="ARM21" s="272"/>
      <c r="ARN21" s="272"/>
      <c r="ARO21" s="272"/>
      <c r="ARP21" s="272"/>
      <c r="ARQ21" s="272"/>
      <c r="ARR21" s="272"/>
      <c r="ARS21" s="272"/>
      <c r="ART21" s="272"/>
      <c r="ARU21" s="272"/>
      <c r="ARV21" s="272"/>
      <c r="ARW21" s="272"/>
      <c r="ARX21" s="272"/>
      <c r="ARY21" s="272"/>
      <c r="ARZ21" s="272"/>
      <c r="ASA21" s="272"/>
      <c r="ASB21" s="272"/>
      <c r="ASC21" s="272"/>
      <c r="ASD21" s="272"/>
      <c r="ASE21" s="272"/>
      <c r="ASF21" s="272"/>
      <c r="ASG21" s="272"/>
      <c r="ASH21" s="272"/>
      <c r="ASI21" s="272"/>
      <c r="ASJ21" s="272"/>
      <c r="ASK21" s="272"/>
      <c r="ASL21" s="272"/>
      <c r="ASM21" s="272"/>
      <c r="ASN21" s="272"/>
      <c r="ASO21" s="272"/>
      <c r="ASP21" s="272"/>
      <c r="ASQ21" s="272"/>
      <c r="ASR21" s="272"/>
      <c r="ASS21" s="272"/>
      <c r="AST21" s="272"/>
      <c r="ASU21" s="272"/>
      <c r="ASV21" s="272"/>
      <c r="ASW21" s="272"/>
      <c r="ASX21" s="272"/>
      <c r="ASY21" s="272"/>
      <c r="ASZ21" s="272"/>
      <c r="ATA21" s="272"/>
      <c r="ATB21" s="272"/>
      <c r="ATC21" s="272"/>
      <c r="ATD21" s="272"/>
      <c r="ATE21" s="272"/>
      <c r="ATF21" s="272"/>
      <c r="ATG21" s="272"/>
      <c r="ATH21" s="272"/>
      <c r="ATI21" s="272"/>
      <c r="ATJ21" s="272"/>
      <c r="ATK21" s="272"/>
      <c r="ATL21" s="272"/>
      <c r="ATM21" s="272"/>
      <c r="ATN21" s="272"/>
      <c r="ATO21" s="272"/>
      <c r="ATP21" s="272"/>
      <c r="ATQ21" s="272"/>
      <c r="ATR21" s="272"/>
      <c r="ATS21" s="272"/>
      <c r="ATT21" s="272"/>
      <c r="ATU21" s="272"/>
      <c r="ATV21" s="272"/>
      <c r="ATW21" s="272"/>
      <c r="ATX21" s="272"/>
      <c r="ATY21" s="272"/>
      <c r="ATZ21" s="272"/>
      <c r="AUA21" s="272"/>
      <c r="AUB21" s="272"/>
      <c r="AUC21" s="272"/>
      <c r="AUD21" s="272"/>
      <c r="AUE21" s="272"/>
      <c r="AUF21" s="272"/>
      <c r="AUG21" s="272"/>
      <c r="AUH21" s="272"/>
      <c r="AUI21" s="272"/>
      <c r="AUJ21" s="272"/>
      <c r="AUK21" s="272"/>
      <c r="AUL21" s="272"/>
      <c r="AUM21" s="272"/>
      <c r="AUN21" s="272"/>
      <c r="AUO21" s="272"/>
      <c r="AUP21" s="272"/>
      <c r="AUQ21" s="272"/>
      <c r="AUR21" s="272"/>
      <c r="AUS21" s="272"/>
      <c r="AUT21" s="272"/>
      <c r="AUU21" s="272"/>
      <c r="AUV21" s="272"/>
      <c r="AUW21" s="272"/>
      <c r="AUX21" s="272"/>
      <c r="AUY21" s="272"/>
      <c r="AUZ21" s="272"/>
      <c r="AVA21" s="272"/>
      <c r="AVB21" s="272"/>
      <c r="AVC21" s="272"/>
      <c r="AVD21" s="272"/>
      <c r="AVE21" s="272"/>
      <c r="AVF21" s="272"/>
      <c r="AVG21" s="272"/>
      <c r="AVH21" s="272"/>
      <c r="AVI21" s="272"/>
      <c r="AVJ21" s="272"/>
      <c r="AVK21" s="272"/>
      <c r="AVL21" s="272"/>
      <c r="AVM21" s="272"/>
      <c r="AVN21" s="272"/>
      <c r="AVO21" s="272"/>
      <c r="AVP21" s="272"/>
      <c r="AVQ21" s="272"/>
      <c r="AVR21" s="272"/>
      <c r="AVS21" s="272"/>
      <c r="AVT21" s="272"/>
      <c r="AVU21" s="272"/>
      <c r="AVV21" s="272"/>
      <c r="AVW21" s="272"/>
      <c r="AVX21" s="272"/>
      <c r="AVY21" s="272"/>
      <c r="AVZ21" s="272"/>
      <c r="AWA21" s="272"/>
      <c r="AWB21" s="272"/>
      <c r="AWC21" s="272"/>
      <c r="AWD21" s="272"/>
      <c r="AWE21" s="272"/>
      <c r="AWF21" s="272"/>
      <c r="AWG21" s="272"/>
      <c r="AWH21" s="272"/>
      <c r="AWI21" s="272"/>
      <c r="AWJ21" s="272"/>
      <c r="AWK21" s="272"/>
      <c r="AWL21" s="272"/>
      <c r="AWM21" s="272"/>
      <c r="AWN21" s="272"/>
      <c r="AWO21" s="272"/>
      <c r="AWP21" s="272"/>
      <c r="AWQ21" s="272"/>
      <c r="AWR21" s="272"/>
      <c r="AWS21" s="272"/>
      <c r="AWT21" s="272"/>
      <c r="AWU21" s="272"/>
      <c r="AWV21" s="272"/>
      <c r="AWW21" s="272"/>
      <c r="AWX21" s="272"/>
      <c r="AWY21" s="272"/>
      <c r="AWZ21" s="272"/>
      <c r="AXA21" s="272"/>
      <c r="AXB21" s="272"/>
      <c r="AXC21" s="272"/>
      <c r="AXD21" s="272"/>
      <c r="AXE21" s="272"/>
      <c r="AXF21" s="272"/>
      <c r="AXG21" s="272"/>
      <c r="AXH21" s="272"/>
      <c r="AXI21" s="272"/>
      <c r="AXJ21" s="272"/>
      <c r="AXK21" s="272"/>
      <c r="AXL21" s="272"/>
      <c r="AXM21" s="272"/>
      <c r="AXN21" s="272"/>
      <c r="AXO21" s="272"/>
      <c r="AXP21" s="272"/>
      <c r="AXQ21" s="272"/>
      <c r="AXR21" s="272"/>
      <c r="AXS21" s="272"/>
      <c r="AXT21" s="272"/>
      <c r="AXU21" s="272"/>
      <c r="AXV21" s="272"/>
      <c r="AXW21" s="272"/>
      <c r="AXX21" s="272"/>
      <c r="AXY21" s="272"/>
      <c r="AXZ21" s="272"/>
      <c r="AYA21" s="272"/>
      <c r="AYB21" s="272"/>
      <c r="AYC21" s="272"/>
      <c r="AYD21" s="272"/>
      <c r="AYE21" s="272"/>
      <c r="AYF21" s="272"/>
      <c r="AYG21" s="272"/>
      <c r="AYH21" s="272"/>
      <c r="AYI21" s="272"/>
      <c r="AYJ21" s="272"/>
      <c r="AYK21" s="272"/>
      <c r="AYL21" s="272"/>
      <c r="AYM21" s="272"/>
      <c r="AYN21" s="272"/>
      <c r="AYO21" s="272"/>
      <c r="AYP21" s="272"/>
      <c r="AYQ21" s="272"/>
      <c r="AYR21" s="272"/>
      <c r="AYS21" s="272"/>
      <c r="AYT21" s="272"/>
      <c r="AYU21" s="272"/>
      <c r="AYV21" s="272"/>
      <c r="AYW21" s="272"/>
      <c r="AYX21" s="272"/>
      <c r="AYY21" s="272"/>
      <c r="AYZ21" s="272"/>
      <c r="AZA21" s="272"/>
      <c r="AZB21" s="272"/>
      <c r="AZC21" s="272"/>
      <c r="AZD21" s="272"/>
      <c r="AZE21" s="272"/>
      <c r="AZF21" s="272"/>
      <c r="AZG21" s="272"/>
      <c r="AZH21" s="272"/>
      <c r="AZI21" s="272"/>
      <c r="AZJ21" s="272"/>
      <c r="AZK21" s="272"/>
      <c r="AZL21" s="272"/>
      <c r="AZM21" s="272"/>
      <c r="AZN21" s="272"/>
      <c r="AZO21" s="272"/>
      <c r="AZP21" s="272"/>
      <c r="AZQ21" s="272"/>
      <c r="AZR21" s="272"/>
      <c r="AZS21" s="272"/>
      <c r="AZT21" s="272"/>
      <c r="AZU21" s="272"/>
      <c r="AZV21" s="272"/>
      <c r="AZW21" s="272"/>
      <c r="AZX21" s="272"/>
      <c r="AZY21" s="272"/>
      <c r="AZZ21" s="272"/>
      <c r="BAA21" s="272"/>
      <c r="BAB21" s="272"/>
      <c r="BAC21" s="272"/>
      <c r="BAD21" s="272"/>
      <c r="BAE21" s="272"/>
      <c r="BAF21" s="272"/>
      <c r="BAG21" s="272"/>
      <c r="BAH21" s="272"/>
      <c r="BAI21" s="272"/>
      <c r="BAJ21" s="272"/>
      <c r="BAK21" s="272"/>
      <c r="BAL21" s="272"/>
      <c r="BAM21" s="272"/>
      <c r="BAN21" s="272"/>
      <c r="BAO21" s="272"/>
      <c r="BAP21" s="272"/>
      <c r="BAQ21" s="272"/>
    </row>
    <row r="22" spans="1:1395" s="272" customFormat="1" ht="240" customHeight="1">
      <c r="A22" s="375"/>
      <c r="B22" s="277" t="s">
        <v>320</v>
      </c>
      <c r="C22" s="251" t="s">
        <v>209</v>
      </c>
      <c r="D22" s="252">
        <v>41153</v>
      </c>
      <c r="E22" s="252">
        <v>41306</v>
      </c>
      <c r="F22" s="251" t="s">
        <v>113</v>
      </c>
      <c r="G22" s="251" t="s">
        <v>142</v>
      </c>
      <c r="H22" s="251" t="s">
        <v>185</v>
      </c>
      <c r="I22" s="269"/>
      <c r="J22" s="269" t="s">
        <v>64</v>
      </c>
      <c r="K22" s="269"/>
      <c r="L22" s="269"/>
      <c r="M22" s="269"/>
      <c r="N22" s="270"/>
      <c r="O22" s="274"/>
      <c r="P22" s="274"/>
      <c r="Q22" s="274"/>
      <c r="R22" s="274"/>
      <c r="S22" s="255"/>
      <c r="T22" s="274" t="s">
        <v>479</v>
      </c>
      <c r="U22" s="274" t="s">
        <v>351</v>
      </c>
      <c r="V22" s="263">
        <v>41518</v>
      </c>
      <c r="W22" s="263">
        <v>41609</v>
      </c>
      <c r="X22" s="265" t="s">
        <v>378</v>
      </c>
      <c r="Y22" s="274"/>
      <c r="Z22" s="274" t="s">
        <v>382</v>
      </c>
      <c r="AA22" s="274" t="s">
        <v>352</v>
      </c>
    </row>
    <row r="23" spans="1:1395" s="272" customFormat="1" ht="240" customHeight="1">
      <c r="A23" s="375"/>
      <c r="B23" s="268" t="s">
        <v>480</v>
      </c>
      <c r="C23" s="251" t="s">
        <v>209</v>
      </c>
      <c r="D23" s="252">
        <v>41153</v>
      </c>
      <c r="E23" s="252">
        <v>41609</v>
      </c>
      <c r="F23" s="257" t="s">
        <v>212</v>
      </c>
      <c r="G23" s="251" t="s">
        <v>315</v>
      </c>
      <c r="H23" s="264" t="s">
        <v>185</v>
      </c>
      <c r="I23" s="269"/>
      <c r="J23" s="269"/>
      <c r="K23" s="269"/>
      <c r="L23" s="269" t="s">
        <v>31</v>
      </c>
      <c r="M23" s="269"/>
      <c r="N23" s="270"/>
      <c r="O23" s="274" t="s">
        <v>353</v>
      </c>
      <c r="P23" s="274"/>
      <c r="Q23" s="274"/>
      <c r="R23" s="274" t="s">
        <v>378</v>
      </c>
      <c r="S23" s="292"/>
      <c r="T23" s="280" t="s">
        <v>481</v>
      </c>
      <c r="U23" s="274" t="s">
        <v>354</v>
      </c>
      <c r="V23" s="274"/>
      <c r="W23" s="274"/>
      <c r="X23" s="274"/>
      <c r="Y23" s="274"/>
      <c r="Z23" s="274"/>
      <c r="AA23" s="274"/>
    </row>
    <row r="24" spans="1:1395" s="272" customFormat="1" ht="240" customHeight="1">
      <c r="A24" s="376"/>
      <c r="B24" s="277" t="s">
        <v>460</v>
      </c>
      <c r="C24" s="251" t="s">
        <v>218</v>
      </c>
      <c r="D24" s="252">
        <v>41214</v>
      </c>
      <c r="E24" s="252">
        <v>41334</v>
      </c>
      <c r="F24" s="257" t="s">
        <v>212</v>
      </c>
      <c r="G24" s="251" t="s">
        <v>219</v>
      </c>
      <c r="H24" s="254">
        <v>5000</v>
      </c>
      <c r="I24" s="269"/>
      <c r="J24" s="269"/>
      <c r="K24" s="269"/>
      <c r="L24" s="269"/>
      <c r="M24" s="269" t="s">
        <v>31</v>
      </c>
      <c r="N24" s="270"/>
      <c r="O24" s="274"/>
      <c r="P24" s="274" t="s">
        <v>342</v>
      </c>
      <c r="Q24" s="274"/>
      <c r="R24" s="274"/>
      <c r="S24" s="255"/>
      <c r="T24" s="280" t="s">
        <v>398</v>
      </c>
      <c r="U24" s="274"/>
      <c r="V24" s="274"/>
      <c r="W24" s="274"/>
      <c r="X24" s="274"/>
      <c r="Y24" s="274"/>
      <c r="Z24" s="274"/>
      <c r="AA24" s="274"/>
    </row>
    <row r="25" spans="1:1395" s="288" customFormat="1" ht="240" customHeight="1">
      <c r="A25" s="377" t="s">
        <v>303</v>
      </c>
      <c r="B25" s="293" t="s">
        <v>461</v>
      </c>
      <c r="C25" s="251" t="s">
        <v>462</v>
      </c>
      <c r="D25" s="261">
        <v>2004</v>
      </c>
      <c r="E25" s="261">
        <v>2009</v>
      </c>
      <c r="F25" s="257"/>
      <c r="G25" s="257" t="s">
        <v>322</v>
      </c>
      <c r="H25" s="262" t="s">
        <v>185</v>
      </c>
      <c r="I25" s="269"/>
      <c r="J25" s="269"/>
      <c r="K25" s="269"/>
      <c r="L25" s="269"/>
      <c r="M25" s="285" t="s">
        <v>64</v>
      </c>
      <c r="N25" s="270"/>
      <c r="O25" s="274"/>
      <c r="P25" s="274"/>
      <c r="Q25" s="274"/>
      <c r="R25" s="274"/>
      <c r="S25" s="293" t="s">
        <v>335</v>
      </c>
      <c r="T25" s="294" t="s">
        <v>399</v>
      </c>
      <c r="U25" s="274"/>
      <c r="V25" s="274"/>
      <c r="W25" s="274"/>
      <c r="X25" s="274"/>
      <c r="Y25" s="274"/>
      <c r="Z25" s="274"/>
      <c r="AA25" s="274"/>
      <c r="AB25" s="272"/>
      <c r="AC25" s="272"/>
      <c r="AD25" s="272"/>
      <c r="AE25" s="272"/>
      <c r="AF25" s="272"/>
      <c r="AG25" s="272"/>
      <c r="AH25" s="272"/>
      <c r="AI25" s="272"/>
      <c r="AJ25" s="272"/>
      <c r="AK25" s="272"/>
      <c r="AL25" s="272"/>
      <c r="AM25" s="272"/>
      <c r="AN25" s="272"/>
      <c r="AO25" s="272"/>
      <c r="AP25" s="272"/>
      <c r="AQ25" s="272"/>
      <c r="AR25" s="272"/>
      <c r="AS25" s="272"/>
      <c r="AT25" s="272"/>
      <c r="AU25" s="272"/>
      <c r="AV25" s="272"/>
      <c r="AW25" s="272"/>
      <c r="AX25" s="272"/>
      <c r="AY25" s="272"/>
      <c r="AZ25" s="272"/>
      <c r="BA25" s="272"/>
      <c r="BB25" s="272"/>
      <c r="BC25" s="272"/>
      <c r="BD25" s="272"/>
      <c r="BE25" s="272"/>
      <c r="BF25" s="272"/>
      <c r="BG25" s="272"/>
      <c r="BH25" s="272"/>
      <c r="BI25" s="272"/>
      <c r="BJ25" s="272"/>
      <c r="BK25" s="272"/>
      <c r="BL25" s="272"/>
      <c r="BM25" s="272"/>
      <c r="BN25" s="272"/>
      <c r="BO25" s="272"/>
      <c r="BP25" s="272"/>
      <c r="BQ25" s="272"/>
      <c r="BR25" s="272"/>
      <c r="BS25" s="272"/>
      <c r="BT25" s="272"/>
      <c r="BU25" s="272"/>
      <c r="BV25" s="272"/>
      <c r="BW25" s="272"/>
      <c r="BX25" s="272"/>
      <c r="BY25" s="272"/>
      <c r="BZ25" s="272"/>
      <c r="CA25" s="272"/>
      <c r="CB25" s="272"/>
      <c r="CC25" s="272"/>
      <c r="CD25" s="272"/>
      <c r="CE25" s="272"/>
      <c r="CF25" s="272"/>
      <c r="CG25" s="272"/>
      <c r="CH25" s="272"/>
      <c r="CI25" s="272"/>
      <c r="CJ25" s="272"/>
      <c r="CK25" s="272"/>
      <c r="CL25" s="272"/>
      <c r="CM25" s="272"/>
      <c r="CN25" s="272"/>
      <c r="CO25" s="272"/>
      <c r="CP25" s="272"/>
      <c r="CQ25" s="272"/>
      <c r="CR25" s="272"/>
      <c r="CS25" s="272"/>
      <c r="CT25" s="272"/>
      <c r="CU25" s="272"/>
      <c r="CV25" s="272"/>
      <c r="CW25" s="272"/>
      <c r="CX25" s="272"/>
      <c r="CY25" s="272"/>
      <c r="CZ25" s="272"/>
      <c r="DA25" s="272"/>
      <c r="DB25" s="272"/>
      <c r="DC25" s="272"/>
      <c r="DD25" s="272"/>
      <c r="DE25" s="272"/>
      <c r="DF25" s="272"/>
      <c r="DG25" s="272"/>
      <c r="DH25" s="272"/>
      <c r="DI25" s="272"/>
      <c r="DJ25" s="272"/>
      <c r="DK25" s="272"/>
      <c r="DL25" s="272"/>
      <c r="DM25" s="272"/>
      <c r="DN25" s="272"/>
      <c r="DO25" s="272"/>
      <c r="DP25" s="272"/>
      <c r="DQ25" s="272"/>
      <c r="DR25" s="272"/>
      <c r="DS25" s="272"/>
      <c r="DT25" s="272"/>
      <c r="DU25" s="272"/>
      <c r="DV25" s="272"/>
      <c r="DW25" s="272"/>
      <c r="DX25" s="272"/>
      <c r="DY25" s="272"/>
      <c r="DZ25" s="272"/>
      <c r="EA25" s="272"/>
      <c r="EB25" s="272"/>
      <c r="EC25" s="272"/>
      <c r="ED25" s="272"/>
      <c r="EE25" s="272"/>
      <c r="EF25" s="272"/>
      <c r="EG25" s="272"/>
      <c r="EH25" s="272"/>
      <c r="EI25" s="272"/>
      <c r="EJ25" s="272"/>
      <c r="EK25" s="272"/>
      <c r="EL25" s="272"/>
      <c r="EM25" s="272"/>
      <c r="EN25" s="272"/>
      <c r="EO25" s="272"/>
      <c r="EP25" s="272"/>
      <c r="EQ25" s="272"/>
      <c r="ER25" s="272"/>
      <c r="ES25" s="272"/>
      <c r="ET25" s="272"/>
      <c r="EU25" s="272"/>
      <c r="EV25" s="272"/>
      <c r="EW25" s="272"/>
      <c r="EX25" s="272"/>
      <c r="EY25" s="272"/>
      <c r="EZ25" s="272"/>
      <c r="FA25" s="272"/>
      <c r="FB25" s="272"/>
      <c r="FC25" s="272"/>
      <c r="FD25" s="272"/>
      <c r="FE25" s="272"/>
      <c r="FF25" s="272"/>
      <c r="FG25" s="272"/>
      <c r="FH25" s="272"/>
      <c r="FI25" s="272"/>
      <c r="FJ25" s="272"/>
      <c r="FK25" s="272"/>
      <c r="FL25" s="272"/>
      <c r="FM25" s="272"/>
      <c r="FN25" s="272"/>
      <c r="FO25" s="272"/>
      <c r="FP25" s="272"/>
      <c r="FQ25" s="272"/>
      <c r="FR25" s="272"/>
      <c r="FS25" s="272"/>
      <c r="FT25" s="272"/>
      <c r="FU25" s="272"/>
      <c r="FV25" s="272"/>
      <c r="FW25" s="272"/>
      <c r="FX25" s="272"/>
      <c r="FY25" s="272"/>
      <c r="FZ25" s="272"/>
      <c r="GA25" s="272"/>
      <c r="GB25" s="272"/>
      <c r="GC25" s="272"/>
      <c r="GD25" s="272"/>
      <c r="GE25" s="272"/>
      <c r="GF25" s="272"/>
      <c r="GG25" s="272"/>
      <c r="GH25" s="272"/>
      <c r="GI25" s="272"/>
      <c r="GJ25" s="272"/>
      <c r="GK25" s="272"/>
      <c r="GL25" s="272"/>
      <c r="GM25" s="272"/>
      <c r="GN25" s="272"/>
      <c r="GO25" s="272"/>
      <c r="GP25" s="272"/>
      <c r="GQ25" s="272"/>
      <c r="GR25" s="272"/>
      <c r="GS25" s="272"/>
      <c r="GT25" s="272"/>
      <c r="GU25" s="272"/>
      <c r="GV25" s="272"/>
      <c r="GW25" s="272"/>
      <c r="GX25" s="272"/>
      <c r="GY25" s="272"/>
      <c r="GZ25" s="272"/>
      <c r="HA25" s="272"/>
      <c r="HB25" s="272"/>
      <c r="HC25" s="272"/>
      <c r="HD25" s="272"/>
      <c r="HE25" s="272"/>
      <c r="HF25" s="272"/>
      <c r="HG25" s="272"/>
      <c r="HH25" s="272"/>
      <c r="HI25" s="272"/>
      <c r="HJ25" s="272"/>
      <c r="HK25" s="272"/>
      <c r="HL25" s="272"/>
      <c r="HM25" s="272"/>
      <c r="HN25" s="272"/>
      <c r="HO25" s="272"/>
      <c r="HP25" s="272"/>
      <c r="HQ25" s="272"/>
      <c r="HR25" s="272"/>
      <c r="HS25" s="272"/>
      <c r="HT25" s="272"/>
      <c r="HU25" s="272"/>
      <c r="HV25" s="272"/>
      <c r="HW25" s="272"/>
      <c r="HX25" s="272"/>
      <c r="HY25" s="272"/>
      <c r="HZ25" s="272"/>
      <c r="IA25" s="272"/>
      <c r="IB25" s="272"/>
      <c r="IC25" s="272"/>
      <c r="ID25" s="272"/>
      <c r="IE25" s="272"/>
      <c r="IF25" s="272"/>
      <c r="IG25" s="272"/>
      <c r="IH25" s="272"/>
      <c r="II25" s="272"/>
      <c r="IJ25" s="272"/>
      <c r="IK25" s="272"/>
      <c r="IL25" s="272"/>
      <c r="IM25" s="272"/>
      <c r="IN25" s="272"/>
      <c r="IO25" s="272"/>
      <c r="IP25" s="272"/>
      <c r="IQ25" s="272"/>
      <c r="IR25" s="272"/>
      <c r="IS25" s="272"/>
      <c r="IT25" s="272"/>
      <c r="IU25" s="272"/>
      <c r="IV25" s="272"/>
      <c r="IW25" s="272"/>
      <c r="IX25" s="272"/>
      <c r="IY25" s="272"/>
      <c r="IZ25" s="272"/>
      <c r="JA25" s="272"/>
      <c r="JB25" s="272"/>
      <c r="JC25" s="272"/>
      <c r="JD25" s="272"/>
      <c r="JE25" s="272"/>
      <c r="JF25" s="272"/>
      <c r="JG25" s="272"/>
      <c r="JH25" s="272"/>
      <c r="JI25" s="272"/>
      <c r="JJ25" s="272"/>
      <c r="JK25" s="272"/>
      <c r="JL25" s="272"/>
      <c r="JM25" s="272"/>
      <c r="JN25" s="272"/>
      <c r="JO25" s="272"/>
      <c r="JP25" s="272"/>
      <c r="JQ25" s="272"/>
      <c r="JR25" s="272"/>
      <c r="JS25" s="272"/>
      <c r="JT25" s="272"/>
      <c r="JU25" s="272"/>
      <c r="JV25" s="272"/>
      <c r="JW25" s="272"/>
      <c r="JX25" s="272"/>
      <c r="JY25" s="272"/>
      <c r="JZ25" s="272"/>
      <c r="KA25" s="272"/>
      <c r="KB25" s="272"/>
      <c r="KC25" s="272"/>
      <c r="KD25" s="272"/>
      <c r="KE25" s="272"/>
      <c r="KF25" s="272"/>
      <c r="KG25" s="272"/>
      <c r="KH25" s="272"/>
      <c r="KI25" s="272"/>
      <c r="KJ25" s="272"/>
      <c r="KK25" s="272"/>
      <c r="KL25" s="272"/>
      <c r="KM25" s="272"/>
      <c r="KN25" s="272"/>
      <c r="KO25" s="272"/>
      <c r="KP25" s="272"/>
      <c r="KQ25" s="272"/>
      <c r="KR25" s="272"/>
      <c r="KS25" s="272"/>
      <c r="KT25" s="272"/>
      <c r="KU25" s="272"/>
      <c r="KV25" s="272"/>
      <c r="KW25" s="272"/>
      <c r="KX25" s="272"/>
      <c r="KY25" s="272"/>
      <c r="KZ25" s="272"/>
      <c r="LA25" s="272"/>
      <c r="LB25" s="272"/>
      <c r="LC25" s="272"/>
      <c r="LD25" s="272"/>
      <c r="LE25" s="272"/>
      <c r="LF25" s="272"/>
      <c r="LG25" s="272"/>
      <c r="LH25" s="272"/>
      <c r="LI25" s="272"/>
      <c r="LJ25" s="272"/>
      <c r="LK25" s="272"/>
      <c r="LL25" s="272"/>
      <c r="LM25" s="272"/>
      <c r="LN25" s="272"/>
      <c r="LO25" s="272"/>
      <c r="LP25" s="272"/>
      <c r="LQ25" s="272"/>
      <c r="LR25" s="272"/>
      <c r="LS25" s="272"/>
      <c r="LT25" s="272"/>
      <c r="LU25" s="272"/>
      <c r="LV25" s="272"/>
      <c r="LW25" s="272"/>
      <c r="LX25" s="272"/>
      <c r="LY25" s="272"/>
      <c r="LZ25" s="272"/>
      <c r="MA25" s="272"/>
      <c r="MB25" s="272"/>
      <c r="MC25" s="272"/>
      <c r="MD25" s="272"/>
      <c r="ME25" s="272"/>
      <c r="MF25" s="272"/>
      <c r="MG25" s="272"/>
      <c r="MH25" s="272"/>
      <c r="MI25" s="272"/>
      <c r="MJ25" s="272"/>
      <c r="MK25" s="272"/>
      <c r="ML25" s="272"/>
      <c r="MM25" s="272"/>
      <c r="MN25" s="272"/>
      <c r="MO25" s="272"/>
      <c r="MP25" s="272"/>
      <c r="MQ25" s="272"/>
      <c r="MR25" s="272"/>
      <c r="MS25" s="272"/>
      <c r="MT25" s="272"/>
      <c r="MU25" s="272"/>
      <c r="MV25" s="272"/>
      <c r="MW25" s="272"/>
      <c r="MX25" s="272"/>
      <c r="MY25" s="272"/>
      <c r="MZ25" s="272"/>
      <c r="NA25" s="272"/>
      <c r="NB25" s="272"/>
      <c r="NC25" s="272"/>
      <c r="ND25" s="272"/>
      <c r="NE25" s="272"/>
      <c r="NF25" s="272"/>
      <c r="NG25" s="272"/>
      <c r="NH25" s="272"/>
      <c r="NI25" s="272"/>
      <c r="NJ25" s="272"/>
      <c r="NK25" s="272"/>
      <c r="NL25" s="272"/>
      <c r="NM25" s="272"/>
      <c r="NN25" s="272"/>
      <c r="NO25" s="272"/>
      <c r="NP25" s="272"/>
      <c r="NQ25" s="272"/>
      <c r="NR25" s="272"/>
      <c r="NS25" s="272"/>
      <c r="NT25" s="272"/>
      <c r="NU25" s="272"/>
      <c r="NV25" s="272"/>
      <c r="NW25" s="272"/>
      <c r="NX25" s="272"/>
      <c r="NY25" s="272"/>
      <c r="NZ25" s="272"/>
      <c r="OA25" s="272"/>
      <c r="OB25" s="272"/>
      <c r="OC25" s="272"/>
      <c r="OD25" s="272"/>
      <c r="OE25" s="272"/>
      <c r="OF25" s="272"/>
      <c r="OG25" s="272"/>
      <c r="OH25" s="272"/>
      <c r="OI25" s="272"/>
      <c r="OJ25" s="272"/>
      <c r="OK25" s="272"/>
      <c r="OL25" s="272"/>
      <c r="OM25" s="272"/>
      <c r="ON25" s="272"/>
      <c r="OO25" s="272"/>
      <c r="OP25" s="272"/>
      <c r="OQ25" s="272"/>
      <c r="OR25" s="272"/>
      <c r="OS25" s="272"/>
      <c r="OT25" s="272"/>
      <c r="OU25" s="272"/>
      <c r="OV25" s="272"/>
      <c r="OW25" s="272"/>
      <c r="OX25" s="272"/>
      <c r="OY25" s="272"/>
      <c r="OZ25" s="272"/>
      <c r="PA25" s="272"/>
      <c r="PB25" s="272"/>
      <c r="PC25" s="272"/>
      <c r="PD25" s="272"/>
      <c r="PE25" s="272"/>
      <c r="PF25" s="272"/>
      <c r="PG25" s="272"/>
      <c r="PH25" s="272"/>
      <c r="PI25" s="272"/>
      <c r="PJ25" s="272"/>
      <c r="PK25" s="272"/>
      <c r="PL25" s="272"/>
      <c r="PM25" s="272"/>
      <c r="PN25" s="272"/>
      <c r="PO25" s="272"/>
      <c r="PP25" s="272"/>
      <c r="PQ25" s="272"/>
      <c r="PR25" s="272"/>
      <c r="PS25" s="272"/>
      <c r="PT25" s="272"/>
      <c r="PU25" s="272"/>
      <c r="PV25" s="272"/>
      <c r="PW25" s="272"/>
      <c r="PX25" s="272"/>
      <c r="PY25" s="272"/>
      <c r="PZ25" s="272"/>
      <c r="QA25" s="272"/>
      <c r="QB25" s="272"/>
      <c r="QC25" s="272"/>
      <c r="QD25" s="272"/>
      <c r="QE25" s="272"/>
      <c r="QF25" s="272"/>
      <c r="QG25" s="272"/>
      <c r="QH25" s="272"/>
      <c r="QI25" s="272"/>
      <c r="QJ25" s="272"/>
      <c r="QK25" s="272"/>
      <c r="QL25" s="272"/>
      <c r="QM25" s="272"/>
      <c r="QN25" s="272"/>
      <c r="QO25" s="272"/>
      <c r="QP25" s="272"/>
      <c r="QQ25" s="272"/>
      <c r="QR25" s="272"/>
      <c r="QS25" s="272"/>
      <c r="QT25" s="272"/>
      <c r="QU25" s="272"/>
      <c r="QV25" s="272"/>
      <c r="QW25" s="272"/>
      <c r="QX25" s="272"/>
      <c r="QY25" s="272"/>
      <c r="QZ25" s="272"/>
      <c r="RA25" s="272"/>
      <c r="RB25" s="272"/>
      <c r="RC25" s="272"/>
      <c r="RD25" s="272"/>
      <c r="RE25" s="272"/>
      <c r="RF25" s="272"/>
      <c r="RG25" s="272"/>
      <c r="RH25" s="272"/>
      <c r="RI25" s="272"/>
      <c r="RJ25" s="272"/>
      <c r="RK25" s="272"/>
      <c r="RL25" s="272"/>
      <c r="RM25" s="272"/>
      <c r="RN25" s="272"/>
      <c r="RO25" s="272"/>
      <c r="RP25" s="272"/>
      <c r="RQ25" s="272"/>
      <c r="RR25" s="272"/>
      <c r="RS25" s="272"/>
      <c r="RT25" s="272"/>
      <c r="RU25" s="272"/>
      <c r="RV25" s="272"/>
      <c r="RW25" s="272"/>
      <c r="RX25" s="272"/>
      <c r="RY25" s="272"/>
      <c r="RZ25" s="272"/>
      <c r="SA25" s="272"/>
      <c r="SB25" s="272"/>
      <c r="SC25" s="272"/>
      <c r="SD25" s="272"/>
      <c r="SE25" s="272"/>
      <c r="SF25" s="272"/>
      <c r="SG25" s="272"/>
      <c r="SH25" s="272"/>
      <c r="SI25" s="272"/>
      <c r="SJ25" s="272"/>
      <c r="SK25" s="272"/>
      <c r="SL25" s="272"/>
      <c r="SM25" s="272"/>
      <c r="SN25" s="272"/>
      <c r="SO25" s="272"/>
      <c r="SP25" s="272"/>
      <c r="SQ25" s="272"/>
      <c r="SR25" s="272"/>
      <c r="SS25" s="272"/>
      <c r="ST25" s="272"/>
      <c r="SU25" s="272"/>
      <c r="SV25" s="272"/>
      <c r="SW25" s="272"/>
      <c r="SX25" s="272"/>
      <c r="SY25" s="272"/>
      <c r="SZ25" s="272"/>
      <c r="TA25" s="272"/>
      <c r="TB25" s="272"/>
      <c r="TC25" s="272"/>
      <c r="TD25" s="272"/>
      <c r="TE25" s="272"/>
      <c r="TF25" s="272"/>
      <c r="TG25" s="272"/>
      <c r="TH25" s="272"/>
      <c r="TI25" s="272"/>
      <c r="TJ25" s="272"/>
      <c r="TK25" s="272"/>
      <c r="TL25" s="272"/>
      <c r="TM25" s="272"/>
      <c r="TN25" s="272"/>
      <c r="TO25" s="272"/>
      <c r="TP25" s="272"/>
      <c r="TQ25" s="272"/>
      <c r="TR25" s="272"/>
      <c r="TS25" s="272"/>
      <c r="TT25" s="272"/>
      <c r="TU25" s="272"/>
      <c r="TV25" s="272"/>
      <c r="TW25" s="272"/>
      <c r="TX25" s="272"/>
      <c r="TY25" s="272"/>
      <c r="TZ25" s="272"/>
      <c r="UA25" s="272"/>
      <c r="UB25" s="272"/>
      <c r="UC25" s="272"/>
      <c r="UD25" s="272"/>
      <c r="UE25" s="272"/>
      <c r="UF25" s="272"/>
      <c r="UG25" s="272"/>
      <c r="UH25" s="272"/>
      <c r="UI25" s="272"/>
      <c r="UJ25" s="272"/>
      <c r="UK25" s="272"/>
      <c r="UL25" s="272"/>
      <c r="UM25" s="272"/>
      <c r="UN25" s="272"/>
      <c r="UO25" s="272"/>
      <c r="UP25" s="272"/>
      <c r="UQ25" s="272"/>
      <c r="UR25" s="272"/>
      <c r="US25" s="272"/>
      <c r="UT25" s="272"/>
      <c r="UU25" s="272"/>
      <c r="UV25" s="272"/>
      <c r="UW25" s="272"/>
      <c r="UX25" s="272"/>
      <c r="UY25" s="272"/>
      <c r="UZ25" s="272"/>
      <c r="VA25" s="272"/>
      <c r="VB25" s="272"/>
      <c r="VC25" s="272"/>
      <c r="VD25" s="272"/>
      <c r="VE25" s="272"/>
      <c r="VF25" s="272"/>
      <c r="VG25" s="272"/>
      <c r="VH25" s="272"/>
      <c r="VI25" s="272"/>
      <c r="VJ25" s="272"/>
      <c r="VK25" s="272"/>
      <c r="VL25" s="272"/>
      <c r="VM25" s="272"/>
      <c r="VN25" s="272"/>
      <c r="VO25" s="272"/>
      <c r="VP25" s="272"/>
      <c r="VQ25" s="272"/>
      <c r="VR25" s="272"/>
      <c r="VS25" s="272"/>
      <c r="VT25" s="272"/>
      <c r="VU25" s="272"/>
      <c r="VV25" s="272"/>
      <c r="VW25" s="272"/>
      <c r="VX25" s="272"/>
      <c r="VY25" s="272"/>
      <c r="VZ25" s="272"/>
      <c r="WA25" s="272"/>
      <c r="WB25" s="272"/>
      <c r="WC25" s="272"/>
      <c r="WD25" s="272"/>
      <c r="WE25" s="272"/>
      <c r="WF25" s="272"/>
      <c r="WG25" s="272"/>
      <c r="WH25" s="272"/>
      <c r="WI25" s="272"/>
      <c r="WJ25" s="272"/>
      <c r="WK25" s="272"/>
      <c r="WL25" s="272"/>
      <c r="WM25" s="272"/>
      <c r="WN25" s="272"/>
      <c r="WO25" s="272"/>
      <c r="WP25" s="272"/>
      <c r="WQ25" s="272"/>
      <c r="WR25" s="272"/>
      <c r="WS25" s="272"/>
      <c r="WT25" s="272"/>
      <c r="WU25" s="272"/>
      <c r="WV25" s="272"/>
      <c r="WW25" s="272"/>
      <c r="WX25" s="272"/>
      <c r="WY25" s="272"/>
      <c r="WZ25" s="272"/>
      <c r="XA25" s="272"/>
      <c r="XB25" s="272"/>
      <c r="XC25" s="272"/>
      <c r="XD25" s="272"/>
      <c r="XE25" s="272"/>
      <c r="XF25" s="272"/>
      <c r="XG25" s="272"/>
      <c r="XH25" s="272"/>
      <c r="XI25" s="272"/>
      <c r="XJ25" s="272"/>
      <c r="XK25" s="272"/>
      <c r="XL25" s="272"/>
      <c r="XM25" s="272"/>
      <c r="XN25" s="272"/>
      <c r="XO25" s="272"/>
      <c r="XP25" s="272"/>
      <c r="XQ25" s="272"/>
      <c r="XR25" s="272"/>
      <c r="XS25" s="272"/>
      <c r="XT25" s="272"/>
      <c r="XU25" s="272"/>
      <c r="XV25" s="272"/>
      <c r="XW25" s="272"/>
      <c r="XX25" s="272"/>
      <c r="XY25" s="272"/>
      <c r="XZ25" s="272"/>
      <c r="YA25" s="272"/>
      <c r="YB25" s="272"/>
      <c r="YC25" s="272"/>
      <c r="YD25" s="272"/>
      <c r="YE25" s="272"/>
      <c r="YF25" s="272"/>
      <c r="YG25" s="272"/>
      <c r="YH25" s="272"/>
      <c r="YI25" s="272"/>
      <c r="YJ25" s="272"/>
      <c r="YK25" s="272"/>
      <c r="YL25" s="272"/>
      <c r="YM25" s="272"/>
      <c r="YN25" s="272"/>
      <c r="YO25" s="272"/>
      <c r="YP25" s="272"/>
      <c r="YQ25" s="272"/>
      <c r="YR25" s="272"/>
      <c r="YS25" s="272"/>
      <c r="YT25" s="272"/>
      <c r="YU25" s="272"/>
      <c r="YV25" s="272"/>
      <c r="YW25" s="272"/>
      <c r="YX25" s="272"/>
      <c r="YY25" s="272"/>
      <c r="YZ25" s="272"/>
      <c r="ZA25" s="272"/>
      <c r="ZB25" s="272"/>
      <c r="ZC25" s="272"/>
      <c r="ZD25" s="272"/>
      <c r="ZE25" s="272"/>
      <c r="ZF25" s="272"/>
      <c r="ZG25" s="272"/>
      <c r="ZH25" s="272"/>
      <c r="ZI25" s="272"/>
      <c r="ZJ25" s="272"/>
      <c r="ZK25" s="272"/>
      <c r="ZL25" s="272"/>
      <c r="ZM25" s="272"/>
      <c r="ZN25" s="272"/>
      <c r="ZO25" s="272"/>
      <c r="ZP25" s="272"/>
      <c r="ZQ25" s="272"/>
      <c r="ZR25" s="272"/>
      <c r="ZS25" s="272"/>
      <c r="ZT25" s="272"/>
      <c r="ZU25" s="272"/>
      <c r="ZV25" s="272"/>
      <c r="ZW25" s="272"/>
      <c r="ZX25" s="272"/>
      <c r="ZY25" s="272"/>
      <c r="ZZ25" s="272"/>
      <c r="AAA25" s="272"/>
      <c r="AAB25" s="272"/>
      <c r="AAC25" s="272"/>
      <c r="AAD25" s="272"/>
      <c r="AAE25" s="272"/>
      <c r="AAF25" s="272"/>
      <c r="AAG25" s="272"/>
      <c r="AAH25" s="272"/>
      <c r="AAI25" s="272"/>
      <c r="AAJ25" s="272"/>
      <c r="AAK25" s="272"/>
      <c r="AAL25" s="272"/>
      <c r="AAM25" s="272"/>
      <c r="AAN25" s="272"/>
      <c r="AAO25" s="272"/>
      <c r="AAP25" s="272"/>
      <c r="AAQ25" s="272"/>
      <c r="AAR25" s="272"/>
      <c r="AAS25" s="272"/>
      <c r="AAT25" s="272"/>
      <c r="AAU25" s="272"/>
      <c r="AAV25" s="272"/>
      <c r="AAW25" s="272"/>
      <c r="AAX25" s="272"/>
      <c r="AAY25" s="272"/>
      <c r="AAZ25" s="272"/>
      <c r="ABA25" s="272"/>
      <c r="ABB25" s="272"/>
      <c r="ABC25" s="272"/>
      <c r="ABD25" s="272"/>
      <c r="ABE25" s="272"/>
      <c r="ABF25" s="272"/>
      <c r="ABG25" s="272"/>
      <c r="ABH25" s="272"/>
      <c r="ABI25" s="272"/>
      <c r="ABJ25" s="272"/>
      <c r="ABK25" s="272"/>
      <c r="ABL25" s="272"/>
      <c r="ABM25" s="272"/>
      <c r="ABN25" s="272"/>
      <c r="ABO25" s="272"/>
      <c r="ABP25" s="272"/>
      <c r="ABQ25" s="272"/>
      <c r="ABR25" s="272"/>
      <c r="ABS25" s="272"/>
      <c r="ABT25" s="272"/>
      <c r="ABU25" s="272"/>
      <c r="ABV25" s="272"/>
      <c r="ABW25" s="272"/>
      <c r="ABX25" s="272"/>
      <c r="ABY25" s="272"/>
      <c r="ABZ25" s="272"/>
      <c r="ACA25" s="272"/>
      <c r="ACB25" s="272"/>
      <c r="ACC25" s="272"/>
      <c r="ACD25" s="272"/>
      <c r="ACE25" s="272"/>
      <c r="ACF25" s="272"/>
      <c r="ACG25" s="272"/>
      <c r="ACH25" s="272"/>
      <c r="ACI25" s="272"/>
      <c r="ACJ25" s="272"/>
      <c r="ACK25" s="272"/>
      <c r="ACL25" s="272"/>
      <c r="ACM25" s="272"/>
      <c r="ACN25" s="272"/>
      <c r="ACO25" s="272"/>
      <c r="ACP25" s="272"/>
      <c r="ACQ25" s="272"/>
      <c r="ACR25" s="272"/>
      <c r="ACS25" s="272"/>
      <c r="ACT25" s="272"/>
      <c r="ACU25" s="272"/>
      <c r="ACV25" s="272"/>
      <c r="ACW25" s="272"/>
      <c r="ACX25" s="272"/>
      <c r="ACY25" s="272"/>
      <c r="ACZ25" s="272"/>
      <c r="ADA25" s="272"/>
      <c r="ADB25" s="272"/>
      <c r="ADC25" s="272"/>
      <c r="ADD25" s="272"/>
      <c r="ADE25" s="272"/>
      <c r="ADF25" s="272"/>
      <c r="ADG25" s="272"/>
      <c r="ADH25" s="272"/>
      <c r="ADI25" s="272"/>
      <c r="ADJ25" s="272"/>
      <c r="ADK25" s="272"/>
      <c r="ADL25" s="272"/>
      <c r="ADM25" s="272"/>
      <c r="ADN25" s="272"/>
      <c r="ADO25" s="272"/>
      <c r="ADP25" s="272"/>
      <c r="ADQ25" s="272"/>
      <c r="ADR25" s="272"/>
      <c r="ADS25" s="272"/>
      <c r="ADT25" s="272"/>
      <c r="ADU25" s="272"/>
      <c r="ADV25" s="272"/>
      <c r="ADW25" s="272"/>
      <c r="ADX25" s="272"/>
      <c r="ADY25" s="272"/>
      <c r="ADZ25" s="272"/>
      <c r="AEA25" s="272"/>
      <c r="AEB25" s="272"/>
      <c r="AEC25" s="272"/>
      <c r="AED25" s="272"/>
      <c r="AEE25" s="272"/>
      <c r="AEF25" s="272"/>
      <c r="AEG25" s="272"/>
      <c r="AEH25" s="272"/>
      <c r="AEI25" s="272"/>
      <c r="AEJ25" s="272"/>
      <c r="AEK25" s="272"/>
      <c r="AEL25" s="272"/>
      <c r="AEM25" s="272"/>
      <c r="AEN25" s="272"/>
      <c r="AEO25" s="272"/>
      <c r="AEP25" s="272"/>
      <c r="AEQ25" s="272"/>
      <c r="AER25" s="272"/>
      <c r="AES25" s="272"/>
      <c r="AET25" s="272"/>
      <c r="AEU25" s="272"/>
      <c r="AEV25" s="272"/>
      <c r="AEW25" s="272"/>
      <c r="AEX25" s="272"/>
      <c r="AEY25" s="272"/>
      <c r="AEZ25" s="272"/>
      <c r="AFA25" s="272"/>
      <c r="AFB25" s="272"/>
      <c r="AFC25" s="272"/>
      <c r="AFD25" s="272"/>
      <c r="AFE25" s="272"/>
      <c r="AFF25" s="272"/>
      <c r="AFG25" s="272"/>
      <c r="AFH25" s="272"/>
      <c r="AFI25" s="272"/>
      <c r="AFJ25" s="272"/>
      <c r="AFK25" s="272"/>
      <c r="AFL25" s="272"/>
      <c r="AFM25" s="272"/>
      <c r="AFN25" s="272"/>
      <c r="AFO25" s="272"/>
      <c r="AFP25" s="272"/>
      <c r="AFQ25" s="272"/>
      <c r="AFR25" s="272"/>
      <c r="AFS25" s="272"/>
      <c r="AFT25" s="272"/>
      <c r="AFU25" s="272"/>
      <c r="AFV25" s="272"/>
      <c r="AFW25" s="272"/>
      <c r="AFX25" s="272"/>
      <c r="AFY25" s="272"/>
      <c r="AFZ25" s="272"/>
      <c r="AGA25" s="272"/>
      <c r="AGB25" s="272"/>
      <c r="AGC25" s="272"/>
      <c r="AGD25" s="272"/>
      <c r="AGE25" s="272"/>
      <c r="AGF25" s="272"/>
      <c r="AGG25" s="272"/>
      <c r="AGH25" s="272"/>
      <c r="AGI25" s="272"/>
      <c r="AGJ25" s="272"/>
      <c r="AGK25" s="272"/>
      <c r="AGL25" s="272"/>
      <c r="AGM25" s="272"/>
      <c r="AGN25" s="272"/>
      <c r="AGO25" s="272"/>
      <c r="AGP25" s="272"/>
      <c r="AGQ25" s="272"/>
      <c r="AGR25" s="272"/>
      <c r="AGS25" s="272"/>
      <c r="AGT25" s="272"/>
      <c r="AGU25" s="272"/>
      <c r="AGV25" s="272"/>
      <c r="AGW25" s="272"/>
      <c r="AGX25" s="272"/>
      <c r="AGY25" s="272"/>
      <c r="AGZ25" s="272"/>
      <c r="AHA25" s="272"/>
      <c r="AHB25" s="272"/>
      <c r="AHC25" s="272"/>
      <c r="AHD25" s="272"/>
      <c r="AHE25" s="272"/>
      <c r="AHF25" s="272"/>
      <c r="AHG25" s="272"/>
      <c r="AHH25" s="272"/>
      <c r="AHI25" s="272"/>
      <c r="AHJ25" s="272"/>
      <c r="AHK25" s="272"/>
      <c r="AHL25" s="272"/>
      <c r="AHM25" s="272"/>
      <c r="AHN25" s="272"/>
      <c r="AHO25" s="272"/>
      <c r="AHP25" s="272"/>
      <c r="AHQ25" s="272"/>
      <c r="AHR25" s="272"/>
      <c r="AHS25" s="272"/>
      <c r="AHT25" s="272"/>
      <c r="AHU25" s="272"/>
      <c r="AHV25" s="272"/>
      <c r="AHW25" s="272"/>
      <c r="AHX25" s="272"/>
      <c r="AHY25" s="272"/>
      <c r="AHZ25" s="272"/>
      <c r="AIA25" s="272"/>
      <c r="AIB25" s="272"/>
      <c r="AIC25" s="272"/>
      <c r="AID25" s="272"/>
      <c r="AIE25" s="272"/>
      <c r="AIF25" s="272"/>
      <c r="AIG25" s="272"/>
      <c r="AIH25" s="272"/>
      <c r="AII25" s="272"/>
      <c r="AIJ25" s="272"/>
      <c r="AIK25" s="272"/>
      <c r="AIL25" s="272"/>
      <c r="AIM25" s="272"/>
      <c r="AIN25" s="272"/>
      <c r="AIO25" s="272"/>
      <c r="AIP25" s="272"/>
      <c r="AIQ25" s="272"/>
      <c r="AIR25" s="272"/>
      <c r="AIS25" s="272"/>
    </row>
    <row r="26" spans="1:1395" s="272" customFormat="1" ht="240" customHeight="1">
      <c r="A26" s="378"/>
      <c r="B26" s="268" t="s">
        <v>482</v>
      </c>
      <c r="C26" s="251" t="s">
        <v>180</v>
      </c>
      <c r="D26" s="252">
        <v>41153</v>
      </c>
      <c r="E26" s="252">
        <v>41974</v>
      </c>
      <c r="F26" s="251" t="s">
        <v>181</v>
      </c>
      <c r="G26" s="251" t="s">
        <v>323</v>
      </c>
      <c r="H26" s="254">
        <v>500000</v>
      </c>
      <c r="I26" s="269"/>
      <c r="J26" s="269"/>
      <c r="K26" s="269"/>
      <c r="L26" s="269" t="s">
        <v>64</v>
      </c>
      <c r="M26" s="269"/>
      <c r="N26" s="270"/>
      <c r="O26" s="274" t="s">
        <v>360</v>
      </c>
      <c r="P26" s="274"/>
      <c r="Q26" s="274"/>
      <c r="R26" s="274" t="s">
        <v>182</v>
      </c>
      <c r="S26" s="292"/>
      <c r="T26" s="274" t="s">
        <v>483</v>
      </c>
      <c r="U26" s="274" t="s">
        <v>406</v>
      </c>
      <c r="V26" s="274"/>
      <c r="W26" s="274"/>
      <c r="X26" s="274"/>
      <c r="Y26" s="274"/>
      <c r="Z26" s="265" t="s">
        <v>379</v>
      </c>
      <c r="AA26" s="274"/>
    </row>
    <row r="27" spans="1:1395" s="272" customFormat="1" ht="240" customHeight="1">
      <c r="A27" s="378"/>
      <c r="B27" s="273" t="s">
        <v>484</v>
      </c>
      <c r="C27" s="251" t="s">
        <v>184</v>
      </c>
      <c r="D27" s="252">
        <v>41214</v>
      </c>
      <c r="E27" s="252">
        <v>41974</v>
      </c>
      <c r="F27" s="251" t="s">
        <v>146</v>
      </c>
      <c r="G27" s="251" t="s">
        <v>324</v>
      </c>
      <c r="H27" s="254" t="s">
        <v>185</v>
      </c>
      <c r="I27" s="269"/>
      <c r="J27" s="269"/>
      <c r="K27" s="269"/>
      <c r="L27" s="269" t="s">
        <v>64</v>
      </c>
      <c r="M27" s="269"/>
      <c r="N27" s="270"/>
      <c r="O27" s="269" t="s">
        <v>485</v>
      </c>
      <c r="P27" s="269"/>
      <c r="Q27" s="269" t="s">
        <v>343</v>
      </c>
      <c r="R27" s="269" t="s">
        <v>415</v>
      </c>
      <c r="S27" s="292" t="s">
        <v>486</v>
      </c>
      <c r="T27" s="295" t="s">
        <v>400</v>
      </c>
      <c r="U27" s="269"/>
      <c r="V27" s="269"/>
      <c r="W27" s="269"/>
      <c r="X27" s="269"/>
      <c r="Y27" s="269"/>
      <c r="Z27" s="269"/>
      <c r="AA27" s="269"/>
    </row>
    <row r="28" spans="1:1395" s="272" customFormat="1" ht="240" customHeight="1">
      <c r="A28" s="378"/>
      <c r="B28" s="277" t="s">
        <v>487</v>
      </c>
      <c r="C28" s="251" t="s">
        <v>189</v>
      </c>
      <c r="D28" s="252">
        <v>41214</v>
      </c>
      <c r="E28" s="252">
        <v>41974</v>
      </c>
      <c r="F28" s="253" t="s">
        <v>146</v>
      </c>
      <c r="G28" s="253" t="s">
        <v>190</v>
      </c>
      <c r="H28" s="254">
        <v>5000</v>
      </c>
      <c r="I28" s="269"/>
      <c r="J28" s="269"/>
      <c r="K28" s="269" t="s">
        <v>64</v>
      </c>
      <c r="L28" s="269"/>
      <c r="M28" s="269"/>
      <c r="N28" s="270"/>
      <c r="O28" s="269" t="s">
        <v>344</v>
      </c>
      <c r="P28" s="269"/>
      <c r="Q28" s="269" t="s">
        <v>408</v>
      </c>
      <c r="R28" s="269" t="s">
        <v>380</v>
      </c>
      <c r="S28" s="292" t="s">
        <v>488</v>
      </c>
      <c r="T28" s="295" t="s">
        <v>401</v>
      </c>
      <c r="U28" s="269"/>
      <c r="V28" s="269"/>
      <c r="W28" s="269"/>
      <c r="X28" s="269"/>
      <c r="Y28" s="269"/>
      <c r="Z28" s="269"/>
      <c r="AA28" s="269"/>
    </row>
    <row r="29" spans="1:1395" s="272" customFormat="1" ht="240" customHeight="1">
      <c r="A29" s="378"/>
      <c r="B29" s="268" t="s">
        <v>489</v>
      </c>
      <c r="C29" s="251" t="s">
        <v>192</v>
      </c>
      <c r="D29" s="252">
        <v>41214</v>
      </c>
      <c r="E29" s="252">
        <v>41974</v>
      </c>
      <c r="F29" s="251" t="s">
        <v>193</v>
      </c>
      <c r="G29" s="251" t="s">
        <v>325</v>
      </c>
      <c r="H29" s="251" t="s">
        <v>185</v>
      </c>
      <c r="I29" s="269"/>
      <c r="J29" s="269"/>
      <c r="K29" s="269" t="s">
        <v>64</v>
      </c>
      <c r="L29" s="269"/>
      <c r="M29" s="269"/>
      <c r="N29" s="270"/>
      <c r="O29" s="269" t="s">
        <v>490</v>
      </c>
      <c r="P29" s="269"/>
      <c r="Q29" s="269" t="s">
        <v>405</v>
      </c>
      <c r="R29" s="269" t="s">
        <v>193</v>
      </c>
      <c r="S29" s="292"/>
      <c r="T29" s="269" t="s">
        <v>491</v>
      </c>
      <c r="U29" s="269"/>
      <c r="V29" s="269"/>
      <c r="W29" s="269"/>
      <c r="X29" s="269"/>
      <c r="Y29" s="269"/>
      <c r="Z29" s="269"/>
      <c r="AA29" s="269"/>
    </row>
    <row r="30" spans="1:1395" s="272" customFormat="1" ht="240" customHeight="1">
      <c r="A30" s="378"/>
      <c r="B30" s="277" t="s">
        <v>463</v>
      </c>
      <c r="C30" s="251" t="s">
        <v>192</v>
      </c>
      <c r="D30" s="252">
        <v>41214</v>
      </c>
      <c r="E30" s="252">
        <v>41974</v>
      </c>
      <c r="F30" s="251" t="s">
        <v>197</v>
      </c>
      <c r="G30" s="251" t="s">
        <v>326</v>
      </c>
      <c r="H30" s="254">
        <v>200000</v>
      </c>
      <c r="I30" s="269"/>
      <c r="J30" s="269"/>
      <c r="K30" s="269"/>
      <c r="L30" s="269" t="s">
        <v>64</v>
      </c>
      <c r="M30" s="269"/>
      <c r="N30" s="270"/>
      <c r="O30" s="269" t="s">
        <v>359</v>
      </c>
      <c r="P30" s="269"/>
      <c r="Q30" s="269"/>
      <c r="R30" s="269" t="s">
        <v>140</v>
      </c>
      <c r="S30" s="255"/>
      <c r="T30" s="295" t="s">
        <v>402</v>
      </c>
      <c r="U30" s="269"/>
      <c r="V30" s="269"/>
      <c r="W30" s="269"/>
      <c r="X30" s="269"/>
      <c r="Y30" s="269"/>
      <c r="Z30" s="269"/>
      <c r="AA30" s="269"/>
    </row>
    <row r="31" spans="1:1395" s="272" customFormat="1" ht="240" customHeight="1">
      <c r="A31" s="378"/>
      <c r="B31" s="277" t="s">
        <v>464</v>
      </c>
      <c r="C31" s="251" t="s">
        <v>220</v>
      </c>
      <c r="D31" s="252">
        <v>41153</v>
      </c>
      <c r="E31" s="252">
        <v>41518</v>
      </c>
      <c r="F31" s="251" t="s">
        <v>212</v>
      </c>
      <c r="G31" s="251" t="s">
        <v>221</v>
      </c>
      <c r="H31" s="251" t="s">
        <v>185</v>
      </c>
      <c r="I31" s="269"/>
      <c r="J31" s="269"/>
      <c r="K31" s="269"/>
      <c r="L31" s="269" t="s">
        <v>64</v>
      </c>
      <c r="M31" s="269"/>
      <c r="N31" s="270"/>
      <c r="O31" s="269" t="s">
        <v>361</v>
      </c>
      <c r="P31" s="269" t="s">
        <v>362</v>
      </c>
      <c r="Q31" s="269"/>
      <c r="R31" s="269" t="s">
        <v>381</v>
      </c>
      <c r="S31" s="255"/>
      <c r="T31" s="295" t="s">
        <v>403</v>
      </c>
      <c r="U31" s="269"/>
      <c r="V31" s="269"/>
      <c r="W31" s="269"/>
      <c r="X31" s="269"/>
      <c r="Y31" s="269"/>
      <c r="Z31" s="269"/>
      <c r="AA31" s="269"/>
    </row>
    <row r="32" spans="1:1395" s="272" customFormat="1" ht="240" customHeight="1">
      <c r="A32" s="378"/>
      <c r="B32" s="268" t="s">
        <v>492</v>
      </c>
      <c r="C32" s="251" t="s">
        <v>203</v>
      </c>
      <c r="D32" s="252">
        <v>41214</v>
      </c>
      <c r="E32" s="252">
        <v>41974</v>
      </c>
      <c r="F32" s="251" t="s">
        <v>140</v>
      </c>
      <c r="G32" s="251" t="s">
        <v>327</v>
      </c>
      <c r="H32" s="254" t="s">
        <v>185</v>
      </c>
      <c r="I32" s="269"/>
      <c r="J32" s="269"/>
      <c r="K32" s="269" t="s">
        <v>64</v>
      </c>
      <c r="L32" s="269"/>
      <c r="M32" s="269"/>
      <c r="N32" s="270"/>
      <c r="O32" s="269"/>
      <c r="P32" s="269"/>
      <c r="Q32" s="269"/>
      <c r="R32" s="269"/>
      <c r="S32" s="292"/>
      <c r="T32" s="269" t="s">
        <v>493</v>
      </c>
      <c r="U32" s="269"/>
      <c r="V32" s="269"/>
      <c r="W32" s="296">
        <v>41609</v>
      </c>
      <c r="X32" s="269"/>
      <c r="Y32" s="269"/>
      <c r="Z32" s="274" t="s">
        <v>382</v>
      </c>
      <c r="AA32" s="297" t="s">
        <v>409</v>
      </c>
    </row>
    <row r="33" spans="1:939" s="288" customFormat="1" ht="240" customHeight="1">
      <c r="A33" s="378"/>
      <c r="B33" s="277" t="s">
        <v>465</v>
      </c>
      <c r="C33" s="251" t="s">
        <v>321</v>
      </c>
      <c r="D33" s="259">
        <v>2004</v>
      </c>
      <c r="E33" s="259">
        <v>2009</v>
      </c>
      <c r="F33" s="251"/>
      <c r="G33" s="251" t="s">
        <v>328</v>
      </c>
      <c r="H33" s="251" t="s">
        <v>185</v>
      </c>
      <c r="I33" s="269"/>
      <c r="J33" s="269"/>
      <c r="K33" s="269"/>
      <c r="L33" s="269"/>
      <c r="M33" s="285" t="s">
        <v>64</v>
      </c>
      <c r="N33" s="270"/>
      <c r="O33" s="269"/>
      <c r="P33" s="269"/>
      <c r="Q33" s="269"/>
      <c r="R33" s="269"/>
      <c r="S33" s="255" t="s">
        <v>335</v>
      </c>
      <c r="T33" s="295" t="s">
        <v>404</v>
      </c>
      <c r="U33" s="269"/>
      <c r="V33" s="269"/>
      <c r="W33" s="269"/>
      <c r="X33" s="269"/>
      <c r="Y33" s="269"/>
      <c r="Z33" s="269"/>
      <c r="AA33" s="269"/>
      <c r="AB33" s="272"/>
      <c r="AC33" s="272"/>
      <c r="AD33" s="272"/>
      <c r="AE33" s="272"/>
      <c r="AF33" s="272"/>
      <c r="AG33" s="272"/>
      <c r="AH33" s="272"/>
      <c r="AI33" s="272"/>
      <c r="AJ33" s="272"/>
      <c r="AK33" s="272"/>
      <c r="AL33" s="272"/>
      <c r="AM33" s="272"/>
      <c r="AN33" s="272"/>
      <c r="AO33" s="272"/>
      <c r="AP33" s="272"/>
      <c r="AQ33" s="272"/>
      <c r="AR33" s="272"/>
      <c r="AS33" s="272"/>
      <c r="AT33" s="272"/>
      <c r="AU33" s="272"/>
      <c r="AV33" s="272"/>
      <c r="AW33" s="272"/>
      <c r="AX33" s="272"/>
      <c r="AY33" s="272"/>
      <c r="AZ33" s="272"/>
      <c r="BA33" s="272"/>
      <c r="BB33" s="272"/>
      <c r="BC33" s="272"/>
      <c r="BD33" s="272"/>
      <c r="BE33" s="272"/>
      <c r="BF33" s="272"/>
      <c r="BG33" s="272"/>
      <c r="BH33" s="272"/>
      <c r="BI33" s="272"/>
      <c r="BJ33" s="272"/>
      <c r="BK33" s="272"/>
      <c r="BL33" s="272"/>
      <c r="BM33" s="272"/>
      <c r="BN33" s="272"/>
      <c r="BO33" s="272"/>
      <c r="BP33" s="272"/>
      <c r="BQ33" s="272"/>
      <c r="BR33" s="272"/>
      <c r="BS33" s="272"/>
      <c r="BT33" s="272"/>
      <c r="BU33" s="272"/>
      <c r="BV33" s="272"/>
      <c r="BW33" s="272"/>
      <c r="BX33" s="272"/>
      <c r="BY33" s="272"/>
      <c r="BZ33" s="272"/>
      <c r="CA33" s="272"/>
      <c r="CB33" s="272"/>
      <c r="CC33" s="272"/>
      <c r="CD33" s="272"/>
      <c r="CE33" s="272"/>
      <c r="CF33" s="272"/>
      <c r="CG33" s="272"/>
      <c r="CH33" s="272"/>
      <c r="CI33" s="272"/>
      <c r="CJ33" s="272"/>
      <c r="CK33" s="272"/>
      <c r="CL33" s="272"/>
      <c r="CM33" s="272"/>
      <c r="CN33" s="272"/>
      <c r="CO33" s="272"/>
      <c r="CP33" s="272"/>
      <c r="CQ33" s="272"/>
      <c r="CR33" s="272"/>
      <c r="CS33" s="272"/>
      <c r="CT33" s="272"/>
      <c r="CU33" s="272"/>
      <c r="CV33" s="272"/>
      <c r="CW33" s="272"/>
      <c r="CX33" s="272"/>
      <c r="CY33" s="272"/>
      <c r="CZ33" s="272"/>
      <c r="DA33" s="272"/>
      <c r="DB33" s="272"/>
      <c r="DC33" s="272"/>
      <c r="DD33" s="272"/>
      <c r="DE33" s="272"/>
      <c r="DF33" s="272"/>
      <c r="DG33" s="272"/>
      <c r="DH33" s="272"/>
      <c r="DI33" s="272"/>
      <c r="DJ33" s="272"/>
      <c r="DK33" s="272"/>
      <c r="DL33" s="272"/>
      <c r="DM33" s="272"/>
      <c r="DN33" s="272"/>
      <c r="DO33" s="272"/>
      <c r="DP33" s="272"/>
      <c r="DQ33" s="272"/>
      <c r="DR33" s="272"/>
      <c r="DS33" s="272"/>
      <c r="DT33" s="272"/>
      <c r="DU33" s="272"/>
      <c r="DV33" s="272"/>
      <c r="DW33" s="272"/>
      <c r="DX33" s="272"/>
      <c r="DY33" s="272"/>
      <c r="DZ33" s="272"/>
      <c r="EA33" s="272"/>
      <c r="EB33" s="272"/>
      <c r="EC33" s="272"/>
      <c r="ED33" s="272"/>
      <c r="EE33" s="272"/>
      <c r="EF33" s="272"/>
      <c r="EG33" s="272"/>
      <c r="EH33" s="272"/>
      <c r="EI33" s="272"/>
      <c r="EJ33" s="272"/>
      <c r="EK33" s="272"/>
      <c r="EL33" s="272"/>
      <c r="EM33" s="272"/>
      <c r="EN33" s="272"/>
      <c r="EO33" s="272"/>
      <c r="EP33" s="272"/>
      <c r="EQ33" s="272"/>
      <c r="ER33" s="272"/>
      <c r="ES33" s="272"/>
      <c r="ET33" s="272"/>
      <c r="EU33" s="272"/>
      <c r="EV33" s="272"/>
      <c r="EW33" s="272"/>
      <c r="EX33" s="272"/>
      <c r="EY33" s="272"/>
      <c r="EZ33" s="272"/>
      <c r="FA33" s="272"/>
      <c r="FB33" s="272"/>
      <c r="FC33" s="272"/>
      <c r="FD33" s="272"/>
      <c r="FE33" s="272"/>
      <c r="FF33" s="272"/>
      <c r="FG33" s="272"/>
      <c r="FH33" s="272"/>
      <c r="FI33" s="272"/>
      <c r="FJ33" s="272"/>
      <c r="FK33" s="272"/>
      <c r="FL33" s="272"/>
      <c r="FM33" s="272"/>
      <c r="FN33" s="272"/>
      <c r="FO33" s="272"/>
      <c r="FP33" s="272"/>
      <c r="FQ33" s="272"/>
      <c r="FR33" s="272"/>
      <c r="FS33" s="272"/>
      <c r="FT33" s="272"/>
      <c r="FU33" s="272"/>
      <c r="FV33" s="272"/>
      <c r="FW33" s="272"/>
      <c r="FX33" s="272"/>
      <c r="FY33" s="272"/>
      <c r="FZ33" s="272"/>
      <c r="GA33" s="272"/>
      <c r="GB33" s="272"/>
      <c r="GC33" s="272"/>
      <c r="GD33" s="272"/>
      <c r="GE33" s="272"/>
      <c r="GF33" s="272"/>
      <c r="GG33" s="272"/>
      <c r="GH33" s="272"/>
      <c r="GI33" s="272"/>
      <c r="GJ33" s="272"/>
      <c r="GK33" s="272"/>
      <c r="GL33" s="272"/>
      <c r="GM33" s="272"/>
      <c r="GN33" s="272"/>
      <c r="GO33" s="272"/>
      <c r="GP33" s="272"/>
      <c r="GQ33" s="272"/>
      <c r="GR33" s="272"/>
      <c r="GS33" s="272"/>
      <c r="GT33" s="272"/>
      <c r="GU33" s="272"/>
      <c r="GV33" s="272"/>
      <c r="GW33" s="272"/>
      <c r="GX33" s="272"/>
      <c r="GY33" s="272"/>
      <c r="GZ33" s="272"/>
      <c r="HA33" s="272"/>
      <c r="HB33" s="272"/>
      <c r="HC33" s="272"/>
      <c r="HD33" s="272"/>
      <c r="HE33" s="272"/>
      <c r="HF33" s="272"/>
      <c r="HG33" s="272"/>
      <c r="HH33" s="272"/>
      <c r="HI33" s="272"/>
      <c r="HJ33" s="272"/>
      <c r="HK33" s="272"/>
      <c r="HL33" s="272"/>
      <c r="HM33" s="272"/>
      <c r="HN33" s="272"/>
      <c r="HO33" s="272"/>
      <c r="HP33" s="272"/>
      <c r="HQ33" s="272"/>
      <c r="HR33" s="272"/>
      <c r="HS33" s="272"/>
      <c r="HT33" s="272"/>
      <c r="HU33" s="272"/>
      <c r="HV33" s="272"/>
      <c r="HW33" s="272"/>
      <c r="HX33" s="272"/>
      <c r="HY33" s="272"/>
      <c r="HZ33" s="272"/>
      <c r="IA33" s="272"/>
      <c r="IB33" s="272"/>
      <c r="IC33" s="272"/>
      <c r="ID33" s="272"/>
      <c r="IE33" s="272"/>
      <c r="IF33" s="272"/>
      <c r="IG33" s="272"/>
      <c r="IH33" s="272"/>
      <c r="II33" s="272"/>
      <c r="IJ33" s="272"/>
      <c r="IK33" s="272"/>
      <c r="IL33" s="272"/>
      <c r="IM33" s="272"/>
      <c r="IN33" s="272"/>
      <c r="IO33" s="272"/>
      <c r="IP33" s="272"/>
      <c r="IQ33" s="272"/>
      <c r="IR33" s="272"/>
      <c r="IS33" s="272"/>
      <c r="IT33" s="272"/>
      <c r="IU33" s="272"/>
      <c r="IV33" s="272"/>
      <c r="IW33" s="272"/>
      <c r="IX33" s="272"/>
      <c r="IY33" s="272"/>
      <c r="IZ33" s="272"/>
      <c r="JA33" s="272"/>
      <c r="JB33" s="272"/>
      <c r="JC33" s="272"/>
      <c r="JD33" s="272"/>
      <c r="JE33" s="272"/>
      <c r="JF33" s="272"/>
      <c r="JG33" s="272"/>
      <c r="JH33" s="272"/>
      <c r="JI33" s="272"/>
      <c r="JJ33" s="272"/>
      <c r="JK33" s="272"/>
      <c r="JL33" s="272"/>
      <c r="JM33" s="272"/>
      <c r="JN33" s="272"/>
      <c r="JO33" s="272"/>
      <c r="JP33" s="272"/>
      <c r="JQ33" s="272"/>
      <c r="JR33" s="272"/>
      <c r="JS33" s="272"/>
      <c r="JT33" s="272"/>
      <c r="JU33" s="272"/>
      <c r="JV33" s="272"/>
      <c r="JW33" s="272"/>
      <c r="JX33" s="272"/>
      <c r="JY33" s="272"/>
      <c r="JZ33" s="272"/>
      <c r="KA33" s="272"/>
      <c r="KB33" s="272"/>
      <c r="KC33" s="272"/>
      <c r="KD33" s="272"/>
      <c r="KE33" s="272"/>
      <c r="KF33" s="272"/>
      <c r="KG33" s="272"/>
      <c r="KH33" s="272"/>
      <c r="KI33" s="272"/>
      <c r="KJ33" s="272"/>
      <c r="KK33" s="272"/>
      <c r="KL33" s="272"/>
      <c r="KM33" s="272"/>
      <c r="KN33" s="272"/>
      <c r="KO33" s="272"/>
      <c r="KP33" s="272"/>
      <c r="KQ33" s="272"/>
      <c r="KR33" s="272"/>
      <c r="KS33" s="272"/>
      <c r="KT33" s="272"/>
      <c r="KU33" s="272"/>
      <c r="KV33" s="272"/>
      <c r="KW33" s="272"/>
      <c r="KX33" s="272"/>
      <c r="KY33" s="272"/>
      <c r="KZ33" s="272"/>
      <c r="LA33" s="272"/>
      <c r="LB33" s="272"/>
      <c r="LC33" s="272"/>
      <c r="LD33" s="272"/>
      <c r="LE33" s="272"/>
      <c r="LF33" s="272"/>
      <c r="LG33" s="272"/>
      <c r="LH33" s="272"/>
      <c r="LI33" s="272"/>
      <c r="LJ33" s="272"/>
      <c r="LK33" s="272"/>
      <c r="LL33" s="272"/>
      <c r="LM33" s="272"/>
      <c r="LN33" s="272"/>
      <c r="LO33" s="272"/>
      <c r="LP33" s="272"/>
      <c r="LQ33" s="272"/>
      <c r="LR33" s="272"/>
      <c r="LS33" s="272"/>
      <c r="LT33" s="272"/>
      <c r="LU33" s="272"/>
      <c r="LV33" s="272"/>
      <c r="LW33" s="272"/>
      <c r="LX33" s="272"/>
      <c r="LY33" s="272"/>
      <c r="LZ33" s="272"/>
      <c r="MA33" s="272"/>
      <c r="MB33" s="272"/>
      <c r="MC33" s="272"/>
      <c r="MD33" s="272"/>
      <c r="ME33" s="272"/>
      <c r="MF33" s="272"/>
      <c r="MG33" s="272"/>
      <c r="MH33" s="272"/>
      <c r="MI33" s="272"/>
      <c r="MJ33" s="272"/>
      <c r="MK33" s="272"/>
      <c r="ML33" s="272"/>
      <c r="MM33" s="272"/>
      <c r="MN33" s="272"/>
      <c r="MO33" s="272"/>
      <c r="MP33" s="272"/>
      <c r="MQ33" s="272"/>
      <c r="MR33" s="272"/>
      <c r="MS33" s="272"/>
      <c r="MT33" s="272"/>
      <c r="MU33" s="272"/>
      <c r="MV33" s="272"/>
      <c r="MW33" s="272"/>
      <c r="MX33" s="272"/>
      <c r="MY33" s="272"/>
      <c r="MZ33" s="272"/>
      <c r="NA33" s="272"/>
      <c r="NB33" s="272"/>
      <c r="NC33" s="272"/>
      <c r="ND33" s="272"/>
      <c r="NE33" s="272"/>
      <c r="NF33" s="272"/>
      <c r="NG33" s="272"/>
      <c r="NH33" s="272"/>
      <c r="NI33" s="272"/>
      <c r="NJ33" s="272"/>
      <c r="NK33" s="272"/>
      <c r="NL33" s="272"/>
      <c r="NM33" s="272"/>
      <c r="NN33" s="272"/>
      <c r="NO33" s="272"/>
      <c r="NP33" s="272"/>
      <c r="NQ33" s="272"/>
      <c r="NR33" s="272"/>
      <c r="NS33" s="272"/>
      <c r="NT33" s="272"/>
      <c r="NU33" s="272"/>
      <c r="NV33" s="272"/>
      <c r="NW33" s="272"/>
      <c r="NX33" s="272"/>
      <c r="NY33" s="272"/>
      <c r="NZ33" s="272"/>
      <c r="OA33" s="272"/>
      <c r="OB33" s="272"/>
      <c r="OC33" s="272"/>
      <c r="OD33" s="272"/>
      <c r="OE33" s="272"/>
      <c r="OF33" s="272"/>
      <c r="OG33" s="272"/>
      <c r="OH33" s="272"/>
      <c r="OI33" s="272"/>
      <c r="OJ33" s="272"/>
      <c r="OK33" s="272"/>
      <c r="OL33" s="272"/>
      <c r="OM33" s="272"/>
      <c r="ON33" s="272"/>
      <c r="OO33" s="272"/>
      <c r="OP33" s="272"/>
      <c r="OQ33" s="272"/>
      <c r="OR33" s="272"/>
      <c r="OS33" s="272"/>
      <c r="OT33" s="272"/>
      <c r="OU33" s="272"/>
      <c r="OV33" s="272"/>
      <c r="OW33" s="272"/>
      <c r="OX33" s="272"/>
      <c r="OY33" s="272"/>
      <c r="OZ33" s="272"/>
      <c r="PA33" s="272"/>
      <c r="PB33" s="272"/>
      <c r="PC33" s="272"/>
      <c r="PD33" s="272"/>
      <c r="PE33" s="272"/>
      <c r="PF33" s="272"/>
      <c r="PG33" s="272"/>
      <c r="PH33" s="272"/>
      <c r="PI33" s="272"/>
      <c r="PJ33" s="272"/>
      <c r="PK33" s="272"/>
      <c r="PL33" s="272"/>
      <c r="PM33" s="272"/>
      <c r="PN33" s="272"/>
      <c r="PO33" s="272"/>
      <c r="PP33" s="272"/>
      <c r="PQ33" s="272"/>
      <c r="PR33" s="272"/>
      <c r="PS33" s="272"/>
      <c r="PT33" s="272"/>
      <c r="PU33" s="272"/>
      <c r="PV33" s="272"/>
      <c r="PW33" s="272"/>
      <c r="PX33" s="272"/>
      <c r="PY33" s="272"/>
      <c r="PZ33" s="272"/>
      <c r="QA33" s="272"/>
      <c r="QB33" s="272"/>
      <c r="QC33" s="272"/>
      <c r="QD33" s="272"/>
      <c r="QE33" s="272"/>
      <c r="QF33" s="272"/>
      <c r="QG33" s="272"/>
      <c r="QH33" s="272"/>
      <c r="QI33" s="272"/>
      <c r="QJ33" s="272"/>
      <c r="QK33" s="272"/>
      <c r="QL33" s="272"/>
      <c r="QM33" s="272"/>
      <c r="QN33" s="272"/>
      <c r="QO33" s="272"/>
      <c r="QP33" s="272"/>
      <c r="QQ33" s="272"/>
      <c r="QR33" s="272"/>
      <c r="QS33" s="272"/>
      <c r="QT33" s="272"/>
      <c r="QU33" s="272"/>
      <c r="QV33" s="272"/>
      <c r="QW33" s="272"/>
      <c r="QX33" s="272"/>
      <c r="QY33" s="272"/>
      <c r="QZ33" s="272"/>
      <c r="RA33" s="272"/>
      <c r="RB33" s="272"/>
      <c r="RC33" s="272"/>
      <c r="RD33" s="272"/>
      <c r="RE33" s="272"/>
      <c r="RF33" s="272"/>
      <c r="RG33" s="272"/>
      <c r="RH33" s="272"/>
      <c r="RI33" s="272"/>
      <c r="RJ33" s="272"/>
      <c r="RK33" s="272"/>
      <c r="RL33" s="272"/>
      <c r="RM33" s="272"/>
      <c r="RN33" s="272"/>
      <c r="RO33" s="272"/>
      <c r="RP33" s="272"/>
      <c r="RQ33" s="272"/>
      <c r="RR33" s="272"/>
      <c r="RS33" s="272"/>
      <c r="RT33" s="272"/>
      <c r="RU33" s="272"/>
      <c r="RV33" s="272"/>
      <c r="RW33" s="272"/>
      <c r="RX33" s="272"/>
      <c r="RY33" s="272"/>
      <c r="RZ33" s="272"/>
      <c r="SA33" s="272"/>
      <c r="SB33" s="272"/>
      <c r="SC33" s="272"/>
      <c r="SD33" s="272"/>
      <c r="SE33" s="272"/>
      <c r="SF33" s="272"/>
      <c r="SG33" s="272"/>
      <c r="SH33" s="272"/>
      <c r="SI33" s="272"/>
      <c r="SJ33" s="272"/>
      <c r="SK33" s="272"/>
      <c r="SL33" s="272"/>
      <c r="SM33" s="272"/>
      <c r="SN33" s="272"/>
      <c r="SO33" s="272"/>
      <c r="SP33" s="272"/>
      <c r="SQ33" s="272"/>
      <c r="SR33" s="272"/>
      <c r="SS33" s="272"/>
      <c r="ST33" s="272"/>
      <c r="SU33" s="272"/>
      <c r="SV33" s="272"/>
      <c r="SW33" s="272"/>
      <c r="SX33" s="272"/>
      <c r="SY33" s="272"/>
      <c r="SZ33" s="272"/>
      <c r="TA33" s="272"/>
      <c r="TB33" s="272"/>
      <c r="TC33" s="272"/>
      <c r="TD33" s="272"/>
      <c r="TE33" s="272"/>
      <c r="TF33" s="272"/>
      <c r="TG33" s="272"/>
      <c r="TH33" s="272"/>
      <c r="TI33" s="272"/>
      <c r="TJ33" s="272"/>
      <c r="TK33" s="272"/>
      <c r="TL33" s="272"/>
      <c r="TM33" s="272"/>
      <c r="TN33" s="272"/>
      <c r="TO33" s="272"/>
      <c r="TP33" s="272"/>
      <c r="TQ33" s="272"/>
      <c r="TR33" s="272"/>
      <c r="TS33" s="272"/>
      <c r="TT33" s="272"/>
      <c r="TU33" s="272"/>
      <c r="TV33" s="272"/>
      <c r="TW33" s="272"/>
      <c r="TX33" s="272"/>
      <c r="TY33" s="272"/>
      <c r="TZ33" s="272"/>
      <c r="UA33" s="272"/>
      <c r="UB33" s="272"/>
      <c r="UC33" s="272"/>
      <c r="UD33" s="272"/>
      <c r="UE33" s="272"/>
      <c r="UF33" s="272"/>
      <c r="UG33" s="272"/>
      <c r="UH33" s="272"/>
      <c r="UI33" s="272"/>
      <c r="UJ33" s="272"/>
      <c r="UK33" s="272"/>
      <c r="UL33" s="272"/>
      <c r="UM33" s="272"/>
      <c r="UN33" s="272"/>
      <c r="UO33" s="272"/>
      <c r="UP33" s="272"/>
      <c r="UQ33" s="272"/>
      <c r="UR33" s="272"/>
      <c r="US33" s="272"/>
      <c r="UT33" s="272"/>
      <c r="UU33" s="272"/>
      <c r="UV33" s="272"/>
      <c r="UW33" s="272"/>
      <c r="UX33" s="272"/>
      <c r="UY33" s="272"/>
      <c r="UZ33" s="272"/>
      <c r="VA33" s="272"/>
      <c r="VB33" s="272"/>
      <c r="VC33" s="272"/>
      <c r="VD33" s="272"/>
      <c r="VE33" s="272"/>
      <c r="VF33" s="272"/>
      <c r="VG33" s="272"/>
      <c r="VH33" s="272"/>
      <c r="VI33" s="272"/>
      <c r="VJ33" s="272"/>
      <c r="VK33" s="272"/>
      <c r="VL33" s="272"/>
      <c r="VM33" s="272"/>
      <c r="VN33" s="272"/>
      <c r="VO33" s="272"/>
      <c r="VP33" s="272"/>
      <c r="VQ33" s="272"/>
      <c r="VR33" s="272"/>
      <c r="VS33" s="272"/>
      <c r="VT33" s="272"/>
      <c r="VU33" s="272"/>
      <c r="VV33" s="272"/>
      <c r="VW33" s="272"/>
      <c r="VX33" s="272"/>
      <c r="VY33" s="272"/>
      <c r="VZ33" s="272"/>
      <c r="WA33" s="272"/>
      <c r="WB33" s="272"/>
      <c r="WC33" s="272"/>
      <c r="WD33" s="272"/>
      <c r="WE33" s="272"/>
      <c r="WF33" s="272"/>
      <c r="WG33" s="272"/>
      <c r="WH33" s="272"/>
      <c r="WI33" s="272"/>
      <c r="WJ33" s="272"/>
      <c r="WK33" s="272"/>
      <c r="WL33" s="272"/>
      <c r="WM33" s="272"/>
      <c r="WN33" s="272"/>
      <c r="WO33" s="272"/>
      <c r="WP33" s="272"/>
      <c r="WQ33" s="272"/>
      <c r="WR33" s="272"/>
      <c r="WS33" s="272"/>
      <c r="WT33" s="272"/>
      <c r="WU33" s="272"/>
      <c r="WV33" s="272"/>
      <c r="WW33" s="272"/>
      <c r="WX33" s="272"/>
      <c r="WY33" s="272"/>
      <c r="WZ33" s="272"/>
      <c r="XA33" s="272"/>
      <c r="XB33" s="272"/>
      <c r="XC33" s="272"/>
      <c r="XD33" s="272"/>
      <c r="XE33" s="272"/>
      <c r="XF33" s="272"/>
      <c r="XG33" s="272"/>
      <c r="XH33" s="272"/>
      <c r="XI33" s="272"/>
      <c r="XJ33" s="272"/>
      <c r="XK33" s="272"/>
      <c r="XL33" s="272"/>
      <c r="XM33" s="272"/>
      <c r="XN33" s="272"/>
      <c r="XO33" s="272"/>
      <c r="XP33" s="272"/>
      <c r="XQ33" s="272"/>
      <c r="XR33" s="272"/>
      <c r="XS33" s="272"/>
      <c r="XT33" s="272"/>
      <c r="XU33" s="272"/>
      <c r="XV33" s="272"/>
      <c r="XW33" s="272"/>
      <c r="XX33" s="272"/>
      <c r="XY33" s="272"/>
      <c r="XZ33" s="272"/>
      <c r="YA33" s="272"/>
      <c r="YB33" s="272"/>
      <c r="YC33" s="272"/>
      <c r="YD33" s="272"/>
      <c r="YE33" s="272"/>
      <c r="YF33" s="272"/>
      <c r="YG33" s="272"/>
      <c r="YH33" s="272"/>
      <c r="YI33" s="272"/>
      <c r="YJ33" s="272"/>
      <c r="YK33" s="272"/>
      <c r="YL33" s="272"/>
      <c r="YM33" s="272"/>
      <c r="YN33" s="272"/>
      <c r="YO33" s="272"/>
      <c r="YP33" s="272"/>
      <c r="YQ33" s="272"/>
      <c r="YR33" s="272"/>
      <c r="YS33" s="272"/>
      <c r="YT33" s="272"/>
      <c r="YU33" s="272"/>
      <c r="YV33" s="272"/>
      <c r="YW33" s="272"/>
      <c r="YX33" s="272"/>
      <c r="YY33" s="272"/>
      <c r="YZ33" s="272"/>
      <c r="ZA33" s="272"/>
      <c r="ZB33" s="272"/>
      <c r="ZC33" s="272"/>
      <c r="ZD33" s="272"/>
      <c r="ZE33" s="272"/>
      <c r="ZF33" s="272"/>
      <c r="ZG33" s="272"/>
      <c r="ZH33" s="272"/>
      <c r="ZI33" s="272"/>
      <c r="ZJ33" s="272"/>
      <c r="ZK33" s="272"/>
      <c r="ZL33" s="272"/>
      <c r="ZM33" s="272"/>
      <c r="ZN33" s="272"/>
      <c r="ZO33" s="272"/>
      <c r="ZP33" s="272"/>
      <c r="ZQ33" s="272"/>
      <c r="ZR33" s="272"/>
      <c r="ZS33" s="272"/>
      <c r="ZT33" s="272"/>
      <c r="ZU33" s="272"/>
      <c r="ZV33" s="272"/>
      <c r="ZW33" s="272"/>
      <c r="ZX33" s="272"/>
      <c r="ZY33" s="272"/>
      <c r="ZZ33" s="272"/>
      <c r="AAA33" s="272"/>
      <c r="AAB33" s="272"/>
      <c r="AAC33" s="272"/>
      <c r="AAD33" s="272"/>
      <c r="AAE33" s="272"/>
      <c r="AAF33" s="272"/>
      <c r="AAG33" s="272"/>
      <c r="AAH33" s="272"/>
      <c r="AAI33" s="272"/>
      <c r="AAJ33" s="272"/>
      <c r="AAK33" s="272"/>
      <c r="AAL33" s="272"/>
      <c r="AAM33" s="272"/>
      <c r="AAN33" s="272"/>
      <c r="AAO33" s="272"/>
      <c r="AAP33" s="272"/>
      <c r="AAQ33" s="272"/>
      <c r="AAR33" s="272"/>
      <c r="AAS33" s="272"/>
      <c r="AAT33" s="272"/>
      <c r="AAU33" s="272"/>
      <c r="AAV33" s="272"/>
      <c r="AAW33" s="272"/>
      <c r="AAX33" s="272"/>
      <c r="AAY33" s="272"/>
      <c r="AAZ33" s="272"/>
      <c r="ABA33" s="272"/>
      <c r="ABB33" s="272"/>
      <c r="ABC33" s="272"/>
      <c r="ABD33" s="272"/>
      <c r="ABE33" s="272"/>
      <c r="ABF33" s="272"/>
      <c r="ABG33" s="272"/>
      <c r="ABH33" s="272"/>
      <c r="ABI33" s="272"/>
      <c r="ABJ33" s="272"/>
      <c r="ABK33" s="272"/>
      <c r="ABL33" s="272"/>
      <c r="ABM33" s="272"/>
      <c r="ABN33" s="272"/>
      <c r="ABO33" s="272"/>
      <c r="ABP33" s="272"/>
      <c r="ABQ33" s="272"/>
      <c r="ABR33" s="272"/>
      <c r="ABS33" s="272"/>
      <c r="ABT33" s="272"/>
      <c r="ABU33" s="272"/>
      <c r="ABV33" s="272"/>
      <c r="ABW33" s="272"/>
      <c r="ABX33" s="272"/>
      <c r="ABY33" s="272"/>
      <c r="ABZ33" s="272"/>
      <c r="ACA33" s="272"/>
      <c r="ACB33" s="272"/>
      <c r="ACC33" s="272"/>
      <c r="ACD33" s="272"/>
      <c r="ACE33" s="272"/>
      <c r="ACF33" s="272"/>
      <c r="ACG33" s="272"/>
      <c r="ACH33" s="272"/>
      <c r="ACI33" s="272"/>
      <c r="ACJ33" s="272"/>
      <c r="ACK33" s="272"/>
      <c r="ACL33" s="272"/>
      <c r="ACM33" s="272"/>
      <c r="ACN33" s="272"/>
      <c r="ACO33" s="272"/>
      <c r="ACP33" s="272"/>
      <c r="ACQ33" s="272"/>
      <c r="ACR33" s="272"/>
      <c r="ACS33" s="272"/>
      <c r="ACT33" s="272"/>
      <c r="ACU33" s="272"/>
      <c r="ACV33" s="272"/>
      <c r="ACW33" s="272"/>
      <c r="ACX33" s="272"/>
      <c r="ACY33" s="272"/>
      <c r="ACZ33" s="272"/>
      <c r="ADA33" s="272"/>
      <c r="ADB33" s="272"/>
      <c r="ADC33" s="272"/>
      <c r="ADD33" s="272"/>
      <c r="ADE33" s="272"/>
      <c r="ADF33" s="272"/>
      <c r="ADG33" s="272"/>
      <c r="ADH33" s="272"/>
      <c r="ADI33" s="272"/>
      <c r="ADJ33" s="272"/>
      <c r="ADK33" s="272"/>
      <c r="ADL33" s="272"/>
      <c r="ADM33" s="272"/>
      <c r="ADN33" s="272"/>
      <c r="ADO33" s="272"/>
      <c r="ADP33" s="272"/>
      <c r="ADQ33" s="272"/>
      <c r="ADR33" s="272"/>
      <c r="ADS33" s="272"/>
      <c r="ADT33" s="272"/>
      <c r="ADU33" s="272"/>
      <c r="ADV33" s="272"/>
      <c r="ADW33" s="272"/>
      <c r="ADX33" s="272"/>
      <c r="ADY33" s="272"/>
      <c r="ADZ33" s="272"/>
      <c r="AEA33" s="272"/>
      <c r="AEB33" s="272"/>
      <c r="AEC33" s="272"/>
      <c r="AED33" s="272"/>
      <c r="AEE33" s="272"/>
      <c r="AEF33" s="272"/>
      <c r="AEG33" s="272"/>
      <c r="AEH33" s="272"/>
      <c r="AEI33" s="272"/>
      <c r="AEJ33" s="272"/>
      <c r="AEK33" s="272"/>
      <c r="AEL33" s="272"/>
      <c r="AEM33" s="272"/>
      <c r="AEN33" s="272"/>
      <c r="AEO33" s="272"/>
      <c r="AEP33" s="272"/>
      <c r="AEQ33" s="272"/>
      <c r="AER33" s="272"/>
      <c r="AES33" s="272"/>
      <c r="AET33" s="272"/>
      <c r="AEU33" s="272"/>
      <c r="AEV33" s="272"/>
      <c r="AEW33" s="272"/>
      <c r="AEX33" s="272"/>
      <c r="AEY33" s="272"/>
      <c r="AEZ33" s="272"/>
      <c r="AFA33" s="272"/>
      <c r="AFB33" s="272"/>
      <c r="AFC33" s="272"/>
      <c r="AFD33" s="272"/>
      <c r="AFE33" s="272"/>
      <c r="AFF33" s="272"/>
      <c r="AFG33" s="272"/>
      <c r="AFH33" s="272"/>
      <c r="AFI33" s="272"/>
      <c r="AFJ33" s="272"/>
      <c r="AFK33" s="272"/>
      <c r="AFL33" s="272"/>
      <c r="AFM33" s="272"/>
      <c r="AFN33" s="272"/>
      <c r="AFO33" s="272"/>
      <c r="AFP33" s="272"/>
      <c r="AFQ33" s="272"/>
      <c r="AFR33" s="272"/>
      <c r="AFS33" s="272"/>
      <c r="AFT33" s="272"/>
      <c r="AFU33" s="272"/>
      <c r="AFV33" s="272"/>
      <c r="AFW33" s="272"/>
      <c r="AFX33" s="272"/>
      <c r="AFY33" s="272"/>
      <c r="AFZ33" s="272"/>
      <c r="AGA33" s="272"/>
      <c r="AGB33" s="272"/>
      <c r="AGC33" s="272"/>
      <c r="AGD33" s="272"/>
      <c r="AGE33" s="272"/>
      <c r="AGF33" s="272"/>
      <c r="AGG33" s="272"/>
      <c r="AGH33" s="272"/>
      <c r="AGI33" s="272"/>
      <c r="AGJ33" s="272"/>
      <c r="AGK33" s="272"/>
      <c r="AGL33" s="272"/>
      <c r="AGM33" s="272"/>
      <c r="AGN33" s="272"/>
      <c r="AGO33" s="272"/>
      <c r="AGP33" s="272"/>
      <c r="AGQ33" s="272"/>
      <c r="AGR33" s="272"/>
      <c r="AGS33" s="272"/>
      <c r="AGT33" s="272"/>
      <c r="AGU33" s="272"/>
      <c r="AGV33" s="272"/>
      <c r="AGW33" s="272"/>
      <c r="AGX33" s="272"/>
      <c r="AGY33" s="272"/>
      <c r="AGZ33" s="272"/>
      <c r="AHA33" s="272"/>
      <c r="AHB33" s="272"/>
      <c r="AHC33" s="272"/>
      <c r="AHD33" s="272"/>
      <c r="AHE33" s="272"/>
      <c r="AHF33" s="272"/>
      <c r="AHG33" s="272"/>
      <c r="AHH33" s="272"/>
      <c r="AHI33" s="272"/>
      <c r="AHJ33" s="272"/>
      <c r="AHK33" s="272"/>
      <c r="AHL33" s="272"/>
      <c r="AHM33" s="272"/>
      <c r="AHN33" s="272"/>
      <c r="AHO33" s="272"/>
      <c r="AHP33" s="272"/>
      <c r="AHQ33" s="272"/>
      <c r="AHR33" s="272"/>
      <c r="AHS33" s="272"/>
      <c r="AHT33" s="272"/>
      <c r="AHU33" s="272"/>
      <c r="AHV33" s="272"/>
      <c r="AHW33" s="272"/>
      <c r="AHX33" s="272"/>
      <c r="AHY33" s="272"/>
      <c r="AHZ33" s="272"/>
      <c r="AIA33" s="272"/>
      <c r="AIB33" s="272"/>
      <c r="AIC33" s="272"/>
      <c r="AID33" s="272"/>
      <c r="AIE33" s="272"/>
      <c r="AIF33" s="272"/>
      <c r="AIG33" s="272"/>
      <c r="AIH33" s="272"/>
      <c r="AII33" s="272"/>
      <c r="AIJ33" s="272"/>
      <c r="AIK33" s="272"/>
      <c r="AIL33" s="272"/>
      <c r="AIM33" s="272"/>
      <c r="AIN33" s="272"/>
      <c r="AIO33" s="272"/>
      <c r="AIP33" s="272"/>
      <c r="AIQ33" s="272"/>
      <c r="AIR33" s="272"/>
      <c r="AIS33" s="272"/>
      <c r="AIT33" s="272"/>
      <c r="AIU33" s="272"/>
      <c r="AIV33" s="272"/>
      <c r="AIW33" s="272"/>
      <c r="AIX33" s="272"/>
      <c r="AIY33" s="272"/>
      <c r="AIZ33" s="272"/>
      <c r="AJA33" s="272"/>
      <c r="AJB33" s="272"/>
      <c r="AJC33" s="272"/>
    </row>
    <row r="34" spans="1:939" s="272" customFormat="1" ht="240" customHeight="1">
      <c r="A34" s="378"/>
      <c r="B34" s="277" t="s">
        <v>494</v>
      </c>
      <c r="C34" s="251" t="s">
        <v>222</v>
      </c>
      <c r="D34" s="252">
        <v>41214</v>
      </c>
      <c r="E34" s="252">
        <v>41974</v>
      </c>
      <c r="F34" s="251" t="s">
        <v>159</v>
      </c>
      <c r="G34" s="251" t="s">
        <v>329</v>
      </c>
      <c r="H34" s="254">
        <v>10000</v>
      </c>
      <c r="I34" s="269"/>
      <c r="J34" s="269"/>
      <c r="K34" s="269"/>
      <c r="L34" s="269" t="s">
        <v>64</v>
      </c>
      <c r="M34" s="269"/>
      <c r="N34" s="270"/>
      <c r="O34" s="269" t="s">
        <v>363</v>
      </c>
      <c r="P34" s="269" t="s">
        <v>495</v>
      </c>
      <c r="Q34" s="269"/>
      <c r="R34" s="269"/>
      <c r="S34" s="255" t="s">
        <v>417</v>
      </c>
      <c r="T34" s="269" t="s">
        <v>496</v>
      </c>
      <c r="U34" s="269"/>
      <c r="V34" s="269"/>
      <c r="W34" s="269"/>
      <c r="X34" s="269"/>
      <c r="Y34" s="269"/>
      <c r="Z34" s="269"/>
      <c r="AA34" s="269" t="s">
        <v>364</v>
      </c>
    </row>
    <row r="35" spans="1:939" s="224" customFormat="1" ht="240" customHeight="1">
      <c r="A35" s="378"/>
      <c r="B35" s="211" t="s">
        <v>419</v>
      </c>
      <c r="C35" s="205" t="s">
        <v>334</v>
      </c>
      <c r="D35" s="225">
        <v>2004</v>
      </c>
      <c r="E35" s="225">
        <v>2009</v>
      </c>
      <c r="F35" s="205"/>
      <c r="G35" s="205" t="s">
        <v>330</v>
      </c>
      <c r="H35" s="207" t="s">
        <v>185</v>
      </c>
      <c r="I35" s="208"/>
      <c r="J35" s="208"/>
      <c r="K35" s="208"/>
      <c r="L35" s="208"/>
      <c r="M35" s="223" t="s">
        <v>64</v>
      </c>
      <c r="N35" s="209"/>
      <c r="O35" s="208"/>
      <c r="P35" s="208"/>
      <c r="Q35" s="208"/>
      <c r="R35" s="208"/>
      <c r="S35" s="210" t="s">
        <v>335</v>
      </c>
      <c r="T35" s="208"/>
      <c r="U35" s="208"/>
      <c r="V35" s="208"/>
      <c r="W35" s="208"/>
      <c r="X35" s="208"/>
      <c r="Y35" s="208"/>
      <c r="Z35" s="208"/>
      <c r="AA35" s="208"/>
      <c r="AB35" s="182"/>
      <c r="AC35" s="182"/>
      <c r="AD35" s="182"/>
      <c r="AE35" s="182"/>
      <c r="AF35" s="182"/>
      <c r="AG35" s="182"/>
      <c r="AH35" s="182"/>
      <c r="AI35" s="182"/>
      <c r="AJ35" s="182"/>
      <c r="AK35" s="182"/>
      <c r="AL35" s="182"/>
      <c r="AM35" s="182"/>
      <c r="AN35" s="182"/>
      <c r="AO35" s="182"/>
      <c r="AP35" s="182"/>
      <c r="AQ35" s="182"/>
      <c r="AR35" s="182"/>
      <c r="AS35" s="182"/>
      <c r="AT35" s="182"/>
      <c r="AU35" s="182"/>
      <c r="AV35" s="182"/>
      <c r="AW35" s="182"/>
      <c r="AX35" s="182"/>
      <c r="AY35" s="182"/>
      <c r="AZ35" s="182"/>
      <c r="BA35" s="182"/>
      <c r="BB35" s="182"/>
      <c r="BC35" s="182"/>
      <c r="BD35" s="182"/>
      <c r="BE35" s="182"/>
      <c r="BF35" s="182"/>
      <c r="BG35" s="182"/>
      <c r="BH35" s="182"/>
      <c r="BI35" s="182"/>
      <c r="BJ35" s="182"/>
      <c r="BK35" s="182"/>
      <c r="BL35" s="182"/>
      <c r="BM35" s="182"/>
      <c r="BN35" s="182"/>
      <c r="BO35" s="182"/>
      <c r="BP35" s="182"/>
      <c r="BQ35" s="182"/>
      <c r="BR35" s="182"/>
      <c r="BS35" s="182"/>
      <c r="BT35" s="182"/>
      <c r="BU35" s="182"/>
      <c r="BV35" s="182"/>
      <c r="BW35" s="182"/>
      <c r="BX35" s="182"/>
      <c r="BY35" s="182"/>
      <c r="BZ35" s="182"/>
      <c r="CA35" s="182"/>
      <c r="CB35" s="182"/>
      <c r="CC35" s="182"/>
      <c r="CD35" s="182"/>
      <c r="CE35" s="182"/>
      <c r="CF35" s="182"/>
      <c r="CG35" s="182"/>
      <c r="CH35" s="182"/>
      <c r="CI35" s="182"/>
      <c r="CJ35" s="182"/>
      <c r="CK35" s="182"/>
      <c r="CL35" s="182"/>
      <c r="CM35" s="182"/>
      <c r="CN35" s="182"/>
      <c r="CO35" s="182"/>
      <c r="CP35" s="182"/>
      <c r="CQ35" s="182"/>
      <c r="CR35" s="182"/>
      <c r="CS35" s="182"/>
      <c r="CT35" s="182"/>
      <c r="CU35" s="182"/>
      <c r="CV35" s="182"/>
      <c r="CW35" s="182"/>
      <c r="CX35" s="182"/>
      <c r="CY35" s="182"/>
      <c r="CZ35" s="182"/>
      <c r="DA35" s="182"/>
      <c r="DB35" s="182"/>
      <c r="DC35" s="182"/>
      <c r="DD35" s="182"/>
      <c r="DE35" s="182"/>
      <c r="DF35" s="182"/>
      <c r="DG35" s="182"/>
      <c r="DH35" s="182"/>
      <c r="DI35" s="182"/>
      <c r="DJ35" s="182"/>
      <c r="DK35" s="182"/>
      <c r="DL35" s="182"/>
      <c r="DM35" s="182"/>
      <c r="DN35" s="182"/>
      <c r="DO35" s="182"/>
      <c r="DP35" s="182"/>
      <c r="DQ35" s="182"/>
      <c r="DR35" s="182"/>
      <c r="DS35" s="182"/>
      <c r="DT35" s="182"/>
      <c r="DU35" s="182"/>
      <c r="DV35" s="182"/>
      <c r="DW35" s="182"/>
      <c r="DX35" s="182"/>
      <c r="DY35" s="182"/>
      <c r="DZ35" s="182"/>
      <c r="EA35" s="182"/>
      <c r="EB35" s="182"/>
      <c r="EC35" s="182"/>
      <c r="ED35" s="182"/>
      <c r="EE35" s="182"/>
      <c r="EF35" s="182"/>
      <c r="EG35" s="182"/>
      <c r="EH35" s="182"/>
      <c r="EI35" s="182"/>
      <c r="EJ35" s="182"/>
      <c r="EK35" s="182"/>
      <c r="EL35" s="182"/>
      <c r="EM35" s="182"/>
      <c r="EN35" s="182"/>
      <c r="EO35" s="182"/>
      <c r="EP35" s="182"/>
      <c r="EQ35" s="182"/>
      <c r="ER35" s="182"/>
      <c r="ES35" s="182"/>
      <c r="ET35" s="182"/>
      <c r="EU35" s="182"/>
      <c r="EV35" s="182"/>
      <c r="EW35" s="182"/>
      <c r="EX35" s="182"/>
      <c r="EY35" s="182"/>
      <c r="EZ35" s="182"/>
      <c r="FA35" s="182"/>
      <c r="FB35" s="182"/>
      <c r="FC35" s="182"/>
      <c r="FD35" s="182"/>
      <c r="FE35" s="182"/>
      <c r="FF35" s="182"/>
      <c r="FG35" s="182"/>
      <c r="FH35" s="182"/>
      <c r="FI35" s="182"/>
      <c r="FJ35" s="182"/>
      <c r="FK35" s="182"/>
      <c r="FL35" s="182"/>
      <c r="FM35" s="182"/>
      <c r="FN35" s="182"/>
      <c r="FO35" s="182"/>
      <c r="FP35" s="182"/>
      <c r="FQ35" s="182"/>
      <c r="FR35" s="182"/>
      <c r="FS35" s="182"/>
      <c r="FT35" s="182"/>
      <c r="FU35" s="182"/>
      <c r="FV35" s="182"/>
      <c r="FW35" s="182"/>
      <c r="FX35" s="182"/>
      <c r="FY35" s="182"/>
      <c r="FZ35" s="182"/>
      <c r="GA35" s="182"/>
      <c r="GB35" s="182"/>
      <c r="GC35" s="182"/>
      <c r="GD35" s="182"/>
      <c r="GE35" s="182"/>
      <c r="GF35" s="182"/>
      <c r="GG35" s="182"/>
      <c r="GH35" s="182"/>
      <c r="GI35" s="182"/>
      <c r="GJ35" s="182"/>
      <c r="GK35" s="182"/>
      <c r="GL35" s="182"/>
      <c r="GM35" s="182"/>
      <c r="GN35" s="182"/>
      <c r="GO35" s="182"/>
      <c r="GP35" s="182"/>
      <c r="GQ35" s="182"/>
      <c r="GR35" s="182"/>
      <c r="GS35" s="182"/>
      <c r="GT35" s="182"/>
      <c r="GU35" s="182"/>
      <c r="GV35" s="182"/>
      <c r="GW35" s="182"/>
      <c r="GX35" s="182"/>
      <c r="GY35" s="182"/>
      <c r="GZ35" s="182"/>
      <c r="HA35" s="182"/>
      <c r="HB35" s="182"/>
      <c r="HC35" s="182"/>
      <c r="HD35" s="182"/>
      <c r="HE35" s="182"/>
      <c r="HF35" s="182"/>
      <c r="HG35" s="182"/>
      <c r="HH35" s="182"/>
      <c r="HI35" s="182"/>
      <c r="HJ35" s="182"/>
      <c r="HK35" s="182"/>
      <c r="HL35" s="182"/>
      <c r="HM35" s="182"/>
      <c r="HN35" s="182"/>
      <c r="HO35" s="182"/>
      <c r="HP35" s="182"/>
      <c r="HQ35" s="182"/>
      <c r="HR35" s="182"/>
      <c r="HS35" s="182"/>
      <c r="HT35" s="182"/>
      <c r="HU35" s="182"/>
      <c r="HV35" s="182"/>
      <c r="HW35" s="182"/>
      <c r="HX35" s="182"/>
      <c r="HY35" s="182"/>
      <c r="HZ35" s="182"/>
      <c r="IA35" s="182"/>
      <c r="IB35" s="182"/>
      <c r="IC35" s="182"/>
      <c r="ID35" s="182"/>
      <c r="IE35" s="182"/>
      <c r="IF35" s="182"/>
      <c r="IG35" s="182"/>
      <c r="IH35" s="182"/>
      <c r="II35" s="182"/>
      <c r="IJ35" s="182"/>
      <c r="IK35" s="182"/>
      <c r="IL35" s="182"/>
      <c r="IM35" s="182"/>
      <c r="IN35" s="182"/>
      <c r="IO35" s="182"/>
      <c r="IP35" s="182"/>
      <c r="IQ35" s="182"/>
      <c r="IR35" s="182"/>
      <c r="IS35" s="182"/>
      <c r="IT35" s="182"/>
      <c r="IU35" s="182"/>
      <c r="IV35" s="182"/>
      <c r="IW35" s="182"/>
      <c r="IX35" s="182"/>
      <c r="IY35" s="182"/>
      <c r="IZ35" s="182"/>
      <c r="JA35" s="182"/>
      <c r="JB35" s="182"/>
      <c r="JC35" s="182"/>
      <c r="JD35" s="182"/>
      <c r="JE35" s="182"/>
      <c r="JF35" s="182"/>
      <c r="JG35" s="182"/>
      <c r="JH35" s="182"/>
      <c r="JI35" s="182"/>
      <c r="JJ35" s="182"/>
      <c r="JK35" s="182"/>
      <c r="JL35" s="182"/>
      <c r="JM35" s="182"/>
      <c r="JN35" s="182"/>
      <c r="JO35" s="182"/>
      <c r="JP35" s="182"/>
      <c r="JQ35" s="182"/>
      <c r="JR35" s="182"/>
      <c r="JS35" s="182"/>
      <c r="JT35" s="182"/>
      <c r="JU35" s="182"/>
      <c r="JV35" s="182"/>
      <c r="JW35" s="182"/>
      <c r="JX35" s="182"/>
      <c r="JY35" s="182"/>
      <c r="JZ35" s="182"/>
      <c r="KA35" s="182"/>
      <c r="KB35" s="182"/>
      <c r="KC35" s="182"/>
      <c r="KD35" s="182"/>
      <c r="KE35" s="182"/>
      <c r="KF35" s="182"/>
      <c r="KG35" s="182"/>
      <c r="KH35" s="182"/>
      <c r="KI35" s="182"/>
      <c r="KJ35" s="182"/>
      <c r="KK35" s="182"/>
      <c r="KL35" s="182"/>
      <c r="KM35" s="182"/>
      <c r="KN35" s="182"/>
      <c r="KO35" s="182"/>
      <c r="KP35" s="182"/>
      <c r="KQ35" s="182"/>
      <c r="KR35" s="182"/>
      <c r="KS35" s="182"/>
      <c r="KT35" s="182"/>
      <c r="KU35" s="182"/>
      <c r="KV35" s="182"/>
      <c r="KW35" s="182"/>
      <c r="KX35" s="182"/>
      <c r="KY35" s="182"/>
      <c r="KZ35" s="182"/>
      <c r="LA35" s="182"/>
      <c r="LB35" s="182"/>
      <c r="LC35" s="182"/>
      <c r="LD35" s="182"/>
      <c r="LE35" s="182"/>
      <c r="LF35" s="182"/>
      <c r="LG35" s="182"/>
      <c r="LH35" s="182"/>
      <c r="LI35" s="182"/>
      <c r="LJ35" s="182"/>
      <c r="LK35" s="182"/>
      <c r="LL35" s="182"/>
      <c r="LM35" s="182"/>
      <c r="LN35" s="182"/>
      <c r="LO35" s="182"/>
      <c r="LP35" s="182"/>
      <c r="LQ35" s="182"/>
      <c r="LR35" s="182"/>
      <c r="LS35" s="182"/>
      <c r="LT35" s="182"/>
      <c r="LU35" s="182"/>
      <c r="LV35" s="182"/>
      <c r="LW35" s="182"/>
      <c r="LX35" s="182"/>
      <c r="LY35" s="182"/>
      <c r="LZ35" s="182"/>
      <c r="MA35" s="182"/>
      <c r="MB35" s="182"/>
      <c r="MC35" s="182"/>
      <c r="MD35" s="182"/>
      <c r="ME35" s="182"/>
      <c r="MF35" s="182"/>
      <c r="MG35" s="182"/>
      <c r="MH35" s="182"/>
      <c r="MI35" s="182"/>
      <c r="MJ35" s="182"/>
      <c r="MK35" s="182"/>
      <c r="ML35" s="182"/>
      <c r="MM35" s="182"/>
      <c r="MN35" s="182"/>
      <c r="MO35" s="182"/>
      <c r="MP35" s="182"/>
      <c r="MQ35" s="182"/>
      <c r="MR35" s="182"/>
      <c r="MS35" s="182"/>
      <c r="MT35" s="182"/>
      <c r="MU35" s="182"/>
      <c r="MV35" s="182"/>
      <c r="MW35" s="182"/>
      <c r="MX35" s="182"/>
      <c r="MY35" s="182"/>
      <c r="MZ35" s="182"/>
      <c r="NA35" s="182"/>
      <c r="NB35" s="182"/>
      <c r="NC35" s="182"/>
      <c r="ND35" s="182"/>
      <c r="NE35" s="182"/>
      <c r="NF35" s="182"/>
      <c r="NG35" s="182"/>
      <c r="NH35" s="182"/>
      <c r="NI35" s="182"/>
      <c r="NJ35" s="182"/>
      <c r="NK35" s="182"/>
      <c r="NL35" s="182"/>
      <c r="NM35" s="182"/>
      <c r="NN35" s="182"/>
      <c r="NO35" s="182"/>
      <c r="NP35" s="182"/>
      <c r="NQ35" s="182"/>
      <c r="NR35" s="182"/>
      <c r="NS35" s="182"/>
      <c r="NT35" s="182"/>
      <c r="NU35" s="182"/>
      <c r="NV35" s="182"/>
      <c r="NW35" s="182"/>
      <c r="NX35" s="182"/>
      <c r="NY35" s="182"/>
      <c r="NZ35" s="182"/>
      <c r="OA35" s="182"/>
      <c r="OB35" s="182"/>
      <c r="OC35" s="182"/>
      <c r="OD35" s="182"/>
      <c r="OE35" s="182"/>
      <c r="OF35" s="182"/>
      <c r="OG35" s="182"/>
      <c r="OH35" s="182"/>
      <c r="OI35" s="182"/>
      <c r="OJ35" s="182"/>
      <c r="OK35" s="182"/>
      <c r="OL35" s="182"/>
      <c r="OM35" s="182"/>
      <c r="ON35" s="182"/>
      <c r="OO35" s="182"/>
      <c r="OP35" s="182"/>
      <c r="OQ35" s="182"/>
      <c r="OR35" s="182"/>
      <c r="OS35" s="182"/>
      <c r="OT35" s="182"/>
      <c r="OU35" s="182"/>
      <c r="OV35" s="182"/>
      <c r="OW35" s="182"/>
      <c r="OX35" s="182"/>
      <c r="OY35" s="182"/>
      <c r="OZ35" s="182"/>
      <c r="PA35" s="182"/>
      <c r="PB35" s="182"/>
      <c r="PC35" s="182"/>
      <c r="PD35" s="182"/>
      <c r="PE35" s="182"/>
      <c r="PF35" s="182"/>
      <c r="PG35" s="182"/>
      <c r="PH35" s="182"/>
      <c r="PI35" s="182"/>
      <c r="PJ35" s="182"/>
      <c r="PK35" s="182"/>
      <c r="PL35" s="182"/>
      <c r="PM35" s="182"/>
      <c r="PN35" s="182"/>
      <c r="PO35" s="182"/>
      <c r="PP35" s="182"/>
      <c r="PQ35" s="182"/>
      <c r="PR35" s="182"/>
      <c r="PS35" s="182"/>
      <c r="PT35" s="182"/>
      <c r="PU35" s="182"/>
      <c r="PV35" s="182"/>
      <c r="PW35" s="182"/>
      <c r="PX35" s="182"/>
      <c r="PY35" s="182"/>
      <c r="PZ35" s="182"/>
      <c r="QA35" s="182"/>
      <c r="QB35" s="182"/>
      <c r="QC35" s="182"/>
      <c r="QD35" s="182"/>
      <c r="QE35" s="182"/>
      <c r="QF35" s="182"/>
      <c r="QG35" s="182"/>
      <c r="QH35" s="182"/>
      <c r="QI35" s="182"/>
      <c r="QJ35" s="182"/>
      <c r="QK35" s="182"/>
      <c r="QL35" s="182"/>
      <c r="QM35" s="182"/>
      <c r="QN35" s="182"/>
      <c r="QO35" s="182"/>
      <c r="QP35" s="182"/>
      <c r="QQ35" s="182"/>
      <c r="QR35" s="182"/>
      <c r="QS35" s="182"/>
      <c r="QT35" s="182"/>
      <c r="QU35" s="182"/>
      <c r="QV35" s="182"/>
      <c r="QW35" s="182"/>
      <c r="QX35" s="182"/>
      <c r="QY35" s="182"/>
      <c r="QZ35" s="182"/>
      <c r="RA35" s="182"/>
      <c r="RB35" s="182"/>
      <c r="RC35" s="182"/>
      <c r="RD35" s="182"/>
      <c r="RE35" s="182"/>
      <c r="RF35" s="182"/>
      <c r="RG35" s="182"/>
      <c r="RH35" s="182"/>
      <c r="RI35" s="182"/>
      <c r="RJ35" s="182"/>
      <c r="RK35" s="182"/>
      <c r="RL35" s="182"/>
      <c r="RM35" s="182"/>
      <c r="RN35" s="182"/>
      <c r="RO35" s="182"/>
      <c r="RP35" s="182"/>
      <c r="RQ35" s="182"/>
      <c r="RR35" s="182"/>
      <c r="RS35" s="182"/>
      <c r="RT35" s="182"/>
      <c r="RU35" s="182"/>
      <c r="RV35" s="182"/>
      <c r="RW35" s="182"/>
      <c r="RX35" s="182"/>
      <c r="RY35" s="182"/>
      <c r="RZ35" s="182"/>
      <c r="SA35" s="182"/>
      <c r="SB35" s="182"/>
      <c r="SC35" s="182"/>
      <c r="SD35" s="182"/>
      <c r="SE35" s="182"/>
      <c r="SF35" s="182"/>
      <c r="SG35" s="182"/>
      <c r="SH35" s="182"/>
      <c r="SI35" s="182"/>
      <c r="SJ35" s="182"/>
      <c r="SK35" s="182"/>
      <c r="SL35" s="182"/>
      <c r="SM35" s="182"/>
      <c r="SN35" s="182"/>
      <c r="SO35" s="182"/>
      <c r="SP35" s="182"/>
      <c r="SQ35" s="182"/>
      <c r="SR35" s="182"/>
      <c r="SS35" s="182"/>
      <c r="ST35" s="182"/>
      <c r="SU35" s="182"/>
      <c r="SV35" s="182"/>
      <c r="SW35" s="182"/>
      <c r="SX35" s="182"/>
      <c r="SY35" s="182"/>
      <c r="SZ35" s="182"/>
      <c r="TA35" s="182"/>
      <c r="TB35" s="182"/>
      <c r="TC35" s="182"/>
      <c r="TD35" s="182"/>
      <c r="TE35" s="182"/>
      <c r="TF35" s="182"/>
      <c r="TG35" s="182"/>
      <c r="TH35" s="182"/>
      <c r="TI35" s="182"/>
      <c r="TJ35" s="182"/>
      <c r="TK35" s="182"/>
      <c r="TL35" s="182"/>
      <c r="TM35" s="182"/>
      <c r="TN35" s="182"/>
      <c r="TO35" s="182"/>
      <c r="TP35" s="182"/>
      <c r="TQ35" s="182"/>
      <c r="TR35" s="182"/>
      <c r="TS35" s="182"/>
      <c r="TT35" s="182"/>
      <c r="TU35" s="182"/>
      <c r="TV35" s="182"/>
      <c r="TW35" s="182"/>
      <c r="TX35" s="182"/>
      <c r="TY35" s="182"/>
      <c r="TZ35" s="182"/>
      <c r="UA35" s="182"/>
      <c r="UB35" s="182"/>
      <c r="UC35" s="182"/>
      <c r="UD35" s="182"/>
      <c r="UE35" s="182"/>
      <c r="UF35" s="182"/>
      <c r="UG35" s="182"/>
      <c r="UH35" s="182"/>
      <c r="UI35" s="182"/>
      <c r="UJ35" s="182"/>
      <c r="UK35" s="182"/>
      <c r="UL35" s="182"/>
      <c r="UM35" s="182"/>
      <c r="UN35" s="182"/>
      <c r="UO35" s="182"/>
      <c r="UP35" s="182"/>
      <c r="UQ35" s="182"/>
      <c r="UR35" s="182"/>
      <c r="US35" s="182"/>
      <c r="UT35" s="182"/>
      <c r="UU35" s="182"/>
      <c r="UV35" s="182"/>
      <c r="UW35" s="182"/>
      <c r="UX35" s="182"/>
      <c r="UY35" s="182"/>
      <c r="UZ35" s="182"/>
      <c r="VA35" s="182"/>
      <c r="VB35" s="182"/>
      <c r="VC35" s="182"/>
      <c r="VD35" s="182"/>
      <c r="VE35" s="182"/>
      <c r="VF35" s="182"/>
      <c r="VG35" s="182"/>
      <c r="VH35" s="182"/>
      <c r="VI35" s="182"/>
      <c r="VJ35" s="182"/>
      <c r="VK35" s="182"/>
      <c r="VL35" s="182"/>
      <c r="VM35" s="182"/>
      <c r="VN35" s="182"/>
      <c r="VO35" s="182"/>
      <c r="VP35" s="182"/>
      <c r="VQ35" s="182"/>
      <c r="VR35" s="182"/>
      <c r="VS35" s="182"/>
      <c r="VT35" s="182"/>
      <c r="VU35" s="182"/>
      <c r="VV35" s="182"/>
      <c r="VW35" s="182"/>
      <c r="VX35" s="182"/>
      <c r="VY35" s="182"/>
      <c r="VZ35" s="182"/>
      <c r="WA35" s="182"/>
      <c r="WB35" s="182"/>
      <c r="WC35" s="182"/>
      <c r="WD35" s="182"/>
      <c r="WE35" s="182"/>
      <c r="WF35" s="182"/>
      <c r="WG35" s="182"/>
      <c r="WH35" s="182"/>
      <c r="WI35" s="182"/>
      <c r="WJ35" s="182"/>
      <c r="WK35" s="182"/>
      <c r="WL35" s="182"/>
      <c r="WM35" s="182"/>
      <c r="WN35" s="182"/>
      <c r="WO35" s="182"/>
      <c r="WP35" s="182"/>
      <c r="WQ35" s="182"/>
      <c r="WR35" s="182"/>
      <c r="WS35" s="182"/>
      <c r="WT35" s="182"/>
      <c r="WU35" s="182"/>
      <c r="WV35" s="182"/>
      <c r="WW35" s="182"/>
    </row>
    <row r="36" spans="1:939" ht="240" customHeight="1">
      <c r="A36" s="379"/>
      <c r="B36" s="204" t="s">
        <v>420</v>
      </c>
      <c r="C36" s="205" t="s">
        <v>224</v>
      </c>
      <c r="D36" s="206">
        <v>41214</v>
      </c>
      <c r="E36" s="206">
        <v>41974</v>
      </c>
      <c r="F36" s="205" t="s">
        <v>156</v>
      </c>
      <c r="G36" s="205" t="s">
        <v>331</v>
      </c>
      <c r="H36" s="205" t="s">
        <v>185</v>
      </c>
      <c r="I36" s="208" t="s">
        <v>64</v>
      </c>
      <c r="J36" s="208"/>
      <c r="K36" s="208"/>
      <c r="L36" s="208"/>
      <c r="M36" s="208"/>
      <c r="N36" s="209"/>
      <c r="O36" s="208" t="s">
        <v>383</v>
      </c>
      <c r="P36" s="208"/>
      <c r="Q36" s="208"/>
      <c r="R36" s="208"/>
      <c r="S36" s="210"/>
      <c r="T36" s="208"/>
      <c r="U36" s="208"/>
      <c r="V36" s="208"/>
      <c r="W36" s="208"/>
      <c r="X36" s="208"/>
      <c r="Y36" s="208"/>
      <c r="Z36" s="208"/>
      <c r="AA36" s="208"/>
    </row>
    <row r="41" spans="1:939" ht="12" thickBot="1"/>
    <row r="42" spans="1:939" ht="43.5" customHeight="1" thickTop="1" thickBot="1">
      <c r="A42" s="212" t="s">
        <v>54</v>
      </c>
      <c r="B42" s="213">
        <f>COUNTA(B47:B47,B50:B53)</f>
        <v>5</v>
      </c>
    </row>
    <row r="43" spans="1:939" ht="12" thickTop="1"/>
    <row r="45" spans="1:939" ht="12" thickBot="1"/>
    <row r="46" spans="1:939" ht="12.75" thickTop="1" thickBot="1">
      <c r="A46" s="214" t="s">
        <v>56</v>
      </c>
      <c r="B46" s="212" t="s">
        <v>55</v>
      </c>
      <c r="C46" s="214" t="s">
        <v>5</v>
      </c>
      <c r="D46" s="214" t="s">
        <v>9</v>
      </c>
      <c r="E46" s="214" t="s">
        <v>10</v>
      </c>
      <c r="F46" s="214" t="s">
        <v>7</v>
      </c>
      <c r="G46" s="214" t="s">
        <v>6</v>
      </c>
      <c r="H46" s="214" t="s">
        <v>8</v>
      </c>
      <c r="I46" s="214" t="s">
        <v>74</v>
      </c>
    </row>
    <row r="47" spans="1:939" s="218" customFormat="1" ht="147.75" customHeight="1" thickTop="1">
      <c r="A47" s="215" t="s">
        <v>421</v>
      </c>
      <c r="B47" s="216" t="s">
        <v>422</v>
      </c>
      <c r="C47" s="215" t="s">
        <v>369</v>
      </c>
      <c r="D47" s="217">
        <v>41548</v>
      </c>
      <c r="E47" s="217">
        <v>41974</v>
      </c>
      <c r="F47" s="215" t="s">
        <v>185</v>
      </c>
      <c r="G47" s="215" t="s">
        <v>381</v>
      </c>
      <c r="H47" s="215" t="s">
        <v>423</v>
      </c>
      <c r="I47" s="215" t="s">
        <v>424</v>
      </c>
    </row>
    <row r="48" spans="1:939" s="183" customFormat="1" ht="12" thickBot="1"/>
    <row r="49" spans="1:9" s="183" customFormat="1" ht="12.75" thickTop="1" thickBot="1">
      <c r="A49" s="219" t="s">
        <v>56</v>
      </c>
      <c r="B49" s="219" t="s">
        <v>55</v>
      </c>
      <c r="C49" s="219" t="s">
        <v>5</v>
      </c>
      <c r="D49" s="219" t="s">
        <v>9</v>
      </c>
      <c r="E49" s="219" t="s">
        <v>10</v>
      </c>
      <c r="F49" s="219" t="s">
        <v>7</v>
      </c>
      <c r="G49" s="219" t="s">
        <v>6</v>
      </c>
      <c r="H49" s="219" t="s">
        <v>8</v>
      </c>
      <c r="I49" s="214" t="s">
        <v>74</v>
      </c>
    </row>
    <row r="50" spans="1:9" s="183" customFormat="1" ht="172.5" customHeight="1" thickTop="1">
      <c r="A50" s="365" t="s">
        <v>303</v>
      </c>
      <c r="B50" s="216" t="s">
        <v>425</v>
      </c>
      <c r="C50" s="215" t="s">
        <v>365</v>
      </c>
      <c r="D50" s="217">
        <v>41487</v>
      </c>
      <c r="E50" s="217">
        <v>41974</v>
      </c>
      <c r="F50" s="220">
        <v>250000</v>
      </c>
      <c r="G50" s="215" t="s">
        <v>373</v>
      </c>
      <c r="H50" s="215" t="s">
        <v>382</v>
      </c>
      <c r="I50" s="215" t="s">
        <v>367</v>
      </c>
    </row>
    <row r="51" spans="1:9" s="183" customFormat="1" ht="88.5" customHeight="1">
      <c r="A51" s="366"/>
      <c r="B51" s="216" t="s">
        <v>426</v>
      </c>
      <c r="C51" s="215" t="s">
        <v>366</v>
      </c>
      <c r="D51" s="217">
        <v>41487</v>
      </c>
      <c r="E51" s="217">
        <v>41974</v>
      </c>
      <c r="F51" s="220">
        <v>250000</v>
      </c>
      <c r="G51" s="215" t="s">
        <v>372</v>
      </c>
      <c r="H51" s="215" t="s">
        <v>384</v>
      </c>
      <c r="I51" s="221" t="s">
        <v>385</v>
      </c>
    </row>
    <row r="52" spans="1:9" s="183" customFormat="1" ht="88.5" customHeight="1">
      <c r="A52" s="366"/>
      <c r="B52" s="216" t="s">
        <v>427</v>
      </c>
      <c r="C52" s="215" t="s">
        <v>368</v>
      </c>
      <c r="D52" s="217">
        <v>41487</v>
      </c>
      <c r="E52" s="217">
        <v>41974</v>
      </c>
      <c r="F52" s="215" t="s">
        <v>185</v>
      </c>
      <c r="G52" s="215" t="s">
        <v>374</v>
      </c>
      <c r="H52" s="215"/>
      <c r="I52" s="222"/>
    </row>
    <row r="53" spans="1:9" s="183" customFormat="1" ht="88.5" customHeight="1">
      <c r="A53" s="367"/>
      <c r="B53" s="216" t="s">
        <v>428</v>
      </c>
      <c r="C53" s="215" t="s">
        <v>370</v>
      </c>
      <c r="D53" s="217">
        <v>41548</v>
      </c>
      <c r="E53" s="217">
        <v>41974</v>
      </c>
      <c r="F53" s="220">
        <v>15000</v>
      </c>
      <c r="G53" s="215" t="s">
        <v>372</v>
      </c>
      <c r="H53" s="215" t="s">
        <v>371</v>
      </c>
      <c r="I53" s="215"/>
    </row>
  </sheetData>
  <sheetProtection password="ECFE" sheet="1" objects="1" scenarios="1"/>
  <mergeCells count="6">
    <mergeCell ref="D5:M5"/>
    <mergeCell ref="A50:A53"/>
    <mergeCell ref="I9:R9"/>
    <mergeCell ref="T9:AA9"/>
    <mergeCell ref="A11:A24"/>
    <mergeCell ref="A25:A36"/>
  </mergeCells>
  <conditionalFormatting sqref="AF7:AF8">
    <cfRule type="cellIs" dxfId="42" priority="265" stopIfTrue="1" operator="equal">
      <formula>$AF$7</formula>
    </cfRule>
  </conditionalFormatting>
  <conditionalFormatting sqref="I11:I36">
    <cfRule type="cellIs" dxfId="41" priority="264" stopIfTrue="1" operator="equal">
      <formula>"x"</formula>
    </cfRule>
  </conditionalFormatting>
  <conditionalFormatting sqref="J11:J36">
    <cfRule type="cellIs" dxfId="40" priority="263" operator="equal">
      <formula>"x"</formula>
    </cfRule>
  </conditionalFormatting>
  <conditionalFormatting sqref="K11:K36">
    <cfRule type="cellIs" dxfId="39" priority="262" operator="equal">
      <formula>"x"</formula>
    </cfRule>
  </conditionalFormatting>
  <conditionalFormatting sqref="L11:L36">
    <cfRule type="cellIs" dxfId="38" priority="261" stopIfTrue="1" operator="equal">
      <formula>"x"</formula>
    </cfRule>
  </conditionalFormatting>
  <conditionalFormatting sqref="M11:M36">
    <cfRule type="cellIs" dxfId="37" priority="260" operator="equal">
      <formula>"x"</formula>
    </cfRule>
  </conditionalFormatting>
  <conditionalFormatting sqref="N11:N36">
    <cfRule type="cellIs" dxfId="36" priority="1" stopIfTrue="1" operator="equal">
      <formula>$AF$8</formula>
    </cfRule>
    <cfRule type="cellIs" dxfId="35" priority="2" stopIfTrue="1" operator="equal">
      <formula>$AF$7</formula>
    </cfRule>
  </conditionalFormatting>
  <dataValidations count="1">
    <dataValidation type="list" allowBlank="1" showInputMessage="1" showErrorMessage="1" sqref="N11:N36">
      <formula1>$AF$7:$AF$8</formula1>
    </dataValidation>
  </dataValidations>
  <pageMargins left="0.511811024" right="0.511811024" top="0.78740157499999996" bottom="0.78740157499999996" header="0.31496062000000002" footer="0.31496062000000002"/>
  <pageSetup orientation="portrait" r:id="rId1"/>
  <drawing r:id="rId2"/>
</worksheet>
</file>

<file path=xl/worksheets/sheet6.xml><?xml version="1.0" encoding="utf-8"?>
<worksheet xmlns="http://schemas.openxmlformats.org/spreadsheetml/2006/main" xmlns:r="http://schemas.openxmlformats.org/officeDocument/2006/relationships">
  <dimension ref="A1:S38"/>
  <sheetViews>
    <sheetView showGridLines="0" zoomScale="80" zoomScaleNormal="80" zoomScalePageLayoutView="70" workbookViewId="0">
      <selection activeCell="H43" sqref="H43"/>
    </sheetView>
  </sheetViews>
  <sheetFormatPr defaultRowHeight="15"/>
  <cols>
    <col min="1" max="1" width="0.85546875" customWidth="1"/>
    <col min="2" max="2" width="36.7109375" customWidth="1"/>
    <col min="3" max="3" width="14.28515625" customWidth="1"/>
    <col min="5" max="5" width="13.28515625" customWidth="1"/>
    <col min="6" max="6" width="11.85546875" customWidth="1"/>
  </cols>
  <sheetData>
    <row r="1" spans="1:19" s="2" customFormat="1">
      <c r="A1" s="3" t="s">
        <v>0</v>
      </c>
      <c r="H1" s="14"/>
      <c r="I1" s="14"/>
      <c r="J1" s="14"/>
      <c r="K1" s="14"/>
      <c r="L1" s="14"/>
      <c r="M1" s="14"/>
    </row>
    <row r="2" spans="1:19" s="4" customFormat="1" ht="4.1500000000000004" customHeight="1">
      <c r="H2" s="15"/>
      <c r="I2" s="15"/>
      <c r="J2" s="15"/>
      <c r="K2" s="15"/>
      <c r="L2" s="15"/>
      <c r="M2" s="15"/>
    </row>
    <row r="3" spans="1:19" s="5" customFormat="1" ht="15.75" thickBot="1">
      <c r="A3" s="355" t="str">
        <f>'Monitoria Anual 1'!A3</f>
        <v>PLANO DE AÇÃO NACIONAL PARA A CONSERVAÇÃO DO MUTUM-DO-SUDESTE</v>
      </c>
      <c r="B3" s="355"/>
      <c r="C3" s="355"/>
      <c r="D3" s="355"/>
      <c r="E3" s="355"/>
      <c r="F3" s="355"/>
      <c r="G3" s="355"/>
      <c r="H3" s="355"/>
      <c r="I3" s="355"/>
      <c r="J3" s="355"/>
      <c r="K3" s="355"/>
      <c r="L3" s="355"/>
      <c r="M3" s="355"/>
      <c r="N3" s="355"/>
      <c r="O3" s="355"/>
      <c r="P3" s="355"/>
    </row>
    <row r="4" spans="1:19" s="1" customFormat="1" ht="15.75" thickTop="1">
      <c r="H4" s="16"/>
      <c r="I4" s="16"/>
      <c r="J4" s="16"/>
      <c r="K4" s="16"/>
      <c r="L4" s="16"/>
      <c r="M4" s="16"/>
    </row>
    <row r="5" spans="1:19" s="6" customFormat="1" ht="39" customHeight="1" thickBot="1">
      <c r="A5" s="7" t="s">
        <v>1</v>
      </c>
      <c r="B5" s="7"/>
      <c r="C5" s="381" t="str">
        <f>'Monitoria Anual 2'!D5</f>
        <v xml:space="preserve">Promover a recuperação e a manutenção de Crax blumenbachii visando reestabelecer as populações nos remanescentes de sua área de ocorrência original </v>
      </c>
      <c r="D5" s="381"/>
      <c r="E5" s="381"/>
      <c r="F5" s="381"/>
      <c r="G5" s="381"/>
      <c r="H5" s="381"/>
      <c r="I5" s="381"/>
      <c r="J5" s="381"/>
      <c r="K5" s="381"/>
      <c r="L5" s="381"/>
      <c r="M5" s="381"/>
      <c r="N5" s="381"/>
      <c r="O5" s="381"/>
      <c r="P5" s="382"/>
    </row>
    <row r="6" spans="1:19" s="1" customFormat="1" ht="15.75" thickTop="1">
      <c r="H6" s="16"/>
      <c r="I6" s="16"/>
      <c r="J6" s="16"/>
      <c r="K6" s="16"/>
      <c r="L6" s="16"/>
      <c r="M6" s="16"/>
    </row>
    <row r="7" spans="1:19" s="1" customFormat="1" ht="15.75" thickBot="1">
      <c r="A7" s="7" t="s">
        <v>2</v>
      </c>
      <c r="B7" s="7"/>
      <c r="C7" s="9" t="s">
        <v>332</v>
      </c>
      <c r="D7" s="9"/>
      <c r="E7" s="10"/>
      <c r="F7" s="10"/>
      <c r="G7" s="11"/>
      <c r="H7" s="16"/>
      <c r="I7" s="16"/>
      <c r="J7" s="16"/>
      <c r="K7" s="16"/>
      <c r="L7" s="16"/>
      <c r="M7" s="16"/>
    </row>
    <row r="8" spans="1:19" ht="15.75" thickTop="1"/>
    <row r="9" spans="1:19" ht="18.75">
      <c r="A9" s="48" t="s">
        <v>32</v>
      </c>
      <c r="B9" s="48"/>
      <c r="C9" s="48"/>
      <c r="D9" s="48"/>
      <c r="E9" s="48"/>
      <c r="F9" s="48"/>
      <c r="G9" s="48"/>
      <c r="H9" s="48"/>
      <c r="I9" s="48"/>
      <c r="J9" s="48"/>
      <c r="K9" s="48"/>
      <c r="L9" s="48"/>
      <c r="M9" s="48"/>
      <c r="N9" s="48"/>
      <c r="O9" s="48"/>
      <c r="P9" s="48"/>
      <c r="Q9" s="48"/>
      <c r="R9" s="48"/>
      <c r="S9" s="48"/>
    </row>
    <row r="11" spans="1:19">
      <c r="B11" s="26" t="s">
        <v>43</v>
      </c>
      <c r="C11" s="27"/>
      <c r="D11" s="27"/>
    </row>
    <row r="12" spans="1:19" ht="15.75" thickBot="1">
      <c r="E12" s="359" t="s">
        <v>76</v>
      </c>
      <c r="F12" s="360"/>
    </row>
    <row r="13" spans="1:19" ht="58.5" customHeight="1" thickTop="1" thickBot="1">
      <c r="B13" s="353" t="s">
        <v>34</v>
      </c>
      <c r="C13" s="354"/>
      <c r="D13" s="380"/>
      <c r="E13" s="357" t="s">
        <v>75</v>
      </c>
      <c r="F13" s="358"/>
    </row>
    <row r="14" spans="1:19" s="65" customFormat="1" ht="31.9" customHeight="1" thickTop="1" thickBot="1">
      <c r="B14" s="66" t="s">
        <v>40</v>
      </c>
      <c r="C14" s="68" t="s">
        <v>73</v>
      </c>
      <c r="D14" s="67" t="s">
        <v>41</v>
      </c>
      <c r="E14" s="68" t="s">
        <v>66</v>
      </c>
      <c r="F14" s="67" t="s">
        <v>41</v>
      </c>
    </row>
    <row r="15" spans="1:19" ht="16.5" thickTop="1">
      <c r="B15" s="49" t="s">
        <v>35</v>
      </c>
      <c r="C15" s="74"/>
      <c r="D15" s="75"/>
      <c r="E15" s="74">
        <f>COUNTA('Monitoria Anual 2'!N11:N36)</f>
        <v>0</v>
      </c>
      <c r="F15" s="75"/>
    </row>
    <row r="16" spans="1:19" ht="15.75">
      <c r="B16" s="35" t="s">
        <v>47</v>
      </c>
      <c r="C16" s="76">
        <v>1</v>
      </c>
      <c r="D16" s="77">
        <f>C16/C22</f>
        <v>3.8461538461538464E-2</v>
      </c>
      <c r="E16" s="76">
        <f>C16-0</f>
        <v>1</v>
      </c>
      <c r="F16" s="77">
        <f t="shared" ref="F16:F21" si="0">E16/$E$22</f>
        <v>3.2258064516129031E-2</v>
      </c>
    </row>
    <row r="17" spans="2:17" ht="15.75">
      <c r="B17" s="28" t="s">
        <v>36</v>
      </c>
      <c r="C17" s="78">
        <f>COUNTA('Monitoria Anual 2'!J11:J36)</f>
        <v>1</v>
      </c>
      <c r="D17" s="79">
        <f>C17/C22</f>
        <v>3.8461538461538464E-2</v>
      </c>
      <c r="E17" s="78">
        <f>C17-0</f>
        <v>1</v>
      </c>
      <c r="F17" s="77">
        <f t="shared" si="0"/>
        <v>3.2258064516129031E-2</v>
      </c>
    </row>
    <row r="18" spans="2:17" ht="15.75">
      <c r="B18" s="29" t="s">
        <v>37</v>
      </c>
      <c r="C18" s="78">
        <f>COUNTA('Monitoria Anual 2'!K11:K36)</f>
        <v>4</v>
      </c>
      <c r="D18" s="79">
        <f>C18/C22</f>
        <v>0.15384615384615385</v>
      </c>
      <c r="E18" s="78">
        <f>C18-0</f>
        <v>4</v>
      </c>
      <c r="F18" s="77">
        <f t="shared" si="0"/>
        <v>0.12903225806451613</v>
      </c>
    </row>
    <row r="19" spans="2:17" ht="15.75">
      <c r="B19" s="30" t="s">
        <v>38</v>
      </c>
      <c r="C19" s="78">
        <f>COUNTA('Monitoria Anual 2'!L11:L36)</f>
        <v>12</v>
      </c>
      <c r="D19" s="79">
        <f>C19/C22</f>
        <v>0.46153846153846156</v>
      </c>
      <c r="E19" s="78">
        <f>C19-0</f>
        <v>12</v>
      </c>
      <c r="F19" s="77">
        <f t="shared" si="0"/>
        <v>0.38709677419354838</v>
      </c>
    </row>
    <row r="20" spans="2:17" ht="16.5" thickBot="1">
      <c r="B20" s="31" t="s">
        <v>39</v>
      </c>
      <c r="C20" s="78">
        <f>COUNTA('Monitoria Anual 2'!M11:M36)</f>
        <v>8</v>
      </c>
      <c r="D20" s="79">
        <f>C20/C22</f>
        <v>0.30769230769230771</v>
      </c>
      <c r="E20" s="78">
        <f>C20-0</f>
        <v>8</v>
      </c>
      <c r="F20" s="77">
        <f t="shared" si="0"/>
        <v>0.25806451612903225</v>
      </c>
    </row>
    <row r="21" spans="2:17" ht="17.25" thickTop="1" thickBot="1">
      <c r="B21" s="71" t="s">
        <v>57</v>
      </c>
      <c r="C21" s="78"/>
      <c r="D21" s="79"/>
      <c r="E21" s="78">
        <f>'Monitoria Anual 2'!B42</f>
        <v>5</v>
      </c>
      <c r="F21" s="77">
        <f t="shared" si="0"/>
        <v>0.16129032258064516</v>
      </c>
    </row>
    <row r="22" spans="2:17" ht="16.5" thickTop="1" thickBot="1">
      <c r="B22" s="81" t="s">
        <v>42</v>
      </c>
      <c r="C22" s="82">
        <f>C16+C17+C18+C19+C20</f>
        <v>26</v>
      </c>
      <c r="D22" s="83">
        <f>SUM(D15:D21)</f>
        <v>1</v>
      </c>
      <c r="E22" s="82">
        <f>SUM(E16:E21)</f>
        <v>31</v>
      </c>
      <c r="F22" s="80">
        <f>SUM(F16:F21)</f>
        <v>0.99999999999999989</v>
      </c>
    </row>
    <row r="23" spans="2:17" ht="16.5" thickTop="1" thickBot="1">
      <c r="B23" s="356" t="s">
        <v>72</v>
      </c>
      <c r="C23" s="356"/>
      <c r="D23" s="356"/>
      <c r="E23" s="86">
        <f>COUNTIF('Monitoria Anual 2'!N11:N36,'Monitoria Anual 2'!AF7)</f>
        <v>0</v>
      </c>
      <c r="F23" s="84"/>
    </row>
    <row r="24" spans="2:17" ht="16.5" thickTop="1" thickBot="1">
      <c r="B24" s="356" t="s">
        <v>71</v>
      </c>
      <c r="C24" s="356"/>
      <c r="D24" s="356"/>
      <c r="E24" s="86">
        <f>COUNTIF('Monitoria Anual 2'!N11:N36,'Monitoria Anual 2'!AF8)</f>
        <v>0</v>
      </c>
      <c r="F24" s="85"/>
    </row>
    <row r="25" spans="2:17" ht="15.75" thickTop="1"/>
    <row r="26" spans="2:17">
      <c r="B26" s="26" t="s">
        <v>44</v>
      </c>
      <c r="C26" s="27"/>
      <c r="D26" s="27"/>
    </row>
    <row r="27" spans="2:17" ht="3" customHeight="1"/>
    <row r="28" spans="2:17" ht="36" customHeight="1">
      <c r="B28" s="47" t="s">
        <v>33</v>
      </c>
      <c r="C28" s="34">
        <f>COUNTA('Monitoria Anual 2'!A11:A36)</f>
        <v>2</v>
      </c>
      <c r="O28" t="s">
        <v>69</v>
      </c>
      <c r="Q28" t="s">
        <v>70</v>
      </c>
    </row>
    <row r="29" spans="2:17" ht="6.6" customHeight="1" thickBot="1"/>
    <row r="30" spans="2:17" ht="16.5" thickTop="1" thickBot="1">
      <c r="B30" s="32" t="s">
        <v>45</v>
      </c>
      <c r="C30" s="70" t="s">
        <v>46</v>
      </c>
      <c r="D30" s="36"/>
      <c r="E30" s="37"/>
      <c r="F30" s="38"/>
      <c r="G30" s="39"/>
      <c r="H30" s="40"/>
      <c r="I30" s="41"/>
    </row>
    <row r="31" spans="2:17" ht="15.75" thickTop="1">
      <c r="B31" s="42" t="s">
        <v>48</v>
      </c>
      <c r="C31" s="44">
        <f>COUNTA('Monitoria Anual 2'!B11:B24)</f>
        <v>14</v>
      </c>
      <c r="D31" s="325">
        <f>COUNTA('Monitoria Anual 2'!N11:N24)</f>
        <v>0</v>
      </c>
      <c r="E31" s="325">
        <f>COUNTA('Monitoria Anual 2'!I11:I24)</f>
        <v>0</v>
      </c>
      <c r="F31" s="325">
        <f>COUNTA('Monitoria Anual 2'!J11:J24)</f>
        <v>1</v>
      </c>
      <c r="G31" s="325">
        <f>COUNTA('Monitoria Anual 2'!K11:K24)</f>
        <v>1</v>
      </c>
      <c r="H31" s="325">
        <f>COUNTA('Monitoria Anual 2'!L11:L24)</f>
        <v>7</v>
      </c>
      <c r="I31" s="327">
        <f>COUNTA('Monitoria Anual 2'!M11:M24)</f>
        <v>5</v>
      </c>
      <c r="J31" s="85"/>
    </row>
    <row r="32" spans="2:17" ht="15.75" thickBot="1">
      <c r="B32" s="173" t="s">
        <v>49</v>
      </c>
      <c r="C32" s="46">
        <f>COUNTA('Monitoria Anual 2'!B25:B36)</f>
        <v>12</v>
      </c>
      <c r="D32" s="46">
        <f>COUNTA('Monitoria Anual 2'!N25:N36)</f>
        <v>0</v>
      </c>
      <c r="E32" s="46">
        <f>COUNTA('Monitoria Anual 2'!I25:I36)</f>
        <v>1</v>
      </c>
      <c r="F32" s="46">
        <f>COUNTA('Monitoria Anual 2'!J25:J36)</f>
        <v>0</v>
      </c>
      <c r="G32" s="46">
        <f>COUNTA('Monitoria Anual 2'!K25:K36)</f>
        <v>3</v>
      </c>
      <c r="H32" s="46">
        <f>COUNTA('Monitoria Anual 2'!L25:L36)</f>
        <v>5</v>
      </c>
      <c r="I32" s="46">
        <f>COUNTA('Monitoria Anual 2'!M25:M36)</f>
        <v>3</v>
      </c>
    </row>
    <row r="33" spans="4:4" ht="15.75" thickTop="1"/>
    <row r="35" spans="4:4">
      <c r="D35" s="174"/>
    </row>
    <row r="36" spans="4:4">
      <c r="D36" s="174"/>
    </row>
    <row r="38" spans="4:4">
      <c r="D38" s="174"/>
    </row>
  </sheetData>
  <mergeCells count="7">
    <mergeCell ref="A3:P3"/>
    <mergeCell ref="B13:D13"/>
    <mergeCell ref="B23:D23"/>
    <mergeCell ref="B24:D24"/>
    <mergeCell ref="E12:F12"/>
    <mergeCell ref="E13:F13"/>
    <mergeCell ref="C5:P5"/>
  </mergeCells>
  <conditionalFormatting sqref="D31:I32">
    <cfRule type="cellIs" dxfId="34" priority="10" stopIfTrue="1" operator="equal">
      <formula>0</formula>
    </cfRule>
  </conditionalFormatting>
  <conditionalFormatting sqref="F31">
    <cfRule type="cellIs" dxfId="33" priority="9" operator="equal">
      <formula>0</formula>
    </cfRule>
  </conditionalFormatting>
  <conditionalFormatting sqref="G31">
    <cfRule type="cellIs" dxfId="32" priority="8" operator="equal">
      <formula>0</formula>
    </cfRule>
  </conditionalFormatting>
  <conditionalFormatting sqref="H31">
    <cfRule type="cellIs" dxfId="31" priority="7" operator="equal">
      <formula>0</formula>
    </cfRule>
  </conditionalFormatting>
  <conditionalFormatting sqref="I31">
    <cfRule type="cellIs" dxfId="30" priority="6" operator="equal">
      <formula>0</formula>
    </cfRule>
  </conditionalFormatting>
  <conditionalFormatting sqref="D31:E31 E32 F31:I32">
    <cfRule type="cellIs" dxfId="29" priority="5" stopIfTrue="1" operator="equal">
      <formula>0</formula>
    </cfRule>
  </conditionalFormatting>
  <conditionalFormatting sqref="F31">
    <cfRule type="cellIs" dxfId="28" priority="4" operator="equal">
      <formula>0</formula>
    </cfRule>
  </conditionalFormatting>
  <conditionalFormatting sqref="G31">
    <cfRule type="cellIs" dxfId="27" priority="3" operator="equal">
      <formula>0</formula>
    </cfRule>
  </conditionalFormatting>
  <conditionalFormatting sqref="H31">
    <cfRule type="cellIs" dxfId="26" priority="2" operator="equal">
      <formula>0</formula>
    </cfRule>
  </conditionalFormatting>
  <conditionalFormatting sqref="I31">
    <cfRule type="cellIs" dxfId="25" priority="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xl/worksheets/sheet7.xml><?xml version="1.0" encoding="utf-8"?>
<worksheet xmlns="http://schemas.openxmlformats.org/spreadsheetml/2006/main" xmlns:r="http://schemas.openxmlformats.org/officeDocument/2006/relationships">
  <dimension ref="A1:AJV216"/>
  <sheetViews>
    <sheetView showGridLines="0" zoomScale="50" zoomScaleNormal="50" workbookViewId="0">
      <pane xSplit="2" ySplit="6" topLeftCell="C7" activePane="bottomRight" state="frozen"/>
      <selection pane="topRight" activeCell="C1" sqref="C1"/>
      <selection pane="bottomLeft" activeCell="A7" sqref="A7"/>
      <selection pane="bottomRight" activeCell="K35" sqref="K35"/>
    </sheetView>
  </sheetViews>
  <sheetFormatPr defaultColWidth="8.85546875" defaultRowHeight="30" customHeight="1"/>
  <cols>
    <col min="1" max="1" width="27.5703125" style="229" customWidth="1"/>
    <col min="2" max="2" width="46.42578125" style="229" customWidth="1"/>
    <col min="3" max="3" width="18.7109375" style="229" customWidth="1"/>
    <col min="4" max="4" width="19.5703125" style="229" customWidth="1"/>
    <col min="5" max="5" width="17.85546875" style="229" customWidth="1"/>
    <col min="6" max="6" width="27.5703125" style="229" customWidth="1"/>
    <col min="7" max="7" width="25.140625" style="229" customWidth="1"/>
    <col min="8" max="8" width="19.140625" style="229" customWidth="1"/>
    <col min="9" max="14" width="26.7109375" style="229" customWidth="1"/>
    <col min="15" max="15" width="37.85546875" style="229" customWidth="1"/>
    <col min="16" max="16" width="46.5703125" style="229" customWidth="1"/>
    <col min="17" max="17" width="42.85546875" style="229" customWidth="1"/>
    <col min="18" max="18" width="26.7109375" style="229" customWidth="1"/>
    <col min="19" max="19" width="42.28515625" style="229" customWidth="1"/>
    <col min="20" max="20" width="26.5703125" style="229" customWidth="1"/>
    <col min="21" max="21" width="28.85546875" style="229" customWidth="1"/>
    <col min="22" max="26" width="18.7109375" style="229" customWidth="1"/>
    <col min="27" max="27" width="22.7109375" style="229" customWidth="1"/>
    <col min="28" max="31" width="8.85546875" style="229"/>
    <col min="32" max="32" width="0" style="229" hidden="1" customWidth="1"/>
    <col min="33" max="16384" width="8.85546875" style="229"/>
  </cols>
  <sheetData>
    <row r="1" spans="1:32" s="226" customFormat="1" ht="15" customHeight="1">
      <c r="A1" s="393" t="s">
        <v>0</v>
      </c>
      <c r="B1" s="393"/>
      <c r="C1" s="393"/>
      <c r="D1" s="393"/>
      <c r="E1" s="393"/>
      <c r="F1" s="393"/>
      <c r="G1" s="393"/>
    </row>
    <row r="2" spans="1:32" s="301" customFormat="1" ht="25.5" customHeight="1" thickBot="1">
      <c r="A2" s="300" t="s">
        <v>77</v>
      </c>
    </row>
    <row r="3" spans="1:32" ht="32.25" customHeight="1" thickTop="1" thickBot="1">
      <c r="A3" s="302" t="s">
        <v>1</v>
      </c>
      <c r="B3" s="7"/>
      <c r="C3" s="8"/>
      <c r="D3" s="384" t="s">
        <v>534</v>
      </c>
      <c r="E3" s="385"/>
      <c r="F3" s="385"/>
      <c r="G3" s="385"/>
      <c r="H3" s="385"/>
      <c r="I3" s="385"/>
      <c r="J3" s="385"/>
      <c r="K3" s="385"/>
      <c r="L3" s="385"/>
      <c r="M3" s="386"/>
    </row>
    <row r="4" spans="1:32" ht="24" customHeight="1" thickTop="1" thickBot="1">
      <c r="A4" s="298" t="s">
        <v>2</v>
      </c>
      <c r="B4" s="227"/>
      <c r="C4" s="228"/>
      <c r="D4" s="299">
        <v>41886</v>
      </c>
      <c r="E4" s="230"/>
      <c r="F4" s="230"/>
      <c r="G4" s="231"/>
      <c r="AF4" s="229" t="s">
        <v>67</v>
      </c>
    </row>
    <row r="5" spans="1:32" s="239" customFormat="1" ht="35.25" customHeight="1" thickTop="1" thickBot="1">
      <c r="A5" s="398" t="s">
        <v>11</v>
      </c>
      <c r="B5" s="399"/>
      <c r="C5" s="266"/>
      <c r="D5" s="266"/>
      <c r="E5" s="266"/>
      <c r="F5" s="266"/>
      <c r="G5" s="266"/>
      <c r="H5" s="267"/>
      <c r="I5" s="387" t="s">
        <v>62</v>
      </c>
      <c r="J5" s="388"/>
      <c r="K5" s="388"/>
      <c r="L5" s="388"/>
      <c r="M5" s="388"/>
      <c r="N5" s="388"/>
      <c r="O5" s="388"/>
      <c r="P5" s="388"/>
      <c r="Q5" s="388"/>
      <c r="R5" s="389"/>
      <c r="S5" s="322"/>
      <c r="T5" s="390" t="s">
        <v>30</v>
      </c>
      <c r="U5" s="391"/>
      <c r="V5" s="391"/>
      <c r="W5" s="391"/>
      <c r="X5" s="391"/>
      <c r="Y5" s="391"/>
      <c r="Z5" s="391"/>
      <c r="AA5" s="392"/>
    </row>
    <row r="6" spans="1:32" s="250" customFormat="1" ht="61.5" customHeight="1" thickTop="1" thickBot="1">
      <c r="A6" s="246" t="s">
        <v>3</v>
      </c>
      <c r="B6" s="246" t="s">
        <v>4</v>
      </c>
      <c r="C6" s="246" t="s">
        <v>5</v>
      </c>
      <c r="D6" s="246" t="s">
        <v>9</v>
      </c>
      <c r="E6" s="246" t="s">
        <v>10</v>
      </c>
      <c r="F6" s="246" t="s">
        <v>6</v>
      </c>
      <c r="G6" s="246" t="s">
        <v>8</v>
      </c>
      <c r="H6" s="246" t="s">
        <v>65</v>
      </c>
      <c r="I6" s="240" t="s">
        <v>12</v>
      </c>
      <c r="J6" s="241" t="s">
        <v>13</v>
      </c>
      <c r="K6" s="242" t="s">
        <v>14</v>
      </c>
      <c r="L6" s="243" t="s">
        <v>15</v>
      </c>
      <c r="M6" s="244" t="s">
        <v>16</v>
      </c>
      <c r="N6" s="245" t="s">
        <v>17</v>
      </c>
      <c r="O6" s="247" t="s">
        <v>18</v>
      </c>
      <c r="P6" s="247" t="s">
        <v>19</v>
      </c>
      <c r="Q6" s="247" t="s">
        <v>20</v>
      </c>
      <c r="R6" s="247" t="s">
        <v>21</v>
      </c>
      <c r="S6" s="247" t="s">
        <v>63</v>
      </c>
      <c r="T6" s="248" t="s">
        <v>22</v>
      </c>
      <c r="U6" s="249" t="s">
        <v>23</v>
      </c>
      <c r="V6" s="249" t="s">
        <v>24</v>
      </c>
      <c r="W6" s="249" t="s">
        <v>25</v>
      </c>
      <c r="X6" s="249" t="s">
        <v>26</v>
      </c>
      <c r="Y6" s="249" t="s">
        <v>27</v>
      </c>
      <c r="Z6" s="249" t="s">
        <v>28</v>
      </c>
      <c r="AA6" s="249" t="s">
        <v>29</v>
      </c>
    </row>
    <row r="7" spans="1:32" s="235" customFormat="1" ht="244.5" customHeight="1" thickTop="1">
      <c r="A7" s="394" t="s">
        <v>302</v>
      </c>
      <c r="B7" s="303" t="s">
        <v>535</v>
      </c>
      <c r="C7" s="90" t="s">
        <v>155</v>
      </c>
      <c r="D7" s="91">
        <v>41214</v>
      </c>
      <c r="E7" s="91">
        <v>41974</v>
      </c>
      <c r="F7" s="90" t="s">
        <v>156</v>
      </c>
      <c r="G7" s="304" t="s">
        <v>305</v>
      </c>
      <c r="H7" s="99">
        <v>5000</v>
      </c>
      <c r="I7" s="305"/>
      <c r="J7" s="305" t="s">
        <v>64</v>
      </c>
      <c r="K7" s="305"/>
      <c r="L7" s="305"/>
      <c r="M7" s="305"/>
      <c r="N7" s="305"/>
      <c r="O7" s="305" t="s">
        <v>512</v>
      </c>
      <c r="P7" s="306" t="s">
        <v>466</v>
      </c>
      <c r="Q7" s="305" t="s">
        <v>513</v>
      </c>
      <c r="R7" s="305" t="s">
        <v>430</v>
      </c>
      <c r="S7" s="90" t="s">
        <v>431</v>
      </c>
      <c r="T7" s="305"/>
      <c r="U7" s="305"/>
      <c r="V7" s="305"/>
      <c r="W7" s="305"/>
      <c r="X7" s="305"/>
      <c r="Y7" s="305"/>
      <c r="Z7" s="305"/>
      <c r="AA7" s="305" t="s">
        <v>571</v>
      </c>
    </row>
    <row r="8" spans="1:32" s="235" customFormat="1" ht="244.5" customHeight="1">
      <c r="A8" s="395"/>
      <c r="B8" s="303" t="s">
        <v>536</v>
      </c>
      <c r="C8" s="90" t="s">
        <v>158</v>
      </c>
      <c r="D8" s="91">
        <v>41214</v>
      </c>
      <c r="E8" s="91">
        <v>41974</v>
      </c>
      <c r="F8" s="90" t="s">
        <v>159</v>
      </c>
      <c r="G8" s="304" t="s">
        <v>345</v>
      </c>
      <c r="H8" s="99">
        <v>10000</v>
      </c>
      <c r="I8" s="305"/>
      <c r="J8" s="305"/>
      <c r="K8" s="305"/>
      <c r="L8" s="305"/>
      <c r="M8" s="305" t="s">
        <v>31</v>
      </c>
      <c r="N8" s="305"/>
      <c r="O8" s="90" t="s">
        <v>514</v>
      </c>
      <c r="P8" s="90" t="s">
        <v>515</v>
      </c>
      <c r="Q8" s="90"/>
      <c r="R8" s="90" t="s">
        <v>516</v>
      </c>
      <c r="S8" s="90" t="s">
        <v>497</v>
      </c>
      <c r="T8" s="90"/>
      <c r="U8" s="90"/>
      <c r="V8" s="90"/>
      <c r="W8" s="90"/>
      <c r="X8" s="90"/>
      <c r="Y8" s="90"/>
      <c r="Z8" s="90"/>
      <c r="AA8" s="90"/>
    </row>
    <row r="9" spans="1:32" s="235" customFormat="1" ht="244.5" customHeight="1">
      <c r="A9" s="395"/>
      <c r="B9" s="98" t="s">
        <v>537</v>
      </c>
      <c r="C9" s="90" t="s">
        <v>163</v>
      </c>
      <c r="D9" s="91">
        <v>41214</v>
      </c>
      <c r="E9" s="91">
        <v>41974</v>
      </c>
      <c r="F9" s="90" t="s">
        <v>164</v>
      </c>
      <c r="G9" s="304" t="s">
        <v>333</v>
      </c>
      <c r="H9" s="99" t="s">
        <v>185</v>
      </c>
      <c r="I9" s="305"/>
      <c r="J9" s="305"/>
      <c r="K9" s="305"/>
      <c r="L9" s="305"/>
      <c r="M9" s="305" t="s">
        <v>31</v>
      </c>
      <c r="N9" s="305"/>
      <c r="O9" s="90" t="s">
        <v>498</v>
      </c>
      <c r="P9" s="90" t="s">
        <v>517</v>
      </c>
      <c r="Q9" s="90" t="s">
        <v>449</v>
      </c>
      <c r="R9" s="90" t="s">
        <v>499</v>
      </c>
      <c r="S9" s="90" t="s">
        <v>518</v>
      </c>
      <c r="T9" s="90"/>
      <c r="U9" s="90"/>
      <c r="V9" s="90"/>
      <c r="W9" s="90"/>
      <c r="X9" s="90"/>
      <c r="Y9" s="90"/>
      <c r="Z9" s="90"/>
      <c r="AA9" s="90"/>
    </row>
    <row r="10" spans="1:32" s="235" customFormat="1" ht="244.5" customHeight="1">
      <c r="A10" s="395"/>
      <c r="B10" s="303" t="s">
        <v>316</v>
      </c>
      <c r="C10" s="90" t="s">
        <v>169</v>
      </c>
      <c r="D10" s="91">
        <v>41214</v>
      </c>
      <c r="E10" s="91">
        <v>41974</v>
      </c>
      <c r="F10" s="90" t="s">
        <v>156</v>
      </c>
      <c r="G10" s="90" t="s">
        <v>307</v>
      </c>
      <c r="H10" s="307" t="s">
        <v>185</v>
      </c>
      <c r="I10" s="305"/>
      <c r="J10" s="305"/>
      <c r="K10" s="305"/>
      <c r="L10" s="305"/>
      <c r="M10" s="305" t="s">
        <v>31</v>
      </c>
      <c r="N10" s="305"/>
      <c r="O10" s="90" t="s">
        <v>337</v>
      </c>
      <c r="P10" s="90" t="s">
        <v>338</v>
      </c>
      <c r="Q10" s="90"/>
      <c r="R10" s="90" t="s">
        <v>159</v>
      </c>
      <c r="S10" s="90" t="s">
        <v>339</v>
      </c>
      <c r="T10" s="90"/>
      <c r="U10" s="90"/>
      <c r="V10" s="90"/>
      <c r="W10" s="90"/>
      <c r="X10" s="90"/>
      <c r="Y10" s="90"/>
      <c r="Z10" s="90"/>
      <c r="AA10" s="90"/>
    </row>
    <row r="11" spans="1:32" s="235" customFormat="1" ht="244.5" customHeight="1">
      <c r="A11" s="395"/>
      <c r="B11" s="303" t="s">
        <v>317</v>
      </c>
      <c r="C11" s="90" t="s">
        <v>175</v>
      </c>
      <c r="D11" s="91">
        <v>41214</v>
      </c>
      <c r="E11" s="91">
        <v>41974</v>
      </c>
      <c r="F11" s="90" t="s">
        <v>212</v>
      </c>
      <c r="G11" s="90" t="s">
        <v>308</v>
      </c>
      <c r="H11" s="236">
        <v>5000000</v>
      </c>
      <c r="I11" s="305"/>
      <c r="J11" s="305" t="s">
        <v>64</v>
      </c>
      <c r="K11" s="305"/>
      <c r="L11" s="305"/>
      <c r="M11" s="305"/>
      <c r="N11" s="305"/>
      <c r="O11" s="90" t="s">
        <v>452</v>
      </c>
      <c r="P11" s="90"/>
      <c r="Q11" s="90" t="s">
        <v>453</v>
      </c>
      <c r="R11" s="90" t="s">
        <v>212</v>
      </c>
      <c r="S11" s="90"/>
      <c r="T11" s="90"/>
      <c r="U11" s="90"/>
      <c r="V11" s="90"/>
      <c r="W11" s="90"/>
      <c r="X11" s="90"/>
      <c r="Y11" s="90"/>
      <c r="Z11" s="90"/>
      <c r="AA11" s="90"/>
    </row>
    <row r="12" spans="1:32" s="235" customFormat="1" ht="244.5" customHeight="1">
      <c r="A12" s="395"/>
      <c r="B12" s="98" t="s">
        <v>538</v>
      </c>
      <c r="C12" s="90" t="s">
        <v>172</v>
      </c>
      <c r="D12" s="91">
        <v>41214</v>
      </c>
      <c r="E12" s="91">
        <v>41974</v>
      </c>
      <c r="F12" s="90" t="s">
        <v>156</v>
      </c>
      <c r="G12" s="90" t="s">
        <v>309</v>
      </c>
      <c r="H12" s="99">
        <v>300000</v>
      </c>
      <c r="I12" s="305"/>
      <c r="J12" s="305"/>
      <c r="K12" s="305"/>
      <c r="L12" s="305"/>
      <c r="M12" s="305" t="s">
        <v>31</v>
      </c>
      <c r="N12" s="305"/>
      <c r="O12" s="90" t="s">
        <v>519</v>
      </c>
      <c r="P12" s="90" t="s">
        <v>586</v>
      </c>
      <c r="Q12" s="90" t="s">
        <v>450</v>
      </c>
      <c r="R12" s="90" t="s">
        <v>432</v>
      </c>
      <c r="S12" s="90" t="s">
        <v>500</v>
      </c>
      <c r="T12" s="90"/>
      <c r="U12" s="90"/>
      <c r="V12" s="90"/>
      <c r="W12" s="90"/>
      <c r="X12" s="90"/>
      <c r="Y12" s="90"/>
      <c r="Z12" s="90"/>
      <c r="AA12" s="90"/>
    </row>
    <row r="13" spans="1:32" s="235" customFormat="1" ht="244.5" customHeight="1">
      <c r="A13" s="395"/>
      <c r="B13" s="98" t="s">
        <v>539</v>
      </c>
      <c r="C13" s="90" t="s">
        <v>348</v>
      </c>
      <c r="D13" s="148">
        <v>2004</v>
      </c>
      <c r="E13" s="148">
        <v>2009</v>
      </c>
      <c r="F13" s="90" t="s">
        <v>451</v>
      </c>
      <c r="G13" s="90" t="s">
        <v>310</v>
      </c>
      <c r="H13" s="99" t="s">
        <v>185</v>
      </c>
      <c r="I13" s="305"/>
      <c r="J13" s="305"/>
      <c r="K13" s="305"/>
      <c r="L13" s="305"/>
      <c r="M13" s="305" t="s">
        <v>31</v>
      </c>
      <c r="N13" s="305"/>
      <c r="O13" s="90"/>
      <c r="P13" s="98" t="s">
        <v>585</v>
      </c>
      <c r="Q13" s="90"/>
      <c r="R13" s="95" t="s">
        <v>532</v>
      </c>
      <c r="S13" s="90" t="s">
        <v>335</v>
      </c>
      <c r="T13" s="90"/>
      <c r="U13" s="90"/>
      <c r="V13" s="90"/>
      <c r="W13" s="90"/>
      <c r="X13" s="90"/>
      <c r="Y13" s="90"/>
      <c r="Z13" s="90"/>
      <c r="AA13" s="90"/>
    </row>
    <row r="14" spans="1:32" s="235" customFormat="1" ht="244.5" customHeight="1">
      <c r="A14" s="395"/>
      <c r="B14" s="303" t="s">
        <v>540</v>
      </c>
      <c r="C14" s="90" t="s">
        <v>216</v>
      </c>
      <c r="D14" s="91">
        <v>41214</v>
      </c>
      <c r="E14" s="91">
        <v>41974</v>
      </c>
      <c r="F14" s="90" t="s">
        <v>212</v>
      </c>
      <c r="G14" s="90" t="s">
        <v>311</v>
      </c>
      <c r="H14" s="99">
        <v>3000000</v>
      </c>
      <c r="I14" s="305"/>
      <c r="J14" s="305" t="s">
        <v>64</v>
      </c>
      <c r="K14" s="305"/>
      <c r="L14" s="305"/>
      <c r="M14" s="305"/>
      <c r="N14" s="305"/>
      <c r="O14" s="90" t="s">
        <v>582</v>
      </c>
      <c r="P14" s="90"/>
      <c r="Q14" s="90"/>
      <c r="R14" s="90" t="s">
        <v>501</v>
      </c>
      <c r="S14" s="90"/>
      <c r="T14" s="90"/>
      <c r="U14" s="90"/>
      <c r="V14" s="90"/>
      <c r="W14" s="90"/>
      <c r="X14" s="90"/>
      <c r="Y14" s="90"/>
      <c r="Z14" s="90"/>
      <c r="AA14" s="90" t="s">
        <v>502</v>
      </c>
    </row>
    <row r="15" spans="1:32" s="235" customFormat="1" ht="244.5" customHeight="1">
      <c r="A15" s="395"/>
      <c r="B15" s="303" t="s">
        <v>318</v>
      </c>
      <c r="C15" s="90" t="s">
        <v>304</v>
      </c>
      <c r="D15" s="148">
        <v>2004</v>
      </c>
      <c r="E15" s="148">
        <v>2009</v>
      </c>
      <c r="F15" s="90" t="s">
        <v>451</v>
      </c>
      <c r="G15" s="90" t="s">
        <v>312</v>
      </c>
      <c r="H15" s="99" t="s">
        <v>185</v>
      </c>
      <c r="I15" s="305"/>
      <c r="J15" s="305"/>
      <c r="K15" s="305"/>
      <c r="L15" s="305"/>
      <c r="M15" s="305" t="s">
        <v>31</v>
      </c>
      <c r="N15" s="305"/>
      <c r="O15" s="90"/>
      <c r="P15" s="94" t="s">
        <v>541</v>
      </c>
      <c r="Q15" s="90"/>
      <c r="R15" s="95" t="s">
        <v>122</v>
      </c>
      <c r="S15" s="90" t="s">
        <v>335</v>
      </c>
      <c r="T15" s="90"/>
      <c r="U15" s="90"/>
      <c r="V15" s="90"/>
      <c r="W15" s="90"/>
      <c r="X15" s="90"/>
      <c r="Y15" s="90"/>
      <c r="Z15" s="90"/>
      <c r="AA15" s="90"/>
    </row>
    <row r="16" spans="1:32" s="235" customFormat="1" ht="244.5" customHeight="1">
      <c r="A16" s="395"/>
      <c r="B16" s="98" t="s">
        <v>542</v>
      </c>
      <c r="C16" s="90" t="s">
        <v>214</v>
      </c>
      <c r="D16" s="91">
        <v>41214</v>
      </c>
      <c r="E16" s="91">
        <v>41974</v>
      </c>
      <c r="F16" s="90" t="s">
        <v>140</v>
      </c>
      <c r="G16" s="90" t="s">
        <v>313</v>
      </c>
      <c r="H16" s="99">
        <v>600000</v>
      </c>
      <c r="I16" s="305"/>
      <c r="J16" s="305"/>
      <c r="K16" s="305"/>
      <c r="L16" s="305"/>
      <c r="M16" s="305" t="s">
        <v>31</v>
      </c>
      <c r="N16" s="305"/>
      <c r="O16" s="90" t="s">
        <v>436</v>
      </c>
      <c r="P16" s="90" t="s">
        <v>504</v>
      </c>
      <c r="Q16" s="90" t="s">
        <v>503</v>
      </c>
      <c r="R16" s="90" t="s">
        <v>140</v>
      </c>
      <c r="S16" s="90"/>
      <c r="T16" s="90"/>
      <c r="U16" s="90"/>
      <c r="V16" s="90"/>
      <c r="W16" s="90"/>
      <c r="X16" s="90"/>
      <c r="Y16" s="90"/>
      <c r="Z16" s="90"/>
      <c r="AA16" s="90"/>
    </row>
    <row r="17" spans="1:27" s="235" customFormat="1" ht="244.5" customHeight="1">
      <c r="A17" s="395"/>
      <c r="B17" s="98" t="s">
        <v>319</v>
      </c>
      <c r="C17" s="90" t="s">
        <v>350</v>
      </c>
      <c r="D17" s="148">
        <v>2004</v>
      </c>
      <c r="E17" s="148">
        <v>2009</v>
      </c>
      <c r="F17" s="90" t="s">
        <v>451</v>
      </c>
      <c r="G17" s="90" t="s">
        <v>314</v>
      </c>
      <c r="H17" s="99" t="s">
        <v>185</v>
      </c>
      <c r="I17" s="305"/>
      <c r="J17" s="305"/>
      <c r="K17" s="305"/>
      <c r="L17" s="305"/>
      <c r="M17" s="305" t="s">
        <v>31</v>
      </c>
      <c r="N17" s="305"/>
      <c r="O17" s="90"/>
      <c r="P17" s="94" t="s">
        <v>543</v>
      </c>
      <c r="Q17" s="90"/>
      <c r="R17" s="95" t="s">
        <v>127</v>
      </c>
      <c r="S17" s="90" t="s">
        <v>335</v>
      </c>
      <c r="T17" s="90"/>
      <c r="U17" s="90"/>
      <c r="V17" s="90"/>
      <c r="W17" s="90"/>
      <c r="X17" s="90"/>
      <c r="Y17" s="90"/>
      <c r="Z17" s="90"/>
      <c r="AA17" s="90"/>
    </row>
    <row r="18" spans="1:27" s="235" customFormat="1" ht="244.5" customHeight="1">
      <c r="A18" s="395"/>
      <c r="B18" s="98" t="s">
        <v>429</v>
      </c>
      <c r="C18" s="90" t="s">
        <v>351</v>
      </c>
      <c r="D18" s="308">
        <v>41518</v>
      </c>
      <c r="E18" s="308">
        <v>41609</v>
      </c>
      <c r="F18" s="90" t="s">
        <v>212</v>
      </c>
      <c r="G18" s="90" t="s">
        <v>382</v>
      </c>
      <c r="H18" s="90" t="s">
        <v>185</v>
      </c>
      <c r="I18" s="305"/>
      <c r="J18" s="305" t="s">
        <v>64</v>
      </c>
      <c r="K18" s="305"/>
      <c r="L18" s="305"/>
      <c r="M18" s="305"/>
      <c r="N18" s="305"/>
      <c r="P18" s="90" t="s">
        <v>560</v>
      </c>
      <c r="Q18" s="90" t="s">
        <v>520</v>
      </c>
      <c r="R18" s="90" t="s">
        <v>212</v>
      </c>
      <c r="S18" s="90"/>
      <c r="T18" s="90"/>
      <c r="U18" s="90"/>
      <c r="V18" s="91"/>
      <c r="W18" s="91"/>
      <c r="X18" s="90"/>
      <c r="Y18" s="90"/>
      <c r="Z18" s="90"/>
      <c r="AA18" s="90" t="s">
        <v>505</v>
      </c>
    </row>
    <row r="19" spans="1:27" s="235" customFormat="1" ht="244.5" customHeight="1">
      <c r="A19" s="395"/>
      <c r="B19" s="303" t="s">
        <v>544</v>
      </c>
      <c r="C19" s="90" t="s">
        <v>354</v>
      </c>
      <c r="D19" s="91">
        <v>41153</v>
      </c>
      <c r="E19" s="91">
        <v>41609</v>
      </c>
      <c r="F19" s="90" t="s">
        <v>212</v>
      </c>
      <c r="G19" s="90" t="s">
        <v>315</v>
      </c>
      <c r="H19" s="321" t="s">
        <v>185</v>
      </c>
      <c r="I19" s="305"/>
      <c r="J19" s="305"/>
      <c r="K19" s="305"/>
      <c r="L19" s="305"/>
      <c r="M19" s="305" t="s">
        <v>31</v>
      </c>
      <c r="N19" s="305"/>
      <c r="O19" s="90" t="s">
        <v>506</v>
      </c>
      <c r="P19" s="90" t="s">
        <v>354</v>
      </c>
      <c r="Q19" s="90" t="s">
        <v>521</v>
      </c>
      <c r="R19" s="90" t="s">
        <v>378</v>
      </c>
      <c r="S19" s="90"/>
      <c r="T19" s="90"/>
      <c r="U19" s="90"/>
      <c r="V19" s="90"/>
      <c r="W19" s="90"/>
      <c r="X19" s="90"/>
      <c r="Y19" s="90"/>
      <c r="Z19" s="90"/>
      <c r="AA19" s="90"/>
    </row>
    <row r="20" spans="1:27" s="235" customFormat="1" ht="244.5" customHeight="1">
      <c r="A20" s="395"/>
      <c r="B20" s="98" t="s">
        <v>545</v>
      </c>
      <c r="C20" s="90" t="s">
        <v>218</v>
      </c>
      <c r="D20" s="91">
        <v>41214</v>
      </c>
      <c r="E20" s="91">
        <v>41334</v>
      </c>
      <c r="F20" s="90" t="s">
        <v>212</v>
      </c>
      <c r="G20" s="90" t="s">
        <v>219</v>
      </c>
      <c r="H20" s="99">
        <v>5000</v>
      </c>
      <c r="I20" s="305"/>
      <c r="J20" s="305"/>
      <c r="K20" s="305"/>
      <c r="L20" s="305"/>
      <c r="M20" s="305" t="s">
        <v>31</v>
      </c>
      <c r="N20" s="305"/>
      <c r="O20" s="90"/>
      <c r="P20" s="90" t="s">
        <v>342</v>
      </c>
      <c r="Q20" s="90"/>
      <c r="R20" s="90" t="s">
        <v>378</v>
      </c>
      <c r="S20" s="90"/>
      <c r="T20" s="90"/>
      <c r="U20" s="90"/>
      <c r="V20" s="90"/>
      <c r="W20" s="90"/>
      <c r="X20" s="90"/>
      <c r="Y20" s="90"/>
      <c r="Z20" s="90"/>
      <c r="AA20" s="90"/>
    </row>
    <row r="21" spans="1:27" s="235" customFormat="1" ht="244.5" customHeight="1">
      <c r="A21" s="396"/>
      <c r="B21" s="163" t="s">
        <v>455</v>
      </c>
      <c r="C21" s="90" t="s">
        <v>369</v>
      </c>
      <c r="D21" s="91">
        <v>41548</v>
      </c>
      <c r="E21" s="91">
        <v>41974</v>
      </c>
      <c r="F21" s="90" t="s">
        <v>381</v>
      </c>
      <c r="G21" s="90" t="s">
        <v>456</v>
      </c>
      <c r="H21" s="321" t="s">
        <v>185</v>
      </c>
      <c r="I21" s="305"/>
      <c r="J21" s="305" t="s">
        <v>64</v>
      </c>
      <c r="K21" s="305"/>
      <c r="L21" s="305"/>
      <c r="M21" s="305"/>
      <c r="N21" s="305"/>
      <c r="O21" s="90" t="s">
        <v>507</v>
      </c>
      <c r="P21" s="90"/>
      <c r="Q21" s="90"/>
      <c r="R21" s="90" t="s">
        <v>378</v>
      </c>
      <c r="S21" s="90"/>
      <c r="T21" s="90"/>
      <c r="U21" s="90"/>
      <c r="V21" s="90"/>
      <c r="W21" s="90"/>
      <c r="X21" s="90"/>
      <c r="Y21" s="90"/>
      <c r="Z21" s="90"/>
      <c r="AA21" s="90" t="s">
        <v>572</v>
      </c>
    </row>
    <row r="22" spans="1:27" s="235" customFormat="1" ht="244.5" customHeight="1">
      <c r="A22" s="397" t="s">
        <v>303</v>
      </c>
      <c r="B22" s="309" t="s">
        <v>546</v>
      </c>
      <c r="C22" s="90" t="s">
        <v>530</v>
      </c>
      <c r="D22" s="148">
        <v>2004</v>
      </c>
      <c r="E22" s="148">
        <v>2009</v>
      </c>
      <c r="F22" s="90" t="s">
        <v>451</v>
      </c>
      <c r="G22" s="90" t="s">
        <v>322</v>
      </c>
      <c r="H22" s="99" t="s">
        <v>185</v>
      </c>
      <c r="I22" s="305"/>
      <c r="J22" s="305"/>
      <c r="K22" s="305"/>
      <c r="L22" s="305"/>
      <c r="M22" s="305" t="s">
        <v>31</v>
      </c>
      <c r="N22" s="305"/>
      <c r="O22" s="90"/>
      <c r="P22" s="98" t="s">
        <v>568</v>
      </c>
      <c r="Q22" s="90"/>
      <c r="R22" s="90" t="s">
        <v>129</v>
      </c>
      <c r="S22" s="90" t="s">
        <v>335</v>
      </c>
      <c r="T22" s="90"/>
      <c r="U22" s="90"/>
      <c r="V22" s="90"/>
      <c r="W22" s="90"/>
      <c r="X22" s="90"/>
      <c r="Y22" s="90"/>
      <c r="Z22" s="90"/>
      <c r="AA22" s="90"/>
    </row>
    <row r="23" spans="1:27" s="235" customFormat="1" ht="244.5" customHeight="1">
      <c r="A23" s="395"/>
      <c r="B23" s="310" t="s">
        <v>547</v>
      </c>
      <c r="C23" s="90" t="s">
        <v>406</v>
      </c>
      <c r="D23" s="91">
        <v>41153</v>
      </c>
      <c r="E23" s="91">
        <v>41974</v>
      </c>
      <c r="F23" s="90" t="s">
        <v>181</v>
      </c>
      <c r="G23" s="90" t="s">
        <v>379</v>
      </c>
      <c r="H23" s="99">
        <v>500000</v>
      </c>
      <c r="I23" s="305"/>
      <c r="J23" s="305"/>
      <c r="K23" s="305"/>
      <c r="L23" s="305"/>
      <c r="M23" s="305" t="s">
        <v>31</v>
      </c>
      <c r="N23" s="305"/>
      <c r="O23" s="90" t="s">
        <v>508</v>
      </c>
      <c r="P23" s="311" t="s">
        <v>561</v>
      </c>
      <c r="Q23" s="90"/>
      <c r="R23" s="90" t="s">
        <v>522</v>
      </c>
      <c r="S23" s="312" t="s">
        <v>523</v>
      </c>
      <c r="T23" s="90"/>
      <c r="U23" s="90"/>
      <c r="V23" s="90"/>
      <c r="W23" s="90"/>
      <c r="X23" s="90"/>
      <c r="Y23" s="90"/>
      <c r="Z23" s="90"/>
      <c r="AA23" s="90" t="s">
        <v>533</v>
      </c>
    </row>
    <row r="24" spans="1:27" s="235" customFormat="1" ht="244.5" customHeight="1">
      <c r="A24" s="395"/>
      <c r="B24" s="310" t="s">
        <v>548</v>
      </c>
      <c r="C24" s="90" t="s">
        <v>184</v>
      </c>
      <c r="D24" s="91">
        <v>41214</v>
      </c>
      <c r="E24" s="91">
        <v>41974</v>
      </c>
      <c r="F24" s="90" t="s">
        <v>146</v>
      </c>
      <c r="G24" s="90" t="s">
        <v>324</v>
      </c>
      <c r="H24" s="99" t="s">
        <v>185</v>
      </c>
      <c r="I24" s="305"/>
      <c r="J24" s="305"/>
      <c r="K24" s="305"/>
      <c r="L24" s="305"/>
      <c r="M24" s="305" t="s">
        <v>31</v>
      </c>
      <c r="N24" s="305"/>
      <c r="O24" s="305" t="s">
        <v>524</v>
      </c>
      <c r="P24" s="305" t="s">
        <v>562</v>
      </c>
      <c r="Q24" s="305" t="s">
        <v>442</v>
      </c>
      <c r="R24" s="90" t="s">
        <v>146</v>
      </c>
      <c r="S24" s="90"/>
      <c r="T24" s="305"/>
      <c r="U24" s="305"/>
      <c r="V24" s="305"/>
      <c r="W24" s="305"/>
      <c r="X24" s="305"/>
      <c r="Y24" s="305"/>
      <c r="Z24" s="305"/>
      <c r="AA24" s="305"/>
    </row>
    <row r="25" spans="1:27" s="235" customFormat="1" ht="244.5" customHeight="1">
      <c r="A25" s="395"/>
      <c r="B25" s="309" t="s">
        <v>549</v>
      </c>
      <c r="C25" s="90" t="s">
        <v>189</v>
      </c>
      <c r="D25" s="91">
        <v>41214</v>
      </c>
      <c r="E25" s="91">
        <v>41974</v>
      </c>
      <c r="F25" s="304" t="s">
        <v>146</v>
      </c>
      <c r="G25" s="304" t="s">
        <v>190</v>
      </c>
      <c r="H25" s="99">
        <v>5000</v>
      </c>
      <c r="I25" s="305"/>
      <c r="J25" s="305" t="s">
        <v>64</v>
      </c>
      <c r="K25" s="305"/>
      <c r="L25" s="305"/>
      <c r="M25" s="305"/>
      <c r="N25" s="305"/>
      <c r="O25" s="305" t="s">
        <v>443</v>
      </c>
      <c r="P25" s="305" t="s">
        <v>563</v>
      </c>
      <c r="Q25" s="305" t="s">
        <v>444</v>
      </c>
      <c r="R25" s="90" t="s">
        <v>146</v>
      </c>
      <c r="S25" s="324" t="s">
        <v>583</v>
      </c>
      <c r="T25" s="305"/>
      <c r="U25" s="305"/>
      <c r="V25" s="305"/>
      <c r="W25" s="305"/>
      <c r="X25" s="305"/>
      <c r="Y25" s="305"/>
      <c r="Z25" s="305"/>
      <c r="AA25" s="305"/>
    </row>
    <row r="26" spans="1:27" s="235" customFormat="1" ht="244.5" customHeight="1">
      <c r="A26" s="395"/>
      <c r="B26" s="310" t="s">
        <v>550</v>
      </c>
      <c r="C26" s="90" t="s">
        <v>192</v>
      </c>
      <c r="D26" s="91">
        <v>41214</v>
      </c>
      <c r="E26" s="91">
        <v>41974</v>
      </c>
      <c r="F26" s="90" t="s">
        <v>193</v>
      </c>
      <c r="G26" s="90" t="s">
        <v>325</v>
      </c>
      <c r="H26" s="90" t="s">
        <v>185</v>
      </c>
      <c r="I26" s="305"/>
      <c r="J26" s="305"/>
      <c r="K26" s="305"/>
      <c r="L26" s="305"/>
      <c r="M26" s="305" t="s">
        <v>31</v>
      </c>
      <c r="N26" s="305"/>
      <c r="O26" s="305" t="s">
        <v>509</v>
      </c>
      <c r="P26" s="305" t="s">
        <v>564</v>
      </c>
      <c r="Q26" s="305" t="s">
        <v>440</v>
      </c>
      <c r="R26" s="305" t="s">
        <v>531</v>
      </c>
      <c r="S26" s="90" t="s">
        <v>441</v>
      </c>
      <c r="T26" s="305"/>
      <c r="U26" s="305"/>
      <c r="V26" s="305"/>
      <c r="W26" s="305"/>
      <c r="X26" s="305"/>
      <c r="Y26" s="305"/>
      <c r="Z26" s="305"/>
      <c r="AA26" s="305" t="s">
        <v>573</v>
      </c>
    </row>
    <row r="27" spans="1:27" s="235" customFormat="1" ht="244.5" customHeight="1">
      <c r="A27" s="395"/>
      <c r="B27" s="309" t="s">
        <v>551</v>
      </c>
      <c r="C27" s="90" t="s">
        <v>192</v>
      </c>
      <c r="D27" s="91">
        <v>41214</v>
      </c>
      <c r="E27" s="91">
        <v>41974</v>
      </c>
      <c r="F27" s="90" t="s">
        <v>197</v>
      </c>
      <c r="G27" s="90" t="s">
        <v>326</v>
      </c>
      <c r="H27" s="99">
        <v>200000</v>
      </c>
      <c r="I27" s="305"/>
      <c r="J27" s="305"/>
      <c r="K27" s="305"/>
      <c r="L27" s="305"/>
      <c r="M27" s="305" t="s">
        <v>31</v>
      </c>
      <c r="N27" s="305"/>
      <c r="O27" s="305" t="s">
        <v>445</v>
      </c>
      <c r="P27" s="305" t="s">
        <v>579</v>
      </c>
      <c r="Q27" s="305"/>
      <c r="R27" s="311" t="s">
        <v>525</v>
      </c>
      <c r="S27" s="90"/>
      <c r="T27" s="305"/>
      <c r="U27" s="305"/>
      <c r="V27" s="305"/>
      <c r="W27" s="305"/>
      <c r="X27" s="305"/>
      <c r="Y27" s="305"/>
      <c r="Z27" s="305"/>
      <c r="AA27" s="305"/>
    </row>
    <row r="28" spans="1:27" s="235" customFormat="1" ht="244.5" customHeight="1">
      <c r="A28" s="395"/>
      <c r="B28" s="309" t="s">
        <v>552</v>
      </c>
      <c r="C28" s="90" t="s">
        <v>220</v>
      </c>
      <c r="D28" s="91">
        <v>41153</v>
      </c>
      <c r="E28" s="91">
        <v>41518</v>
      </c>
      <c r="F28" s="90" t="s">
        <v>212</v>
      </c>
      <c r="G28" s="90" t="s">
        <v>221</v>
      </c>
      <c r="H28" s="90" t="s">
        <v>185</v>
      </c>
      <c r="I28" s="305"/>
      <c r="J28" s="305"/>
      <c r="K28" s="305"/>
      <c r="L28" s="305"/>
      <c r="M28" s="305" t="s">
        <v>31</v>
      </c>
      <c r="N28" s="305"/>
      <c r="O28" s="305" t="s">
        <v>454</v>
      </c>
      <c r="P28" s="305"/>
      <c r="Q28" s="305"/>
      <c r="R28" s="305" t="s">
        <v>381</v>
      </c>
      <c r="S28" s="90"/>
      <c r="T28" s="305"/>
      <c r="U28" s="305"/>
      <c r="V28" s="305"/>
      <c r="W28" s="305"/>
      <c r="X28" s="305"/>
      <c r="Y28" s="305"/>
      <c r="Z28" s="305"/>
      <c r="AA28" s="305"/>
    </row>
    <row r="29" spans="1:27" s="235" customFormat="1" ht="244.5" customHeight="1">
      <c r="A29" s="395"/>
      <c r="B29" s="310" t="s">
        <v>578</v>
      </c>
      <c r="C29" s="90" t="s">
        <v>203</v>
      </c>
      <c r="D29" s="91">
        <v>41214</v>
      </c>
      <c r="E29" s="91">
        <v>41609</v>
      </c>
      <c r="F29" s="90" t="s">
        <v>140</v>
      </c>
      <c r="G29" s="90" t="s">
        <v>382</v>
      </c>
      <c r="H29" s="99" t="s">
        <v>185</v>
      </c>
      <c r="I29" s="305"/>
      <c r="J29" s="305" t="s">
        <v>64</v>
      </c>
      <c r="K29" s="305"/>
      <c r="L29" s="305"/>
      <c r="M29" s="305"/>
      <c r="N29" s="305"/>
      <c r="O29" s="305" t="s">
        <v>437</v>
      </c>
      <c r="P29" s="305"/>
      <c r="Q29" s="305" t="s">
        <v>526</v>
      </c>
      <c r="R29" s="305" t="s">
        <v>438</v>
      </c>
      <c r="S29" s="90"/>
      <c r="T29" s="305"/>
      <c r="U29" s="305"/>
      <c r="V29" s="305"/>
      <c r="W29" s="313"/>
      <c r="X29" s="305"/>
      <c r="Y29" s="305"/>
      <c r="Z29" s="90"/>
      <c r="AA29" s="305"/>
    </row>
    <row r="30" spans="1:27" s="235" customFormat="1" ht="244.5" customHeight="1">
      <c r="A30" s="395"/>
      <c r="B30" s="309" t="s">
        <v>553</v>
      </c>
      <c r="C30" s="90" t="s">
        <v>321</v>
      </c>
      <c r="D30" s="148">
        <v>2004</v>
      </c>
      <c r="E30" s="148">
        <v>2009</v>
      </c>
      <c r="F30" s="90" t="s">
        <v>451</v>
      </c>
      <c r="G30" s="90" t="s">
        <v>328</v>
      </c>
      <c r="H30" s="90" t="s">
        <v>185</v>
      </c>
      <c r="I30" s="305"/>
      <c r="J30" s="305"/>
      <c r="K30" s="305"/>
      <c r="L30" s="305"/>
      <c r="M30" s="305" t="s">
        <v>31</v>
      </c>
      <c r="N30" s="305"/>
      <c r="O30" s="305"/>
      <c r="P30" s="98" t="s">
        <v>569</v>
      </c>
      <c r="Q30" s="305"/>
      <c r="R30" s="305" t="s">
        <v>159</v>
      </c>
      <c r="S30" s="90" t="s">
        <v>335</v>
      </c>
      <c r="T30" s="305"/>
      <c r="U30" s="305"/>
      <c r="V30" s="305"/>
      <c r="W30" s="305"/>
      <c r="X30" s="305"/>
      <c r="Y30" s="305"/>
      <c r="Z30" s="305"/>
      <c r="AA30" s="305" t="s">
        <v>554</v>
      </c>
    </row>
    <row r="31" spans="1:27" s="235" customFormat="1" ht="244.5" customHeight="1">
      <c r="A31" s="395"/>
      <c r="B31" s="309" t="s">
        <v>555</v>
      </c>
      <c r="C31" s="90" t="s">
        <v>222</v>
      </c>
      <c r="D31" s="91">
        <v>41214</v>
      </c>
      <c r="E31" s="91">
        <v>41974</v>
      </c>
      <c r="F31" s="90" t="s">
        <v>159</v>
      </c>
      <c r="G31" s="90" t="s">
        <v>329</v>
      </c>
      <c r="H31" s="99">
        <v>10000</v>
      </c>
      <c r="I31" s="305"/>
      <c r="J31" s="305"/>
      <c r="K31" s="305"/>
      <c r="L31" s="305"/>
      <c r="M31" s="305" t="s">
        <v>31</v>
      </c>
      <c r="N31" s="305"/>
      <c r="O31" s="305" t="s">
        <v>577</v>
      </c>
      <c r="P31" s="305" t="s">
        <v>565</v>
      </c>
      <c r="Q31" s="305"/>
      <c r="R31" s="305" t="s">
        <v>159</v>
      </c>
      <c r="S31" s="90"/>
      <c r="T31" s="305"/>
      <c r="U31" s="305"/>
      <c r="V31" s="305"/>
      <c r="W31" s="305"/>
      <c r="X31" s="305"/>
      <c r="Y31" s="305"/>
      <c r="Z31" s="305"/>
      <c r="AA31" s="305"/>
    </row>
    <row r="32" spans="1:27" s="235" customFormat="1" ht="244.5" customHeight="1">
      <c r="A32" s="395"/>
      <c r="B32" s="309" t="s">
        <v>556</v>
      </c>
      <c r="C32" s="90" t="s">
        <v>334</v>
      </c>
      <c r="D32" s="148">
        <v>2004</v>
      </c>
      <c r="E32" s="148">
        <v>2009</v>
      </c>
      <c r="F32" s="90" t="s">
        <v>451</v>
      </c>
      <c r="G32" s="90" t="s">
        <v>330</v>
      </c>
      <c r="H32" s="99" t="s">
        <v>185</v>
      </c>
      <c r="I32" s="305"/>
      <c r="J32" s="305"/>
      <c r="K32" s="305"/>
      <c r="L32" s="305"/>
      <c r="M32" s="305" t="s">
        <v>31</v>
      </c>
      <c r="N32" s="305"/>
      <c r="O32" s="305"/>
      <c r="P32" s="98" t="s">
        <v>570</v>
      </c>
      <c r="Q32" s="305"/>
      <c r="R32" s="90" t="s">
        <v>153</v>
      </c>
      <c r="S32" s="90" t="s">
        <v>335</v>
      </c>
      <c r="T32" s="305"/>
      <c r="U32" s="305"/>
      <c r="V32" s="305"/>
      <c r="W32" s="305"/>
      <c r="X32" s="305"/>
      <c r="Y32" s="305"/>
      <c r="Z32" s="305"/>
      <c r="AA32" s="305"/>
    </row>
    <row r="33" spans="1:958" s="235" customFormat="1" ht="244.5" customHeight="1">
      <c r="A33" s="395"/>
      <c r="B33" s="314" t="s">
        <v>557</v>
      </c>
      <c r="C33" s="315" t="s">
        <v>224</v>
      </c>
      <c r="D33" s="316">
        <v>41214</v>
      </c>
      <c r="E33" s="316">
        <v>41974</v>
      </c>
      <c r="F33" s="315" t="s">
        <v>156</v>
      </c>
      <c r="G33" s="315" t="s">
        <v>331</v>
      </c>
      <c r="H33" s="315" t="s">
        <v>185</v>
      </c>
      <c r="I33" s="90"/>
      <c r="J33" s="305" t="s">
        <v>64</v>
      </c>
      <c r="K33" s="317"/>
      <c r="L33" s="317"/>
      <c r="M33" s="317"/>
      <c r="N33" s="317"/>
      <c r="O33" s="317" t="s">
        <v>433</v>
      </c>
      <c r="P33" s="317" t="s">
        <v>566</v>
      </c>
      <c r="Q33" s="317" t="s">
        <v>434</v>
      </c>
      <c r="R33" s="317" t="s">
        <v>527</v>
      </c>
      <c r="S33" s="315" t="s">
        <v>435</v>
      </c>
      <c r="T33" s="317"/>
      <c r="U33" s="317"/>
      <c r="V33" s="317"/>
      <c r="W33" s="317"/>
      <c r="X33" s="317"/>
      <c r="Y33" s="317"/>
      <c r="Z33" s="317"/>
      <c r="AA33" s="317" t="s">
        <v>510</v>
      </c>
    </row>
    <row r="34" spans="1:958" s="315" customFormat="1" ht="244.5" customHeight="1">
      <c r="A34" s="395"/>
      <c r="B34" s="323" t="s">
        <v>558</v>
      </c>
      <c r="C34" s="315" t="s">
        <v>365</v>
      </c>
      <c r="D34" s="316">
        <v>41487</v>
      </c>
      <c r="E34" s="316">
        <v>41974</v>
      </c>
      <c r="F34" s="315" t="s">
        <v>373</v>
      </c>
      <c r="G34" s="315" t="s">
        <v>382</v>
      </c>
      <c r="H34" s="318">
        <v>250000</v>
      </c>
      <c r="I34" s="90"/>
      <c r="J34" s="305" t="s">
        <v>64</v>
      </c>
      <c r="O34" s="315" t="s">
        <v>511</v>
      </c>
      <c r="R34" s="315" t="s">
        <v>373</v>
      </c>
      <c r="AA34" s="315" t="s">
        <v>574</v>
      </c>
      <c r="AB34" s="321"/>
      <c r="AC34" s="321"/>
      <c r="AD34" s="321"/>
      <c r="AE34" s="321"/>
      <c r="AF34" s="321"/>
      <c r="AG34" s="321"/>
      <c r="AH34" s="321"/>
      <c r="AI34" s="321"/>
      <c r="AJ34" s="321"/>
      <c r="AK34" s="321"/>
      <c r="AL34" s="321"/>
      <c r="AM34" s="321"/>
      <c r="AN34" s="321"/>
      <c r="AO34" s="321"/>
      <c r="AP34" s="321"/>
      <c r="AQ34" s="321"/>
      <c r="AR34" s="321"/>
      <c r="AS34" s="321"/>
      <c r="AT34" s="321"/>
      <c r="AU34" s="321"/>
      <c r="AV34" s="321"/>
      <c r="AW34" s="321"/>
      <c r="AX34" s="321"/>
      <c r="AY34" s="321"/>
      <c r="AZ34" s="321"/>
      <c r="BA34" s="321"/>
      <c r="BB34" s="321"/>
      <c r="BC34" s="321"/>
      <c r="BD34" s="321"/>
      <c r="BE34" s="321"/>
      <c r="BF34" s="321"/>
      <c r="BG34" s="321"/>
      <c r="BH34" s="321"/>
      <c r="BI34" s="321"/>
      <c r="BJ34" s="321"/>
      <c r="BK34" s="321"/>
      <c r="BL34" s="321"/>
      <c r="BM34" s="321"/>
      <c r="BN34" s="321"/>
      <c r="BO34" s="321"/>
      <c r="BP34" s="321"/>
      <c r="BQ34" s="321"/>
      <c r="BR34" s="321"/>
      <c r="BS34" s="321"/>
      <c r="BT34" s="321"/>
      <c r="BU34" s="321"/>
      <c r="BV34" s="321"/>
      <c r="BW34" s="321"/>
      <c r="BX34" s="321"/>
      <c r="BY34" s="321"/>
      <c r="BZ34" s="321"/>
      <c r="CA34" s="321"/>
      <c r="CB34" s="321"/>
      <c r="CC34" s="321"/>
      <c r="CD34" s="321"/>
      <c r="CE34" s="321"/>
      <c r="CF34" s="321"/>
      <c r="CG34" s="321"/>
      <c r="CH34" s="321"/>
      <c r="CI34" s="321"/>
      <c r="CJ34" s="321"/>
      <c r="CK34" s="321"/>
      <c r="CL34" s="321"/>
      <c r="CM34" s="321"/>
      <c r="CN34" s="321"/>
      <c r="CO34" s="321"/>
      <c r="CP34" s="321"/>
      <c r="CQ34" s="321"/>
      <c r="CR34" s="321"/>
      <c r="CS34" s="321"/>
      <c r="CT34" s="321"/>
      <c r="CU34" s="321"/>
      <c r="CV34" s="321"/>
      <c r="CW34" s="321"/>
      <c r="CX34" s="321"/>
      <c r="CY34" s="321"/>
      <c r="CZ34" s="321"/>
      <c r="DA34" s="321"/>
      <c r="DB34" s="321"/>
      <c r="DC34" s="321"/>
      <c r="DD34" s="321"/>
      <c r="DE34" s="321"/>
      <c r="DF34" s="321"/>
      <c r="DG34" s="321"/>
      <c r="DH34" s="321"/>
      <c r="DI34" s="321"/>
      <c r="DJ34" s="321"/>
      <c r="DK34" s="321"/>
      <c r="DL34" s="321"/>
      <c r="DM34" s="321"/>
      <c r="DN34" s="321"/>
      <c r="DO34" s="321"/>
      <c r="DP34" s="321"/>
      <c r="DQ34" s="321"/>
      <c r="DR34" s="321"/>
      <c r="DS34" s="321"/>
      <c r="DT34" s="321"/>
      <c r="DU34" s="321"/>
      <c r="DV34" s="321"/>
      <c r="DW34" s="321"/>
      <c r="DX34" s="321"/>
      <c r="DY34" s="321"/>
      <c r="DZ34" s="321"/>
      <c r="EA34" s="321"/>
      <c r="EB34" s="321"/>
      <c r="EC34" s="321"/>
      <c r="ED34" s="321"/>
      <c r="EE34" s="321"/>
      <c r="EF34" s="321"/>
      <c r="EG34" s="321"/>
      <c r="EH34" s="321"/>
      <c r="EI34" s="321"/>
      <c r="EJ34" s="321"/>
      <c r="EK34" s="321"/>
      <c r="EL34" s="321"/>
      <c r="EM34" s="321"/>
      <c r="EN34" s="321"/>
      <c r="EO34" s="321"/>
      <c r="EP34" s="321"/>
      <c r="EQ34" s="321"/>
      <c r="ER34" s="321"/>
      <c r="ES34" s="321"/>
      <c r="ET34" s="321"/>
      <c r="EU34" s="321"/>
      <c r="EV34" s="321"/>
      <c r="EW34" s="321"/>
      <c r="EX34" s="321"/>
      <c r="EY34" s="321"/>
      <c r="EZ34" s="321"/>
      <c r="FA34" s="321"/>
      <c r="FB34" s="321"/>
      <c r="FC34" s="321"/>
      <c r="FD34" s="321"/>
      <c r="FE34" s="321"/>
      <c r="FF34" s="321"/>
      <c r="FG34" s="321"/>
      <c r="FH34" s="321"/>
      <c r="FI34" s="321"/>
      <c r="FJ34" s="321"/>
      <c r="FK34" s="321"/>
      <c r="FL34" s="321"/>
      <c r="FM34" s="321"/>
      <c r="FN34" s="321"/>
      <c r="FO34" s="321"/>
      <c r="FP34" s="321"/>
      <c r="FQ34" s="321"/>
      <c r="FR34" s="321"/>
      <c r="FS34" s="321"/>
      <c r="FT34" s="321"/>
      <c r="FU34" s="321"/>
      <c r="FV34" s="321"/>
      <c r="FW34" s="321"/>
      <c r="FX34" s="321"/>
      <c r="FY34" s="321"/>
      <c r="FZ34" s="321"/>
      <c r="GA34" s="321"/>
      <c r="GB34" s="321"/>
      <c r="GC34" s="321"/>
      <c r="GD34" s="321"/>
      <c r="GE34" s="321"/>
      <c r="GF34" s="321"/>
      <c r="GG34" s="321"/>
      <c r="GH34" s="321"/>
      <c r="GI34" s="321"/>
      <c r="GJ34" s="321"/>
      <c r="GK34" s="321"/>
      <c r="GL34" s="321"/>
      <c r="GM34" s="321"/>
      <c r="GN34" s="321"/>
      <c r="GO34" s="321"/>
      <c r="GP34" s="321"/>
      <c r="GQ34" s="321"/>
      <c r="GR34" s="321"/>
      <c r="GS34" s="321"/>
      <c r="GT34" s="321"/>
      <c r="GU34" s="321"/>
      <c r="GV34" s="321"/>
      <c r="GW34" s="321"/>
      <c r="GX34" s="321"/>
      <c r="GY34" s="321"/>
      <c r="GZ34" s="321"/>
      <c r="HA34" s="321"/>
      <c r="HB34" s="321"/>
      <c r="HC34" s="321"/>
      <c r="HD34" s="321"/>
      <c r="HE34" s="321"/>
      <c r="HF34" s="321"/>
      <c r="HG34" s="321"/>
      <c r="HH34" s="321"/>
      <c r="HI34" s="321"/>
      <c r="HJ34" s="321"/>
      <c r="HK34" s="321"/>
      <c r="HL34" s="321"/>
      <c r="HM34" s="321"/>
      <c r="HN34" s="321"/>
      <c r="HO34" s="321"/>
      <c r="HP34" s="321"/>
      <c r="HQ34" s="321"/>
      <c r="HR34" s="321"/>
      <c r="HS34" s="321"/>
      <c r="HT34" s="321"/>
      <c r="HU34" s="321"/>
      <c r="HV34" s="321"/>
      <c r="HW34" s="321"/>
      <c r="HX34" s="321"/>
      <c r="HY34" s="321"/>
      <c r="HZ34" s="321"/>
      <c r="IA34" s="321"/>
      <c r="IB34" s="321"/>
      <c r="IC34" s="321"/>
      <c r="ID34" s="321"/>
      <c r="IE34" s="321"/>
      <c r="IF34" s="321"/>
      <c r="IG34" s="321"/>
      <c r="IH34" s="321"/>
      <c r="II34" s="321"/>
      <c r="IJ34" s="321"/>
      <c r="IK34" s="321"/>
      <c r="IL34" s="321"/>
      <c r="IM34" s="321"/>
      <c r="IN34" s="321"/>
      <c r="IO34" s="321"/>
      <c r="IP34" s="321"/>
      <c r="IQ34" s="321"/>
      <c r="IR34" s="321"/>
      <c r="IS34" s="321"/>
      <c r="IT34" s="321"/>
      <c r="IU34" s="321"/>
      <c r="IV34" s="321"/>
      <c r="IW34" s="321"/>
      <c r="IX34" s="321"/>
      <c r="IY34" s="321"/>
      <c r="IZ34" s="321"/>
      <c r="JA34" s="321"/>
      <c r="JB34" s="321"/>
      <c r="JC34" s="321"/>
      <c r="JD34" s="321"/>
      <c r="JE34" s="321"/>
      <c r="JF34" s="321"/>
      <c r="JG34" s="321"/>
      <c r="JH34" s="321"/>
      <c r="JI34" s="321"/>
      <c r="JJ34" s="321"/>
      <c r="JK34" s="321"/>
      <c r="JL34" s="321"/>
      <c r="JM34" s="321"/>
      <c r="JN34" s="321"/>
      <c r="JO34" s="321"/>
      <c r="JP34" s="321"/>
      <c r="JQ34" s="321"/>
      <c r="JR34" s="321"/>
      <c r="JS34" s="321"/>
      <c r="JT34" s="321"/>
      <c r="JU34" s="321"/>
      <c r="JV34" s="321"/>
      <c r="JW34" s="321"/>
      <c r="JX34" s="321"/>
      <c r="JY34" s="321"/>
      <c r="JZ34" s="321"/>
      <c r="KA34" s="321"/>
      <c r="KB34" s="321"/>
      <c r="KC34" s="321"/>
      <c r="KD34" s="321"/>
      <c r="KE34" s="321"/>
      <c r="KF34" s="321"/>
      <c r="KG34" s="321"/>
      <c r="KH34" s="321"/>
      <c r="KI34" s="321"/>
      <c r="KJ34" s="321"/>
      <c r="KK34" s="321"/>
      <c r="KL34" s="321"/>
      <c r="KM34" s="321"/>
      <c r="KN34" s="321"/>
      <c r="KO34" s="321"/>
      <c r="KP34" s="321"/>
      <c r="KQ34" s="321"/>
      <c r="KR34" s="321"/>
      <c r="KS34" s="321"/>
      <c r="KT34" s="321"/>
      <c r="KU34" s="321"/>
      <c r="KV34" s="321"/>
      <c r="KW34" s="321"/>
      <c r="KX34" s="321"/>
      <c r="KY34" s="321"/>
      <c r="KZ34" s="321"/>
      <c r="LA34" s="321"/>
      <c r="LB34" s="321"/>
      <c r="LC34" s="321"/>
      <c r="LD34" s="321"/>
      <c r="LE34" s="321"/>
      <c r="LF34" s="321"/>
      <c r="LG34" s="321"/>
      <c r="LH34" s="321"/>
      <c r="LI34" s="321"/>
      <c r="LJ34" s="321"/>
      <c r="LK34" s="321"/>
      <c r="LL34" s="321"/>
      <c r="LM34" s="321"/>
      <c r="LN34" s="321"/>
      <c r="LO34" s="321"/>
      <c r="LP34" s="321"/>
      <c r="LQ34" s="321"/>
      <c r="LR34" s="321"/>
      <c r="LS34" s="321"/>
      <c r="LT34" s="321"/>
      <c r="LU34" s="321"/>
      <c r="LV34" s="321"/>
      <c r="LW34" s="321"/>
      <c r="LX34" s="321"/>
      <c r="LY34" s="321"/>
      <c r="LZ34" s="321"/>
      <c r="MA34" s="321"/>
      <c r="MB34" s="321"/>
      <c r="MC34" s="321"/>
      <c r="MD34" s="321"/>
      <c r="ME34" s="321"/>
      <c r="MF34" s="321"/>
      <c r="MG34" s="321"/>
      <c r="MH34" s="321"/>
      <c r="MI34" s="321"/>
      <c r="MJ34" s="321"/>
      <c r="MK34" s="321"/>
      <c r="ML34" s="321"/>
      <c r="MM34" s="321"/>
      <c r="MN34" s="321"/>
      <c r="MO34" s="321"/>
      <c r="MP34" s="321"/>
      <c r="MQ34" s="321"/>
      <c r="MR34" s="321"/>
      <c r="MS34" s="321"/>
      <c r="MT34" s="321"/>
      <c r="MU34" s="321"/>
      <c r="MV34" s="321"/>
      <c r="MW34" s="321"/>
      <c r="MX34" s="321"/>
      <c r="MY34" s="321"/>
      <c r="MZ34" s="321"/>
      <c r="NA34" s="321"/>
      <c r="NB34" s="321"/>
      <c r="NC34" s="321"/>
      <c r="ND34" s="321"/>
      <c r="NE34" s="321"/>
      <c r="NF34" s="321"/>
      <c r="NG34" s="321"/>
      <c r="NH34" s="321"/>
      <c r="NI34" s="321"/>
      <c r="NJ34" s="321"/>
      <c r="NK34" s="321"/>
      <c r="NL34" s="321"/>
      <c r="NM34" s="321"/>
      <c r="NN34" s="321"/>
      <c r="NO34" s="321"/>
      <c r="NP34" s="321"/>
      <c r="NQ34" s="321"/>
      <c r="NR34" s="321"/>
      <c r="NS34" s="321"/>
      <c r="NT34" s="321"/>
      <c r="NU34" s="321"/>
      <c r="NV34" s="321"/>
      <c r="NW34" s="321"/>
      <c r="NX34" s="321"/>
      <c r="NY34" s="321"/>
      <c r="NZ34" s="321"/>
      <c r="OA34" s="321"/>
      <c r="OB34" s="321"/>
      <c r="OC34" s="321"/>
      <c r="OD34" s="321"/>
      <c r="OE34" s="321"/>
      <c r="OF34" s="321"/>
      <c r="OG34" s="321"/>
      <c r="OH34" s="321"/>
      <c r="OI34" s="321"/>
      <c r="OJ34" s="321"/>
      <c r="OK34" s="321"/>
      <c r="OL34" s="321"/>
      <c r="OM34" s="321"/>
      <c r="ON34" s="321"/>
      <c r="OO34" s="321"/>
      <c r="OP34" s="321"/>
      <c r="OQ34" s="321"/>
      <c r="OR34" s="321"/>
      <c r="OS34" s="321"/>
      <c r="OT34" s="321"/>
      <c r="OU34" s="321"/>
      <c r="OV34" s="321"/>
      <c r="OW34" s="321"/>
      <c r="OX34" s="321"/>
      <c r="OY34" s="321"/>
      <c r="OZ34" s="321"/>
      <c r="PA34" s="321"/>
      <c r="PB34" s="321"/>
      <c r="PC34" s="321"/>
      <c r="PD34" s="321"/>
      <c r="PE34" s="321"/>
      <c r="PF34" s="321"/>
      <c r="PG34" s="321"/>
      <c r="PH34" s="321"/>
      <c r="PI34" s="321"/>
      <c r="PJ34" s="321"/>
      <c r="PK34" s="321"/>
      <c r="PL34" s="321"/>
      <c r="PM34" s="321"/>
      <c r="PN34" s="321"/>
      <c r="PO34" s="321"/>
      <c r="PP34" s="321"/>
      <c r="PQ34" s="321"/>
      <c r="PR34" s="321"/>
      <c r="PS34" s="321"/>
      <c r="PT34" s="321"/>
      <c r="PU34" s="321"/>
      <c r="PV34" s="321"/>
      <c r="PW34" s="321"/>
      <c r="PX34" s="321"/>
      <c r="PY34" s="321"/>
      <c r="PZ34" s="321"/>
      <c r="QA34" s="321"/>
      <c r="QB34" s="321"/>
      <c r="QC34" s="321"/>
      <c r="QD34" s="321"/>
      <c r="QE34" s="321"/>
      <c r="QF34" s="321"/>
      <c r="QG34" s="321"/>
      <c r="QH34" s="321"/>
      <c r="QI34" s="321"/>
      <c r="QJ34" s="321"/>
      <c r="QK34" s="321"/>
      <c r="QL34" s="321"/>
      <c r="QM34" s="321"/>
      <c r="QN34" s="321"/>
      <c r="QO34" s="321"/>
      <c r="QP34" s="321"/>
      <c r="QQ34" s="321"/>
      <c r="QR34" s="321"/>
      <c r="QS34" s="321"/>
      <c r="QT34" s="321"/>
      <c r="QU34" s="321"/>
      <c r="QV34" s="321"/>
      <c r="QW34" s="321"/>
      <c r="QX34" s="321"/>
      <c r="QY34" s="321"/>
      <c r="QZ34" s="321"/>
      <c r="RA34" s="321"/>
      <c r="RB34" s="321"/>
      <c r="RC34" s="321"/>
      <c r="RD34" s="321"/>
      <c r="RE34" s="321"/>
      <c r="RF34" s="321"/>
      <c r="RG34" s="321"/>
      <c r="RH34" s="321"/>
      <c r="RI34" s="321"/>
      <c r="RJ34" s="321"/>
      <c r="RK34" s="321"/>
      <c r="RL34" s="321"/>
      <c r="RM34" s="321"/>
      <c r="RN34" s="321"/>
      <c r="RO34" s="321"/>
      <c r="RP34" s="321"/>
      <c r="RQ34" s="321"/>
      <c r="RR34" s="321"/>
      <c r="RS34" s="321"/>
      <c r="RT34" s="321"/>
      <c r="RU34" s="321"/>
      <c r="RV34" s="321"/>
      <c r="RW34" s="321"/>
      <c r="RX34" s="321"/>
      <c r="RY34" s="321"/>
      <c r="RZ34" s="321"/>
      <c r="SA34" s="321"/>
      <c r="SB34" s="321"/>
      <c r="SC34" s="321"/>
      <c r="SD34" s="321"/>
      <c r="SE34" s="321"/>
      <c r="SF34" s="321"/>
      <c r="SG34" s="321"/>
      <c r="SH34" s="321"/>
      <c r="SI34" s="321"/>
      <c r="SJ34" s="321"/>
      <c r="SK34" s="321"/>
      <c r="SL34" s="321"/>
      <c r="SM34" s="321"/>
      <c r="SN34" s="321"/>
      <c r="SO34" s="321"/>
      <c r="SP34" s="321"/>
      <c r="SQ34" s="321"/>
      <c r="SR34" s="321"/>
      <c r="SS34" s="321"/>
      <c r="ST34" s="321"/>
      <c r="SU34" s="321"/>
      <c r="SV34" s="321"/>
      <c r="SW34" s="321"/>
      <c r="SX34" s="321"/>
      <c r="SY34" s="321"/>
      <c r="SZ34" s="321"/>
      <c r="TA34" s="321"/>
      <c r="TB34" s="321"/>
      <c r="TC34" s="321"/>
      <c r="TD34" s="321"/>
      <c r="TE34" s="321"/>
      <c r="TF34" s="321"/>
      <c r="TG34" s="321"/>
      <c r="TH34" s="321"/>
      <c r="TI34" s="321"/>
      <c r="TJ34" s="321"/>
      <c r="TK34" s="321"/>
      <c r="TL34" s="321"/>
      <c r="TM34" s="321"/>
      <c r="TN34" s="321"/>
      <c r="TO34" s="321"/>
      <c r="TP34" s="321"/>
      <c r="TQ34" s="321"/>
      <c r="TR34" s="321"/>
      <c r="TS34" s="321"/>
      <c r="TT34" s="321"/>
      <c r="TU34" s="321"/>
      <c r="TV34" s="321"/>
      <c r="TW34" s="321"/>
      <c r="TX34" s="321"/>
      <c r="TY34" s="321"/>
      <c r="TZ34" s="321"/>
      <c r="UA34" s="321"/>
      <c r="UB34" s="321"/>
      <c r="UC34" s="321"/>
      <c r="UD34" s="321"/>
      <c r="UE34" s="321"/>
      <c r="UF34" s="321"/>
      <c r="UG34" s="321"/>
      <c r="UH34" s="321"/>
      <c r="UI34" s="321"/>
      <c r="UJ34" s="321"/>
      <c r="UK34" s="321"/>
      <c r="UL34" s="321"/>
      <c r="UM34" s="321"/>
      <c r="UN34" s="321"/>
      <c r="UO34" s="321"/>
      <c r="UP34" s="321"/>
      <c r="UQ34" s="321"/>
      <c r="UR34" s="321"/>
      <c r="US34" s="321"/>
      <c r="UT34" s="321"/>
      <c r="UU34" s="321"/>
      <c r="UV34" s="321"/>
      <c r="UW34" s="321"/>
      <c r="UX34" s="321"/>
      <c r="UY34" s="321"/>
      <c r="UZ34" s="321"/>
      <c r="VA34" s="321"/>
      <c r="VB34" s="321"/>
      <c r="VC34" s="321"/>
      <c r="VD34" s="321"/>
      <c r="VE34" s="321"/>
      <c r="VF34" s="321"/>
      <c r="VG34" s="321"/>
      <c r="VH34" s="321"/>
      <c r="VI34" s="321"/>
      <c r="VJ34" s="321"/>
      <c r="VK34" s="321"/>
      <c r="VL34" s="321"/>
      <c r="VM34" s="321"/>
      <c r="VN34" s="321"/>
      <c r="VO34" s="321"/>
      <c r="VP34" s="321"/>
      <c r="VQ34" s="321"/>
      <c r="VR34" s="321"/>
      <c r="VS34" s="321"/>
      <c r="VT34" s="321"/>
      <c r="VU34" s="321"/>
      <c r="VV34" s="321"/>
      <c r="VW34" s="321"/>
      <c r="VX34" s="321"/>
      <c r="VY34" s="321"/>
      <c r="VZ34" s="321"/>
      <c r="WA34" s="321"/>
      <c r="WB34" s="321"/>
      <c r="WC34" s="321"/>
      <c r="WD34" s="321"/>
      <c r="WE34" s="321"/>
      <c r="WF34" s="321"/>
      <c r="WG34" s="321"/>
      <c r="WH34" s="321"/>
      <c r="WI34" s="321"/>
      <c r="WJ34" s="321"/>
      <c r="WK34" s="321"/>
      <c r="WL34" s="321"/>
      <c r="WM34" s="321"/>
      <c r="WN34" s="321"/>
      <c r="WO34" s="321"/>
      <c r="WP34" s="321"/>
      <c r="WQ34" s="321"/>
      <c r="WR34" s="321"/>
      <c r="WS34" s="321"/>
      <c r="WT34" s="321"/>
      <c r="WU34" s="321"/>
      <c r="WV34" s="321"/>
      <c r="WW34" s="321"/>
      <c r="WX34" s="321"/>
      <c r="WY34" s="321"/>
      <c r="WZ34" s="321"/>
      <c r="XA34" s="321"/>
      <c r="XB34" s="321"/>
      <c r="XC34" s="321"/>
      <c r="XD34" s="321"/>
      <c r="XE34" s="321"/>
      <c r="XF34" s="321"/>
      <c r="XG34" s="321"/>
      <c r="XH34" s="321"/>
      <c r="XI34" s="321"/>
      <c r="XJ34" s="321"/>
      <c r="XK34" s="321"/>
      <c r="XL34" s="321"/>
      <c r="XM34" s="321"/>
      <c r="XN34" s="321"/>
      <c r="XO34" s="321"/>
      <c r="XP34" s="321"/>
      <c r="XQ34" s="321"/>
      <c r="XR34" s="321"/>
      <c r="XS34" s="321"/>
      <c r="XT34" s="321"/>
      <c r="XU34" s="321"/>
      <c r="XV34" s="321"/>
      <c r="XW34" s="321"/>
      <c r="XX34" s="321"/>
      <c r="XY34" s="321"/>
      <c r="XZ34" s="321"/>
      <c r="YA34" s="321"/>
      <c r="YB34" s="321"/>
      <c r="YC34" s="321"/>
      <c r="YD34" s="321"/>
      <c r="YE34" s="321"/>
      <c r="YF34" s="321"/>
      <c r="YG34" s="321"/>
      <c r="YH34" s="321"/>
      <c r="YI34" s="321"/>
      <c r="YJ34" s="321"/>
      <c r="YK34" s="321"/>
      <c r="YL34" s="321"/>
      <c r="YM34" s="321"/>
      <c r="YN34" s="321"/>
      <c r="YO34" s="321"/>
      <c r="YP34" s="321"/>
      <c r="YQ34" s="321"/>
      <c r="YR34" s="321"/>
      <c r="YS34" s="321"/>
      <c r="YT34" s="321"/>
      <c r="YU34" s="321"/>
      <c r="YV34" s="321"/>
      <c r="YW34" s="321"/>
      <c r="YX34" s="321"/>
      <c r="YY34" s="321"/>
      <c r="YZ34" s="321"/>
      <c r="ZA34" s="321"/>
      <c r="ZB34" s="321"/>
      <c r="ZC34" s="321"/>
      <c r="ZD34" s="321"/>
      <c r="ZE34" s="321"/>
      <c r="ZF34" s="321"/>
      <c r="ZG34" s="321"/>
      <c r="ZH34" s="321"/>
      <c r="ZI34" s="321"/>
      <c r="ZJ34" s="321"/>
      <c r="ZK34" s="321"/>
      <c r="ZL34" s="321"/>
      <c r="ZM34" s="321"/>
      <c r="ZN34" s="321"/>
      <c r="ZO34" s="321"/>
      <c r="ZP34" s="321"/>
      <c r="ZQ34" s="321"/>
      <c r="ZR34" s="321"/>
      <c r="ZS34" s="321"/>
      <c r="ZT34" s="321"/>
      <c r="ZU34" s="321"/>
      <c r="ZV34" s="321"/>
      <c r="ZW34" s="321"/>
      <c r="ZX34" s="321"/>
      <c r="ZY34" s="321"/>
      <c r="ZZ34" s="321"/>
      <c r="AAA34" s="321"/>
      <c r="AAB34" s="321"/>
      <c r="AAC34" s="321"/>
      <c r="AAD34" s="321"/>
      <c r="AAE34" s="321"/>
      <c r="AAF34" s="321"/>
      <c r="AAG34" s="321"/>
      <c r="AAH34" s="321"/>
      <c r="AAI34" s="321"/>
      <c r="AAJ34" s="321"/>
      <c r="AAK34" s="321"/>
      <c r="AAL34" s="321"/>
      <c r="AAM34" s="321"/>
      <c r="AAN34" s="321"/>
      <c r="AAO34" s="321"/>
      <c r="AAP34" s="321"/>
      <c r="AAQ34" s="321"/>
      <c r="AAR34" s="321"/>
      <c r="AAS34" s="321"/>
      <c r="AAT34" s="321"/>
      <c r="AAU34" s="321"/>
      <c r="AAV34" s="321"/>
      <c r="AAW34" s="321"/>
      <c r="AAX34" s="321"/>
      <c r="AAY34" s="321"/>
      <c r="AAZ34" s="321"/>
      <c r="ABA34" s="321"/>
      <c r="ABB34" s="321"/>
      <c r="ABC34" s="321"/>
      <c r="ABD34" s="321"/>
      <c r="ABE34" s="321"/>
      <c r="ABF34" s="321"/>
      <c r="ABG34" s="321"/>
      <c r="ABH34" s="321"/>
      <c r="ABI34" s="321"/>
      <c r="ABJ34" s="321"/>
      <c r="ABK34" s="321"/>
      <c r="ABL34" s="321"/>
      <c r="ABM34" s="321"/>
      <c r="ABN34" s="321"/>
      <c r="ABO34" s="321"/>
      <c r="ABP34" s="321"/>
      <c r="ABQ34" s="321"/>
      <c r="ABR34" s="321"/>
      <c r="ABS34" s="321"/>
      <c r="ABT34" s="321"/>
      <c r="ABU34" s="321"/>
      <c r="ABV34" s="321"/>
      <c r="ABW34" s="321"/>
      <c r="ABX34" s="321"/>
      <c r="ABY34" s="321"/>
      <c r="ABZ34" s="321"/>
      <c r="ACA34" s="321"/>
      <c r="ACB34" s="321"/>
      <c r="ACC34" s="321"/>
      <c r="ACD34" s="321"/>
      <c r="ACE34" s="321"/>
      <c r="ACF34" s="321"/>
      <c r="ACG34" s="321"/>
      <c r="ACH34" s="321"/>
      <c r="ACI34" s="321"/>
      <c r="ACJ34" s="321"/>
      <c r="ACK34" s="321"/>
      <c r="ACL34" s="321"/>
      <c r="ACM34" s="321"/>
      <c r="ACN34" s="321"/>
      <c r="ACO34" s="321"/>
      <c r="ACP34" s="321"/>
      <c r="ACQ34" s="321"/>
      <c r="ACR34" s="321"/>
      <c r="ACS34" s="321"/>
      <c r="ACT34" s="321"/>
      <c r="ACU34" s="321"/>
      <c r="ACV34" s="321"/>
      <c r="ACW34" s="321"/>
      <c r="ACX34" s="321"/>
      <c r="ACY34" s="321"/>
      <c r="ACZ34" s="321"/>
      <c r="ADA34" s="321"/>
      <c r="ADB34" s="321"/>
      <c r="ADC34" s="321"/>
      <c r="ADD34" s="321"/>
      <c r="ADE34" s="321"/>
      <c r="ADF34" s="321"/>
      <c r="ADG34" s="321"/>
      <c r="ADH34" s="321"/>
      <c r="ADI34" s="321"/>
      <c r="ADJ34" s="321"/>
      <c r="ADK34" s="321"/>
      <c r="ADL34" s="321"/>
      <c r="ADM34" s="321"/>
      <c r="ADN34" s="321"/>
      <c r="ADO34" s="321"/>
      <c r="ADP34" s="321"/>
      <c r="ADQ34" s="321"/>
      <c r="ADR34" s="321"/>
      <c r="ADS34" s="321"/>
      <c r="ADT34" s="321"/>
      <c r="ADU34" s="321"/>
      <c r="ADV34" s="321"/>
      <c r="ADW34" s="321"/>
      <c r="ADX34" s="321"/>
      <c r="ADY34" s="321"/>
      <c r="ADZ34" s="321"/>
      <c r="AEA34" s="321"/>
      <c r="AEB34" s="321"/>
      <c r="AEC34" s="321"/>
      <c r="AED34" s="321"/>
      <c r="AEE34" s="321"/>
      <c r="AEF34" s="321"/>
      <c r="AEG34" s="321"/>
      <c r="AEH34" s="321"/>
      <c r="AEI34" s="321"/>
      <c r="AEJ34" s="321"/>
      <c r="AEK34" s="321"/>
      <c r="AEL34" s="321"/>
    </row>
    <row r="35" spans="1:958" s="315" customFormat="1" ht="244.5" customHeight="1">
      <c r="A35" s="395"/>
      <c r="B35" s="323" t="s">
        <v>446</v>
      </c>
      <c r="D35" s="316"/>
      <c r="E35" s="316"/>
      <c r="F35" s="315" t="s">
        <v>197</v>
      </c>
      <c r="H35" s="318"/>
      <c r="I35" s="317"/>
      <c r="J35" s="305" t="s">
        <v>64</v>
      </c>
      <c r="O35" s="315" t="s">
        <v>559</v>
      </c>
      <c r="Q35" s="315" t="s">
        <v>447</v>
      </c>
      <c r="R35" s="315" t="s">
        <v>525</v>
      </c>
      <c r="S35" s="315" t="s">
        <v>528</v>
      </c>
      <c r="AA35" s="315" t="s">
        <v>575</v>
      </c>
      <c r="AB35" s="321"/>
      <c r="AC35" s="321"/>
      <c r="AD35" s="321"/>
      <c r="AE35" s="321"/>
      <c r="AF35" s="321"/>
      <c r="AG35" s="321"/>
      <c r="AH35" s="321"/>
      <c r="AI35" s="321"/>
      <c r="AJ35" s="321"/>
      <c r="AK35" s="321"/>
      <c r="AL35" s="321"/>
      <c r="AM35" s="321"/>
      <c r="AN35" s="321"/>
      <c r="AO35" s="321"/>
      <c r="AP35" s="321"/>
      <c r="AQ35" s="321"/>
      <c r="AR35" s="321"/>
      <c r="AS35" s="321"/>
      <c r="AT35" s="321"/>
      <c r="AU35" s="321"/>
      <c r="AV35" s="321"/>
      <c r="AW35" s="321"/>
      <c r="AX35" s="321"/>
      <c r="AY35" s="321"/>
      <c r="AZ35" s="321"/>
      <c r="BA35" s="321"/>
      <c r="BB35" s="321"/>
      <c r="BC35" s="321"/>
      <c r="BD35" s="321"/>
      <c r="BE35" s="321"/>
      <c r="BF35" s="321"/>
      <c r="BG35" s="321"/>
      <c r="BH35" s="321"/>
      <c r="BI35" s="321"/>
      <c r="BJ35" s="321"/>
      <c r="BK35" s="321"/>
      <c r="BL35" s="321"/>
      <c r="BM35" s="321"/>
      <c r="BN35" s="321"/>
      <c r="BO35" s="321"/>
      <c r="BP35" s="321"/>
      <c r="BQ35" s="321"/>
      <c r="BR35" s="321"/>
      <c r="BS35" s="321"/>
      <c r="BT35" s="321"/>
      <c r="BU35" s="321"/>
      <c r="BV35" s="321"/>
      <c r="BW35" s="321"/>
      <c r="BX35" s="321"/>
      <c r="BY35" s="321"/>
      <c r="BZ35" s="321"/>
      <c r="CA35" s="321"/>
      <c r="CB35" s="321"/>
      <c r="CC35" s="321"/>
      <c r="CD35" s="321"/>
      <c r="CE35" s="321"/>
      <c r="CF35" s="321"/>
      <c r="CG35" s="321"/>
      <c r="CH35" s="321"/>
      <c r="CI35" s="321"/>
      <c r="CJ35" s="321"/>
      <c r="CK35" s="321"/>
      <c r="CL35" s="321"/>
      <c r="CM35" s="321"/>
      <c r="CN35" s="321"/>
      <c r="CO35" s="321"/>
      <c r="CP35" s="321"/>
      <c r="CQ35" s="321"/>
      <c r="CR35" s="321"/>
      <c r="CS35" s="321"/>
      <c r="CT35" s="321"/>
      <c r="CU35" s="321"/>
      <c r="CV35" s="321"/>
      <c r="CW35" s="321"/>
      <c r="CX35" s="321"/>
      <c r="CY35" s="321"/>
      <c r="CZ35" s="321"/>
      <c r="DA35" s="321"/>
      <c r="DB35" s="321"/>
      <c r="DC35" s="321"/>
      <c r="DD35" s="321"/>
      <c r="DE35" s="321"/>
      <c r="DF35" s="321"/>
      <c r="DG35" s="321"/>
      <c r="DH35" s="321"/>
      <c r="DI35" s="321"/>
      <c r="DJ35" s="321"/>
      <c r="DK35" s="321"/>
      <c r="DL35" s="321"/>
      <c r="DM35" s="321"/>
      <c r="DN35" s="321"/>
      <c r="DO35" s="321"/>
      <c r="DP35" s="321"/>
      <c r="DQ35" s="321"/>
      <c r="DR35" s="321"/>
      <c r="DS35" s="321"/>
      <c r="DT35" s="321"/>
      <c r="DU35" s="321"/>
      <c r="DV35" s="321"/>
      <c r="DW35" s="321"/>
      <c r="DX35" s="321"/>
      <c r="DY35" s="321"/>
      <c r="DZ35" s="321"/>
      <c r="EA35" s="321"/>
      <c r="EB35" s="321"/>
      <c r="EC35" s="321"/>
      <c r="ED35" s="321"/>
      <c r="EE35" s="321"/>
      <c r="EF35" s="321"/>
      <c r="EG35" s="321"/>
      <c r="EH35" s="321"/>
      <c r="EI35" s="321"/>
      <c r="EJ35" s="321"/>
      <c r="EK35" s="321"/>
      <c r="EL35" s="321"/>
      <c r="EM35" s="321"/>
      <c r="EN35" s="321"/>
      <c r="EO35" s="321"/>
      <c r="EP35" s="321"/>
      <c r="EQ35" s="321"/>
      <c r="ER35" s="321"/>
      <c r="ES35" s="321"/>
      <c r="ET35" s="321"/>
      <c r="EU35" s="321"/>
      <c r="EV35" s="321"/>
      <c r="EW35" s="321"/>
      <c r="EX35" s="321"/>
      <c r="EY35" s="321"/>
      <c r="EZ35" s="321"/>
      <c r="FA35" s="321"/>
      <c r="FB35" s="321"/>
      <c r="FC35" s="321"/>
      <c r="FD35" s="321"/>
      <c r="FE35" s="321"/>
      <c r="FF35" s="321"/>
      <c r="FG35" s="321"/>
      <c r="FH35" s="321"/>
      <c r="FI35" s="321"/>
      <c r="FJ35" s="321"/>
      <c r="FK35" s="321"/>
      <c r="FL35" s="321"/>
      <c r="FM35" s="321"/>
      <c r="FN35" s="321"/>
      <c r="FO35" s="321"/>
      <c r="FP35" s="321"/>
      <c r="FQ35" s="321"/>
      <c r="FR35" s="321"/>
      <c r="FS35" s="321"/>
      <c r="FT35" s="321"/>
      <c r="FU35" s="321"/>
      <c r="FV35" s="321"/>
      <c r="FW35" s="321"/>
      <c r="FX35" s="321"/>
      <c r="FY35" s="321"/>
      <c r="FZ35" s="321"/>
      <c r="GA35" s="321"/>
      <c r="GB35" s="321"/>
      <c r="GC35" s="321"/>
      <c r="GD35" s="321"/>
      <c r="GE35" s="321"/>
      <c r="GF35" s="321"/>
      <c r="GG35" s="321"/>
      <c r="GH35" s="321"/>
      <c r="GI35" s="321"/>
      <c r="GJ35" s="321"/>
      <c r="GK35" s="321"/>
      <c r="GL35" s="321"/>
      <c r="GM35" s="321"/>
      <c r="GN35" s="321"/>
      <c r="GO35" s="321"/>
      <c r="GP35" s="321"/>
      <c r="GQ35" s="321"/>
      <c r="GR35" s="321"/>
      <c r="GS35" s="321"/>
      <c r="GT35" s="321"/>
      <c r="GU35" s="321"/>
      <c r="GV35" s="321"/>
      <c r="GW35" s="321"/>
      <c r="GX35" s="321"/>
      <c r="GY35" s="321"/>
      <c r="GZ35" s="321"/>
      <c r="HA35" s="321"/>
      <c r="HB35" s="321"/>
      <c r="HC35" s="321"/>
      <c r="HD35" s="321"/>
      <c r="HE35" s="321"/>
      <c r="HF35" s="321"/>
      <c r="HG35" s="321"/>
      <c r="HH35" s="321"/>
      <c r="HI35" s="321"/>
      <c r="HJ35" s="321"/>
      <c r="HK35" s="321"/>
      <c r="HL35" s="321"/>
      <c r="HM35" s="321"/>
      <c r="HN35" s="321"/>
      <c r="HO35" s="321"/>
      <c r="HP35" s="321"/>
      <c r="HQ35" s="321"/>
      <c r="HR35" s="321"/>
      <c r="HS35" s="321"/>
      <c r="HT35" s="321"/>
      <c r="HU35" s="321"/>
      <c r="HV35" s="321"/>
      <c r="HW35" s="321"/>
      <c r="HX35" s="321"/>
      <c r="HY35" s="321"/>
      <c r="HZ35" s="321"/>
      <c r="IA35" s="321"/>
      <c r="IB35" s="321"/>
      <c r="IC35" s="321"/>
      <c r="ID35" s="321"/>
      <c r="IE35" s="321"/>
      <c r="IF35" s="321"/>
      <c r="IG35" s="321"/>
      <c r="IH35" s="321"/>
      <c r="II35" s="321"/>
      <c r="IJ35" s="321"/>
      <c r="IK35" s="321"/>
      <c r="IL35" s="321"/>
      <c r="IM35" s="321"/>
      <c r="IN35" s="321"/>
      <c r="IO35" s="321"/>
      <c r="IP35" s="321"/>
      <c r="IQ35" s="321"/>
      <c r="IR35" s="321"/>
      <c r="IS35" s="321"/>
      <c r="IT35" s="321"/>
      <c r="IU35" s="321"/>
      <c r="IV35" s="321"/>
      <c r="IW35" s="321"/>
      <c r="IX35" s="321"/>
      <c r="IY35" s="321"/>
      <c r="IZ35" s="321"/>
      <c r="JA35" s="321"/>
      <c r="JB35" s="321"/>
      <c r="JC35" s="321"/>
      <c r="JD35" s="321"/>
      <c r="JE35" s="321"/>
      <c r="JF35" s="321"/>
      <c r="JG35" s="321"/>
      <c r="JH35" s="321"/>
      <c r="JI35" s="321"/>
      <c r="JJ35" s="321"/>
      <c r="JK35" s="321"/>
      <c r="JL35" s="321"/>
      <c r="JM35" s="321"/>
      <c r="JN35" s="321"/>
      <c r="JO35" s="321"/>
      <c r="JP35" s="321"/>
      <c r="JQ35" s="321"/>
      <c r="JR35" s="321"/>
      <c r="JS35" s="321"/>
      <c r="JT35" s="321"/>
      <c r="JU35" s="321"/>
      <c r="JV35" s="321"/>
      <c r="JW35" s="321"/>
      <c r="JX35" s="321"/>
      <c r="JY35" s="321"/>
      <c r="JZ35" s="321"/>
      <c r="KA35" s="321"/>
      <c r="KB35" s="321"/>
      <c r="KC35" s="321"/>
      <c r="KD35" s="321"/>
      <c r="KE35" s="321"/>
      <c r="KF35" s="321"/>
      <c r="KG35" s="321"/>
      <c r="KH35" s="321"/>
      <c r="KI35" s="321"/>
      <c r="KJ35" s="321"/>
      <c r="KK35" s="321"/>
      <c r="KL35" s="321"/>
      <c r="KM35" s="321"/>
      <c r="KN35" s="321"/>
      <c r="KO35" s="321"/>
      <c r="KP35" s="321"/>
      <c r="KQ35" s="321"/>
      <c r="KR35" s="321"/>
      <c r="KS35" s="321"/>
      <c r="KT35" s="321"/>
      <c r="KU35" s="321"/>
      <c r="KV35" s="321"/>
      <c r="KW35" s="321"/>
      <c r="KX35" s="321"/>
      <c r="KY35" s="321"/>
      <c r="KZ35" s="321"/>
      <c r="LA35" s="321"/>
      <c r="LB35" s="321"/>
      <c r="LC35" s="321"/>
      <c r="LD35" s="321"/>
      <c r="LE35" s="321"/>
      <c r="LF35" s="321"/>
      <c r="LG35" s="321"/>
      <c r="LH35" s="321"/>
      <c r="LI35" s="321"/>
      <c r="LJ35" s="321"/>
      <c r="LK35" s="321"/>
      <c r="LL35" s="321"/>
      <c r="LM35" s="321"/>
      <c r="LN35" s="321"/>
      <c r="LO35" s="321"/>
      <c r="LP35" s="321"/>
      <c r="LQ35" s="321"/>
      <c r="LR35" s="321"/>
      <c r="LS35" s="321"/>
      <c r="LT35" s="321"/>
      <c r="LU35" s="321"/>
      <c r="LV35" s="321"/>
      <c r="LW35" s="321"/>
      <c r="LX35" s="321"/>
      <c r="LY35" s="321"/>
      <c r="LZ35" s="321"/>
      <c r="MA35" s="321"/>
      <c r="MB35" s="321"/>
      <c r="MC35" s="321"/>
      <c r="MD35" s="321"/>
      <c r="ME35" s="321"/>
      <c r="MF35" s="321"/>
      <c r="MG35" s="321"/>
      <c r="MH35" s="321"/>
      <c r="MI35" s="321"/>
      <c r="MJ35" s="321"/>
      <c r="MK35" s="321"/>
      <c r="ML35" s="321"/>
      <c r="MM35" s="321"/>
      <c r="MN35" s="321"/>
      <c r="MO35" s="321"/>
      <c r="MP35" s="321"/>
      <c r="MQ35" s="321"/>
      <c r="MR35" s="321"/>
      <c r="MS35" s="321"/>
      <c r="MT35" s="321"/>
      <c r="MU35" s="321"/>
      <c r="MV35" s="321"/>
      <c r="MW35" s="321"/>
      <c r="MX35" s="321"/>
      <c r="MY35" s="321"/>
      <c r="MZ35" s="321"/>
      <c r="NA35" s="321"/>
      <c r="NB35" s="321"/>
      <c r="NC35" s="321"/>
      <c r="ND35" s="321"/>
      <c r="NE35" s="321"/>
      <c r="NF35" s="321"/>
      <c r="NG35" s="321"/>
      <c r="NH35" s="321"/>
      <c r="NI35" s="321"/>
      <c r="NJ35" s="321"/>
      <c r="NK35" s="321"/>
      <c r="NL35" s="321"/>
      <c r="NM35" s="321"/>
      <c r="NN35" s="321"/>
      <c r="NO35" s="321"/>
      <c r="NP35" s="321"/>
      <c r="NQ35" s="321"/>
      <c r="NR35" s="321"/>
      <c r="NS35" s="321"/>
      <c r="NT35" s="321"/>
      <c r="NU35" s="321"/>
      <c r="NV35" s="321"/>
      <c r="NW35" s="321"/>
      <c r="NX35" s="321"/>
      <c r="NY35" s="321"/>
      <c r="NZ35" s="321"/>
      <c r="OA35" s="321"/>
      <c r="OB35" s="321"/>
      <c r="OC35" s="321"/>
      <c r="OD35" s="321"/>
      <c r="OE35" s="321"/>
      <c r="OF35" s="321"/>
      <c r="OG35" s="321"/>
      <c r="OH35" s="321"/>
      <c r="OI35" s="321"/>
      <c r="OJ35" s="321"/>
      <c r="OK35" s="321"/>
      <c r="OL35" s="321"/>
      <c r="OM35" s="321"/>
      <c r="ON35" s="321"/>
      <c r="OO35" s="321"/>
      <c r="OP35" s="321"/>
      <c r="OQ35" s="321"/>
      <c r="OR35" s="321"/>
      <c r="OS35" s="321"/>
      <c r="OT35" s="321"/>
      <c r="OU35" s="321"/>
      <c r="OV35" s="321"/>
      <c r="OW35" s="321"/>
      <c r="OX35" s="321"/>
      <c r="OY35" s="321"/>
      <c r="OZ35" s="321"/>
      <c r="PA35" s="321"/>
      <c r="PB35" s="321"/>
      <c r="PC35" s="321"/>
      <c r="PD35" s="321"/>
      <c r="PE35" s="321"/>
      <c r="PF35" s="321"/>
      <c r="PG35" s="321"/>
      <c r="PH35" s="321"/>
      <c r="PI35" s="321"/>
      <c r="PJ35" s="321"/>
      <c r="PK35" s="321"/>
      <c r="PL35" s="321"/>
      <c r="PM35" s="321"/>
      <c r="PN35" s="321"/>
      <c r="PO35" s="321"/>
      <c r="PP35" s="321"/>
      <c r="PQ35" s="321"/>
      <c r="PR35" s="321"/>
      <c r="PS35" s="321"/>
      <c r="PT35" s="321"/>
      <c r="PU35" s="321"/>
      <c r="PV35" s="321"/>
      <c r="PW35" s="321"/>
      <c r="PX35" s="321"/>
      <c r="PY35" s="321"/>
      <c r="PZ35" s="321"/>
      <c r="QA35" s="321"/>
      <c r="QB35" s="321"/>
      <c r="QC35" s="321"/>
      <c r="QD35" s="321"/>
      <c r="QE35" s="321"/>
      <c r="QF35" s="321"/>
      <c r="QG35" s="321"/>
      <c r="QH35" s="321"/>
      <c r="QI35" s="321"/>
      <c r="QJ35" s="321"/>
      <c r="QK35" s="321"/>
      <c r="QL35" s="321"/>
      <c r="QM35" s="321"/>
      <c r="QN35" s="321"/>
      <c r="QO35" s="321"/>
      <c r="QP35" s="321"/>
      <c r="QQ35" s="321"/>
      <c r="QR35" s="321"/>
      <c r="QS35" s="321"/>
      <c r="QT35" s="321"/>
      <c r="QU35" s="321"/>
      <c r="QV35" s="321"/>
      <c r="QW35" s="321"/>
      <c r="QX35" s="321"/>
      <c r="QY35" s="321"/>
      <c r="QZ35" s="321"/>
      <c r="RA35" s="321"/>
      <c r="RB35" s="321"/>
      <c r="RC35" s="321"/>
      <c r="RD35" s="321"/>
      <c r="RE35" s="321"/>
      <c r="RF35" s="321"/>
      <c r="RG35" s="321"/>
      <c r="RH35" s="321"/>
      <c r="RI35" s="321"/>
      <c r="RJ35" s="321"/>
      <c r="RK35" s="321"/>
      <c r="RL35" s="321"/>
      <c r="RM35" s="321"/>
      <c r="RN35" s="321"/>
      <c r="RO35" s="321"/>
      <c r="RP35" s="321"/>
      <c r="RQ35" s="321"/>
      <c r="RR35" s="321"/>
      <c r="RS35" s="321"/>
      <c r="RT35" s="321"/>
      <c r="RU35" s="321"/>
      <c r="RV35" s="321"/>
      <c r="RW35" s="321"/>
      <c r="RX35" s="321"/>
      <c r="RY35" s="321"/>
      <c r="RZ35" s="321"/>
      <c r="SA35" s="321"/>
      <c r="SB35" s="321"/>
      <c r="SC35" s="321"/>
      <c r="SD35" s="321"/>
      <c r="SE35" s="321"/>
      <c r="SF35" s="321"/>
      <c r="SG35" s="321"/>
      <c r="SH35" s="321"/>
      <c r="SI35" s="321"/>
      <c r="SJ35" s="321"/>
      <c r="SK35" s="321"/>
      <c r="SL35" s="321"/>
      <c r="SM35" s="321"/>
      <c r="SN35" s="321"/>
      <c r="SO35" s="321"/>
      <c r="SP35" s="321"/>
      <c r="SQ35" s="321"/>
      <c r="SR35" s="321"/>
      <c r="SS35" s="321"/>
      <c r="ST35" s="321"/>
      <c r="SU35" s="321"/>
      <c r="SV35" s="321"/>
      <c r="SW35" s="321"/>
      <c r="SX35" s="321"/>
      <c r="SY35" s="321"/>
      <c r="SZ35" s="321"/>
      <c r="TA35" s="321"/>
      <c r="TB35" s="321"/>
      <c r="TC35" s="321"/>
      <c r="TD35" s="321"/>
      <c r="TE35" s="321"/>
      <c r="TF35" s="321"/>
      <c r="TG35" s="321"/>
      <c r="TH35" s="321"/>
      <c r="TI35" s="321"/>
      <c r="TJ35" s="321"/>
      <c r="TK35" s="321"/>
      <c r="TL35" s="321"/>
      <c r="TM35" s="321"/>
      <c r="TN35" s="321"/>
      <c r="TO35" s="321"/>
      <c r="TP35" s="321"/>
      <c r="TQ35" s="321"/>
      <c r="TR35" s="321"/>
      <c r="TS35" s="321"/>
      <c r="TT35" s="321"/>
      <c r="TU35" s="321"/>
      <c r="TV35" s="321"/>
      <c r="TW35" s="321"/>
      <c r="TX35" s="321"/>
      <c r="TY35" s="321"/>
      <c r="TZ35" s="321"/>
      <c r="UA35" s="321"/>
      <c r="UB35" s="321"/>
      <c r="UC35" s="321"/>
      <c r="UD35" s="321"/>
      <c r="UE35" s="321"/>
      <c r="UF35" s="321"/>
      <c r="UG35" s="321"/>
      <c r="UH35" s="321"/>
      <c r="UI35" s="321"/>
      <c r="UJ35" s="321"/>
      <c r="UK35" s="321"/>
      <c r="UL35" s="321"/>
      <c r="UM35" s="321"/>
      <c r="UN35" s="321"/>
      <c r="UO35" s="321"/>
      <c r="UP35" s="321"/>
      <c r="UQ35" s="321"/>
      <c r="UR35" s="321"/>
      <c r="US35" s="321"/>
      <c r="UT35" s="321"/>
      <c r="UU35" s="321"/>
      <c r="UV35" s="321"/>
      <c r="UW35" s="321"/>
      <c r="UX35" s="321"/>
      <c r="UY35" s="321"/>
      <c r="UZ35" s="321"/>
      <c r="VA35" s="321"/>
      <c r="VB35" s="321"/>
      <c r="VC35" s="321"/>
      <c r="VD35" s="321"/>
      <c r="VE35" s="321"/>
      <c r="VF35" s="321"/>
      <c r="VG35" s="321"/>
      <c r="VH35" s="321"/>
      <c r="VI35" s="321"/>
      <c r="VJ35" s="321"/>
      <c r="VK35" s="321"/>
      <c r="VL35" s="321"/>
      <c r="VM35" s="321"/>
      <c r="VN35" s="321"/>
      <c r="VO35" s="321"/>
      <c r="VP35" s="321"/>
      <c r="VQ35" s="321"/>
      <c r="VR35" s="321"/>
      <c r="VS35" s="321"/>
      <c r="VT35" s="321"/>
      <c r="VU35" s="321"/>
      <c r="VV35" s="321"/>
      <c r="VW35" s="321"/>
      <c r="VX35" s="321"/>
      <c r="VY35" s="321"/>
      <c r="VZ35" s="321"/>
      <c r="WA35" s="321"/>
      <c r="WB35" s="321"/>
      <c r="WC35" s="321"/>
      <c r="WD35" s="321"/>
      <c r="WE35" s="321"/>
      <c r="WF35" s="321"/>
      <c r="WG35" s="321"/>
      <c r="WH35" s="321"/>
      <c r="WI35" s="321"/>
      <c r="WJ35" s="321"/>
      <c r="WK35" s="321"/>
      <c r="WL35" s="321"/>
      <c r="WM35" s="321"/>
      <c r="WN35" s="321"/>
      <c r="WO35" s="321"/>
      <c r="WP35" s="321"/>
      <c r="WQ35" s="321"/>
      <c r="WR35" s="321"/>
      <c r="WS35" s="321"/>
      <c r="WT35" s="321"/>
      <c r="WU35" s="321"/>
      <c r="WV35" s="321"/>
      <c r="WW35" s="321"/>
      <c r="WX35" s="321"/>
      <c r="WY35" s="321"/>
      <c r="WZ35" s="321"/>
      <c r="XA35" s="321"/>
      <c r="XB35" s="321"/>
      <c r="XC35" s="321"/>
      <c r="XD35" s="321"/>
      <c r="XE35" s="321"/>
      <c r="XF35" s="321"/>
      <c r="XG35" s="321"/>
      <c r="XH35" s="321"/>
      <c r="XI35" s="321"/>
      <c r="XJ35" s="321"/>
      <c r="XK35" s="321"/>
      <c r="XL35" s="321"/>
      <c r="XM35" s="321"/>
      <c r="XN35" s="321"/>
      <c r="XO35" s="321"/>
      <c r="XP35" s="321"/>
      <c r="XQ35" s="321"/>
      <c r="XR35" s="321"/>
      <c r="XS35" s="321"/>
      <c r="XT35" s="321"/>
      <c r="XU35" s="321"/>
      <c r="XV35" s="321"/>
      <c r="XW35" s="321"/>
      <c r="XX35" s="321"/>
      <c r="XY35" s="321"/>
      <c r="XZ35" s="321"/>
      <c r="YA35" s="321"/>
      <c r="YB35" s="321"/>
      <c r="YC35" s="321"/>
      <c r="YD35" s="321"/>
      <c r="YE35" s="321"/>
      <c r="YF35" s="321"/>
      <c r="YG35" s="321"/>
      <c r="YH35" s="321"/>
      <c r="YI35" s="321"/>
      <c r="YJ35" s="321"/>
      <c r="YK35" s="321"/>
      <c r="YL35" s="321"/>
      <c r="YM35" s="321"/>
      <c r="YN35" s="321"/>
      <c r="YO35" s="321"/>
      <c r="YP35" s="321"/>
      <c r="YQ35" s="321"/>
      <c r="YR35" s="321"/>
      <c r="YS35" s="321"/>
      <c r="YT35" s="321"/>
      <c r="YU35" s="321"/>
      <c r="YV35" s="321"/>
      <c r="YW35" s="321"/>
      <c r="YX35" s="321"/>
      <c r="YY35" s="321"/>
      <c r="YZ35" s="321"/>
      <c r="ZA35" s="321"/>
      <c r="ZB35" s="321"/>
      <c r="ZC35" s="321"/>
      <c r="ZD35" s="321"/>
      <c r="ZE35" s="321"/>
      <c r="ZF35" s="321"/>
      <c r="ZG35" s="321"/>
      <c r="ZH35" s="321"/>
      <c r="ZI35" s="321"/>
      <c r="ZJ35" s="321"/>
      <c r="ZK35" s="321"/>
      <c r="ZL35" s="321"/>
      <c r="ZM35" s="321"/>
      <c r="ZN35" s="321"/>
      <c r="ZO35" s="321"/>
      <c r="ZP35" s="321"/>
      <c r="ZQ35" s="321"/>
      <c r="ZR35" s="321"/>
      <c r="ZS35" s="321"/>
      <c r="ZT35" s="321"/>
      <c r="ZU35" s="321"/>
      <c r="ZV35" s="321"/>
      <c r="ZW35" s="321"/>
      <c r="ZX35" s="321"/>
      <c r="ZY35" s="321"/>
      <c r="ZZ35" s="321"/>
      <c r="AAA35" s="321"/>
      <c r="AAB35" s="321"/>
      <c r="AAC35" s="321"/>
      <c r="AAD35" s="321"/>
      <c r="AAE35" s="321"/>
      <c r="AAF35" s="321"/>
      <c r="AAG35" s="321"/>
      <c r="AAH35" s="321"/>
      <c r="AAI35" s="321"/>
      <c r="AAJ35" s="321"/>
      <c r="AAK35" s="321"/>
      <c r="AAL35" s="321"/>
      <c r="AAM35" s="321"/>
      <c r="AAN35" s="321"/>
      <c r="AAO35" s="321"/>
      <c r="AAP35" s="321"/>
      <c r="AAQ35" s="321"/>
      <c r="AAR35" s="321"/>
      <c r="AAS35" s="321"/>
      <c r="AAT35" s="321"/>
      <c r="AAU35" s="321"/>
      <c r="AAV35" s="321"/>
      <c r="AAW35" s="321"/>
      <c r="AAX35" s="321"/>
      <c r="AAY35" s="321"/>
      <c r="AAZ35" s="321"/>
      <c r="ABA35" s="321"/>
      <c r="ABB35" s="321"/>
      <c r="ABC35" s="321"/>
      <c r="ABD35" s="321"/>
      <c r="ABE35" s="321"/>
      <c r="ABF35" s="321"/>
      <c r="ABG35" s="321"/>
      <c r="ABH35" s="321"/>
      <c r="ABI35" s="321"/>
      <c r="ABJ35" s="321"/>
      <c r="ABK35" s="321"/>
      <c r="ABL35" s="321"/>
      <c r="ABM35" s="321"/>
      <c r="ABN35" s="321"/>
      <c r="ABO35" s="321"/>
      <c r="ABP35" s="321"/>
      <c r="ABQ35" s="321"/>
      <c r="ABR35" s="321"/>
      <c r="ABS35" s="321"/>
      <c r="ABT35" s="321"/>
      <c r="ABU35" s="321"/>
      <c r="ABV35" s="321"/>
      <c r="ABW35" s="321"/>
      <c r="ABX35" s="321"/>
      <c r="ABY35" s="321"/>
      <c r="ABZ35" s="321"/>
      <c r="ACA35" s="321"/>
      <c r="ACB35" s="321"/>
      <c r="ACC35" s="321"/>
      <c r="ACD35" s="321"/>
      <c r="ACE35" s="321"/>
      <c r="ACF35" s="321"/>
      <c r="ACG35" s="321"/>
      <c r="ACH35" s="321"/>
      <c r="ACI35" s="321"/>
      <c r="ACJ35" s="321"/>
      <c r="ACK35" s="321"/>
      <c r="ACL35" s="321"/>
      <c r="ACM35" s="321"/>
      <c r="ACN35" s="321"/>
      <c r="ACO35" s="321"/>
      <c r="ACP35" s="321"/>
      <c r="ACQ35" s="321"/>
      <c r="ACR35" s="321"/>
      <c r="ACS35" s="321"/>
      <c r="ACT35" s="321"/>
      <c r="ACU35" s="321"/>
      <c r="ACV35" s="321"/>
      <c r="ACW35" s="321"/>
      <c r="ACX35" s="321"/>
      <c r="ACY35" s="321"/>
      <c r="ACZ35" s="321"/>
      <c r="ADA35" s="321"/>
      <c r="ADB35" s="321"/>
      <c r="ADC35" s="321"/>
      <c r="ADD35" s="321"/>
      <c r="ADE35" s="321"/>
      <c r="ADF35" s="321"/>
      <c r="ADG35" s="321"/>
      <c r="ADH35" s="321"/>
      <c r="ADI35" s="321"/>
      <c r="ADJ35" s="321"/>
      <c r="ADK35" s="321"/>
      <c r="ADL35" s="321"/>
      <c r="ADM35" s="321"/>
      <c r="ADN35" s="321"/>
      <c r="ADO35" s="321"/>
      <c r="ADP35" s="321"/>
      <c r="ADQ35" s="321"/>
      <c r="ADR35" s="321"/>
      <c r="ADS35" s="321"/>
      <c r="ADT35" s="321"/>
      <c r="ADU35" s="321"/>
      <c r="ADV35" s="321"/>
      <c r="ADW35" s="321"/>
      <c r="ADX35" s="321"/>
      <c r="ADY35" s="321"/>
      <c r="ADZ35" s="321"/>
      <c r="AEA35" s="321"/>
      <c r="AEB35" s="321"/>
      <c r="AEC35" s="321"/>
      <c r="AED35" s="321"/>
      <c r="AEE35" s="321"/>
      <c r="AEF35" s="321"/>
      <c r="AEG35" s="321"/>
      <c r="AEH35" s="321"/>
      <c r="AEI35" s="321"/>
      <c r="AEJ35" s="321"/>
      <c r="AEK35" s="321"/>
      <c r="AEL35" s="321"/>
      <c r="AEM35" s="321"/>
      <c r="AEN35" s="321"/>
      <c r="AEO35" s="321"/>
      <c r="AEP35" s="321"/>
      <c r="AEQ35" s="321"/>
      <c r="AER35" s="321"/>
      <c r="AES35" s="321"/>
      <c r="AET35" s="321"/>
      <c r="AEU35" s="321"/>
      <c r="AEV35" s="321"/>
      <c r="AEW35" s="321"/>
      <c r="AEX35" s="321"/>
      <c r="AEY35" s="321"/>
      <c r="AEZ35" s="321"/>
      <c r="AFA35" s="321"/>
      <c r="AFB35" s="321"/>
      <c r="AFC35" s="321"/>
      <c r="AFD35" s="321"/>
      <c r="AFE35" s="321"/>
      <c r="AFF35" s="321"/>
      <c r="AFG35" s="321"/>
      <c r="AFH35" s="321"/>
      <c r="AFI35" s="321"/>
      <c r="AFJ35" s="321"/>
      <c r="AFK35" s="321"/>
      <c r="AFL35" s="321"/>
      <c r="AFM35" s="321"/>
      <c r="AFN35" s="321"/>
      <c r="AFO35" s="321"/>
      <c r="AFP35" s="321"/>
      <c r="AFQ35" s="321"/>
      <c r="AFR35" s="321"/>
      <c r="AFS35" s="321"/>
      <c r="AFT35" s="321"/>
      <c r="AFU35" s="321"/>
      <c r="AFV35" s="321"/>
      <c r="AFW35" s="321"/>
      <c r="AFX35" s="321"/>
      <c r="AFY35" s="321"/>
      <c r="AFZ35" s="321"/>
      <c r="AGA35" s="321"/>
      <c r="AGB35" s="321"/>
      <c r="AGC35" s="321"/>
      <c r="AGD35" s="321"/>
      <c r="AGE35" s="321"/>
      <c r="AGF35" s="321"/>
      <c r="AGG35" s="321"/>
      <c r="AGH35" s="321"/>
      <c r="AGI35" s="321"/>
      <c r="AGJ35" s="321"/>
      <c r="AGK35" s="321"/>
      <c r="AGL35" s="321"/>
      <c r="AGM35" s="321"/>
      <c r="AGN35" s="321"/>
      <c r="AGO35" s="321"/>
      <c r="AGP35" s="321"/>
      <c r="AGQ35" s="321"/>
      <c r="AGR35" s="321"/>
      <c r="AGS35" s="321"/>
      <c r="AGT35" s="321"/>
      <c r="AGU35" s="321"/>
      <c r="AGV35" s="321"/>
      <c r="AGW35" s="321"/>
      <c r="AGX35" s="321"/>
      <c r="AGY35" s="321"/>
      <c r="AGZ35" s="321"/>
      <c r="AHA35" s="321"/>
      <c r="AHB35" s="321"/>
      <c r="AHC35" s="321"/>
      <c r="AHD35" s="321"/>
      <c r="AHE35" s="321"/>
      <c r="AHF35" s="321"/>
      <c r="AHG35" s="321"/>
      <c r="AHH35" s="321"/>
      <c r="AHI35" s="321"/>
      <c r="AHJ35" s="321"/>
      <c r="AHK35" s="321"/>
      <c r="AHL35" s="321"/>
      <c r="AHM35" s="321"/>
      <c r="AHN35" s="321"/>
      <c r="AHO35" s="321"/>
      <c r="AHP35" s="321"/>
      <c r="AHQ35" s="321"/>
      <c r="AHR35" s="321"/>
      <c r="AHS35" s="321"/>
      <c r="AHT35" s="321"/>
      <c r="AHU35" s="321"/>
      <c r="AHV35" s="321"/>
      <c r="AHW35" s="321"/>
      <c r="AHX35" s="321"/>
      <c r="AHY35" s="321"/>
      <c r="AHZ35" s="321"/>
      <c r="AIA35" s="321"/>
      <c r="AIB35" s="321"/>
      <c r="AIC35" s="321"/>
      <c r="AID35" s="321"/>
      <c r="AIE35" s="321"/>
      <c r="AIF35" s="321"/>
      <c r="AIG35" s="321"/>
      <c r="AIH35" s="321"/>
      <c r="AII35" s="321"/>
      <c r="AIJ35" s="321"/>
      <c r="AIK35" s="321"/>
      <c r="AIL35" s="321"/>
      <c r="AIM35" s="321"/>
      <c r="AIN35" s="321"/>
      <c r="AIO35" s="321"/>
      <c r="AIP35" s="321"/>
      <c r="AIQ35" s="321"/>
      <c r="AIR35" s="321"/>
      <c r="AIS35" s="321"/>
      <c r="AIT35" s="321"/>
      <c r="AIU35" s="321"/>
      <c r="AIV35" s="321"/>
      <c r="AIW35" s="321"/>
      <c r="AIX35" s="321"/>
      <c r="AIY35" s="321"/>
      <c r="AIZ35" s="321"/>
      <c r="AJA35" s="321"/>
      <c r="AJB35" s="321"/>
      <c r="AJC35" s="321"/>
      <c r="AJD35" s="321"/>
      <c r="AJE35" s="321"/>
      <c r="AJF35" s="321"/>
      <c r="AJG35" s="321"/>
      <c r="AJH35" s="321"/>
      <c r="AJI35" s="321"/>
      <c r="AJJ35" s="321"/>
      <c r="AJK35" s="321"/>
      <c r="AJL35" s="321"/>
      <c r="AJM35" s="321"/>
      <c r="AJN35" s="321"/>
      <c r="AJO35" s="321"/>
      <c r="AJP35" s="321"/>
      <c r="AJQ35" s="321"/>
      <c r="AJR35" s="321"/>
      <c r="AJS35" s="321"/>
      <c r="AJT35" s="321"/>
      <c r="AJU35" s="321"/>
      <c r="AJV35" s="321"/>
    </row>
    <row r="36" spans="1:958" s="315" customFormat="1" ht="244.5" customHeight="1">
      <c r="A36" s="395"/>
      <c r="B36" s="323" t="s">
        <v>439</v>
      </c>
      <c r="C36" s="315" t="s">
        <v>368</v>
      </c>
      <c r="D36" s="316">
        <v>41487</v>
      </c>
      <c r="E36" s="316">
        <v>41974</v>
      </c>
      <c r="F36" s="315" t="s">
        <v>164</v>
      </c>
      <c r="H36" s="315" t="s">
        <v>185</v>
      </c>
      <c r="J36" s="305" t="s">
        <v>64</v>
      </c>
      <c r="O36" s="315" t="s">
        <v>587</v>
      </c>
      <c r="R36" s="315" t="s">
        <v>529</v>
      </c>
      <c r="S36" s="315" t="s">
        <v>580</v>
      </c>
      <c r="AB36" s="321"/>
      <c r="AC36" s="321"/>
      <c r="AD36" s="321"/>
      <c r="AE36" s="321"/>
      <c r="AF36" s="321"/>
      <c r="AG36" s="321"/>
      <c r="AH36" s="321"/>
      <c r="AI36" s="321"/>
      <c r="AJ36" s="321"/>
      <c r="AK36" s="321"/>
      <c r="AL36" s="321"/>
      <c r="AM36" s="321"/>
      <c r="AN36" s="321"/>
      <c r="AO36" s="321"/>
      <c r="AP36" s="321"/>
      <c r="AQ36" s="321"/>
      <c r="AR36" s="321"/>
      <c r="AS36" s="321"/>
      <c r="AT36" s="321"/>
      <c r="AU36" s="321"/>
      <c r="AV36" s="321"/>
      <c r="AW36" s="321"/>
      <c r="AX36" s="321"/>
      <c r="AY36" s="321"/>
      <c r="AZ36" s="321"/>
      <c r="BA36" s="321"/>
      <c r="BB36" s="321"/>
      <c r="BC36" s="321"/>
      <c r="BD36" s="321"/>
      <c r="BE36" s="321"/>
      <c r="BF36" s="321"/>
      <c r="BG36" s="321"/>
      <c r="BH36" s="321"/>
      <c r="BI36" s="321"/>
      <c r="BJ36" s="321"/>
      <c r="BK36" s="321"/>
      <c r="BL36" s="321"/>
      <c r="BM36" s="321"/>
      <c r="BN36" s="321"/>
      <c r="BO36" s="321"/>
      <c r="BP36" s="321"/>
      <c r="BQ36" s="321"/>
      <c r="BR36" s="321"/>
      <c r="BS36" s="321"/>
      <c r="BT36" s="321"/>
      <c r="BU36" s="321"/>
      <c r="BV36" s="321"/>
      <c r="BW36" s="321"/>
      <c r="BX36" s="321"/>
      <c r="BY36" s="321"/>
      <c r="BZ36" s="321"/>
      <c r="CA36" s="321"/>
      <c r="CB36" s="321"/>
      <c r="CC36" s="321"/>
      <c r="CD36" s="321"/>
      <c r="CE36" s="321"/>
      <c r="CF36" s="321"/>
      <c r="CG36" s="321"/>
      <c r="CH36" s="321"/>
      <c r="CI36" s="321"/>
      <c r="CJ36" s="321"/>
      <c r="CK36" s="321"/>
      <c r="CL36" s="321"/>
      <c r="CM36" s="321"/>
      <c r="CN36" s="321"/>
      <c r="CO36" s="321"/>
      <c r="CP36" s="321"/>
      <c r="CQ36" s="321"/>
      <c r="CR36" s="321"/>
      <c r="CS36" s="321"/>
      <c r="CT36" s="321"/>
      <c r="CU36" s="321"/>
      <c r="CV36" s="321"/>
      <c r="CW36" s="321"/>
      <c r="CX36" s="321"/>
      <c r="CY36" s="321"/>
      <c r="CZ36" s="321"/>
      <c r="DA36" s="321"/>
      <c r="DB36" s="321"/>
      <c r="DC36" s="321"/>
      <c r="DD36" s="321"/>
      <c r="DE36" s="321"/>
      <c r="DF36" s="321"/>
      <c r="DG36" s="321"/>
      <c r="DH36" s="321"/>
      <c r="DI36" s="321"/>
      <c r="DJ36" s="321"/>
      <c r="DK36" s="321"/>
      <c r="DL36" s="321"/>
      <c r="DM36" s="321"/>
      <c r="DN36" s="321"/>
      <c r="DO36" s="321"/>
      <c r="DP36" s="321"/>
      <c r="DQ36" s="321"/>
      <c r="DR36" s="321"/>
      <c r="DS36" s="321"/>
      <c r="DT36" s="321"/>
      <c r="DU36" s="321"/>
      <c r="DV36" s="321"/>
      <c r="DW36" s="321"/>
      <c r="DX36" s="321"/>
      <c r="DY36" s="321"/>
      <c r="DZ36" s="321"/>
      <c r="EA36" s="321"/>
      <c r="EB36" s="321"/>
      <c r="EC36" s="321"/>
      <c r="ED36" s="321"/>
      <c r="EE36" s="321"/>
      <c r="EF36" s="321"/>
      <c r="EG36" s="321"/>
      <c r="EH36" s="321"/>
      <c r="EI36" s="321"/>
      <c r="EJ36" s="321"/>
      <c r="EK36" s="321"/>
      <c r="EL36" s="321"/>
      <c r="EM36" s="321"/>
      <c r="EN36" s="321"/>
      <c r="EO36" s="321"/>
      <c r="EP36" s="321"/>
      <c r="EQ36" s="321"/>
      <c r="ER36" s="321"/>
      <c r="ES36" s="321"/>
      <c r="ET36" s="321"/>
      <c r="EU36" s="321"/>
      <c r="EV36" s="321"/>
      <c r="EW36" s="321"/>
      <c r="EX36" s="321"/>
      <c r="EY36" s="321"/>
      <c r="EZ36" s="321"/>
      <c r="FA36" s="321"/>
      <c r="FB36" s="321"/>
      <c r="FC36" s="321"/>
      <c r="FD36" s="321"/>
      <c r="FE36" s="321"/>
      <c r="FF36" s="321"/>
      <c r="FG36" s="321"/>
      <c r="FH36" s="321"/>
      <c r="FI36" s="321"/>
      <c r="FJ36" s="321"/>
      <c r="FK36" s="321"/>
      <c r="FL36" s="321"/>
      <c r="FM36" s="321"/>
      <c r="FN36" s="321"/>
      <c r="FO36" s="321"/>
      <c r="FP36" s="321"/>
      <c r="FQ36" s="321"/>
      <c r="FR36" s="321"/>
      <c r="FS36" s="321"/>
      <c r="FT36" s="321"/>
      <c r="FU36" s="321"/>
      <c r="FV36" s="321"/>
      <c r="FW36" s="321"/>
      <c r="FX36" s="321"/>
      <c r="FY36" s="321"/>
      <c r="FZ36" s="321"/>
      <c r="GA36" s="321"/>
      <c r="GB36" s="321"/>
      <c r="GC36" s="321"/>
      <c r="GD36" s="321"/>
      <c r="GE36" s="321"/>
      <c r="GF36" s="321"/>
      <c r="GG36" s="321"/>
      <c r="GH36" s="321"/>
      <c r="GI36" s="321"/>
      <c r="GJ36" s="321"/>
      <c r="GK36" s="321"/>
      <c r="GL36" s="321"/>
      <c r="GM36" s="321"/>
      <c r="GN36" s="321"/>
      <c r="GO36" s="321"/>
      <c r="GP36" s="321"/>
      <c r="GQ36" s="321"/>
      <c r="GR36" s="321"/>
      <c r="GS36" s="321"/>
      <c r="GT36" s="321"/>
      <c r="GU36" s="321"/>
      <c r="GV36" s="321"/>
      <c r="GW36" s="321"/>
      <c r="GX36" s="321"/>
      <c r="GY36" s="321"/>
      <c r="GZ36" s="321"/>
      <c r="HA36" s="321"/>
      <c r="HB36" s="321"/>
      <c r="HC36" s="321"/>
      <c r="HD36" s="321"/>
      <c r="HE36" s="321"/>
      <c r="HF36" s="321"/>
      <c r="HG36" s="321"/>
      <c r="HH36" s="321"/>
      <c r="HI36" s="321"/>
      <c r="HJ36" s="321"/>
      <c r="HK36" s="321"/>
      <c r="HL36" s="321"/>
      <c r="HM36" s="321"/>
      <c r="HN36" s="321"/>
      <c r="HO36" s="321"/>
      <c r="HP36" s="321"/>
      <c r="HQ36" s="321"/>
      <c r="HR36" s="321"/>
      <c r="HS36" s="321"/>
      <c r="HT36" s="321"/>
      <c r="HU36" s="321"/>
      <c r="HV36" s="321"/>
      <c r="HW36" s="321"/>
      <c r="HX36" s="321"/>
      <c r="HY36" s="321"/>
      <c r="HZ36" s="321"/>
      <c r="IA36" s="321"/>
      <c r="IB36" s="321"/>
      <c r="IC36" s="321"/>
      <c r="ID36" s="321"/>
      <c r="IE36" s="321"/>
      <c r="IF36" s="321"/>
      <c r="IG36" s="321"/>
      <c r="IH36" s="321"/>
      <c r="II36" s="321"/>
      <c r="IJ36" s="321"/>
      <c r="IK36" s="321"/>
      <c r="IL36" s="321"/>
      <c r="IM36" s="321"/>
      <c r="IN36" s="321"/>
      <c r="IO36" s="321"/>
      <c r="IP36" s="321"/>
      <c r="IQ36" s="321"/>
      <c r="IR36" s="321"/>
      <c r="IS36" s="321"/>
      <c r="IT36" s="321"/>
      <c r="IU36" s="321"/>
      <c r="IV36" s="321"/>
      <c r="IW36" s="321"/>
      <c r="IX36" s="321"/>
      <c r="IY36" s="321"/>
      <c r="IZ36" s="321"/>
      <c r="JA36" s="321"/>
      <c r="JB36" s="321"/>
      <c r="JC36" s="321"/>
      <c r="JD36" s="321"/>
      <c r="JE36" s="321"/>
      <c r="JF36" s="321"/>
      <c r="JG36" s="321"/>
      <c r="JH36" s="321"/>
      <c r="JI36" s="321"/>
      <c r="JJ36" s="321"/>
      <c r="JK36" s="321"/>
      <c r="JL36" s="321"/>
      <c r="JM36" s="321"/>
      <c r="JN36" s="321"/>
      <c r="JO36" s="321"/>
      <c r="JP36" s="321"/>
      <c r="JQ36" s="321"/>
      <c r="JR36" s="321"/>
      <c r="JS36" s="321"/>
      <c r="JT36" s="321"/>
      <c r="JU36" s="321"/>
      <c r="JV36" s="321"/>
      <c r="JW36" s="321"/>
      <c r="JX36" s="321"/>
      <c r="JY36" s="321"/>
      <c r="JZ36" s="321"/>
      <c r="KA36" s="321"/>
      <c r="KB36" s="321"/>
      <c r="KC36" s="321"/>
      <c r="KD36" s="321"/>
      <c r="KE36" s="321"/>
      <c r="KF36" s="321"/>
      <c r="KG36" s="321"/>
      <c r="KH36" s="321"/>
      <c r="KI36" s="321"/>
      <c r="KJ36" s="321"/>
      <c r="KK36" s="321"/>
      <c r="KL36" s="321"/>
      <c r="KM36" s="321"/>
      <c r="KN36" s="321"/>
      <c r="KO36" s="321"/>
      <c r="KP36" s="321"/>
      <c r="KQ36" s="321"/>
      <c r="KR36" s="321"/>
      <c r="KS36" s="321"/>
      <c r="KT36" s="321"/>
      <c r="KU36" s="321"/>
      <c r="KV36" s="321"/>
      <c r="KW36" s="321"/>
      <c r="KX36" s="321"/>
      <c r="KY36" s="321"/>
      <c r="KZ36" s="321"/>
      <c r="LA36" s="321"/>
      <c r="LB36" s="321"/>
      <c r="LC36" s="321"/>
      <c r="LD36" s="321"/>
      <c r="LE36" s="321"/>
      <c r="LF36" s="321"/>
      <c r="LG36" s="321"/>
      <c r="LH36" s="321"/>
      <c r="LI36" s="321"/>
      <c r="LJ36" s="321"/>
      <c r="LK36" s="321"/>
      <c r="LL36" s="321"/>
      <c r="LM36" s="321"/>
      <c r="LN36" s="321"/>
      <c r="LO36" s="321"/>
      <c r="LP36" s="321"/>
      <c r="LQ36" s="321"/>
      <c r="LR36" s="321"/>
      <c r="LS36" s="321"/>
      <c r="LT36" s="321"/>
      <c r="LU36" s="321"/>
      <c r="LV36" s="321"/>
      <c r="LW36" s="321"/>
      <c r="LX36" s="321"/>
      <c r="LY36" s="321"/>
      <c r="LZ36" s="321"/>
      <c r="MA36" s="321"/>
      <c r="MB36" s="321"/>
      <c r="MC36" s="321"/>
      <c r="MD36" s="321"/>
      <c r="ME36" s="321"/>
      <c r="MF36" s="321"/>
      <c r="MG36" s="321"/>
      <c r="MH36" s="321"/>
      <c r="MI36" s="321"/>
      <c r="MJ36" s="321"/>
      <c r="MK36" s="321"/>
      <c r="ML36" s="321"/>
      <c r="MM36" s="321"/>
      <c r="MN36" s="321"/>
      <c r="MO36" s="321"/>
      <c r="MP36" s="321"/>
      <c r="MQ36" s="321"/>
      <c r="MR36" s="321"/>
      <c r="MS36" s="321"/>
      <c r="MT36" s="321"/>
      <c r="MU36" s="321"/>
      <c r="MV36" s="321"/>
      <c r="MW36" s="321"/>
      <c r="MX36" s="321"/>
      <c r="MY36" s="321"/>
      <c r="MZ36" s="321"/>
      <c r="NA36" s="321"/>
      <c r="NB36" s="321"/>
      <c r="NC36" s="321"/>
      <c r="ND36" s="321"/>
      <c r="NE36" s="321"/>
      <c r="NF36" s="321"/>
      <c r="NG36" s="321"/>
      <c r="NH36" s="321"/>
      <c r="NI36" s="321"/>
      <c r="NJ36" s="321"/>
      <c r="NK36" s="321"/>
      <c r="NL36" s="321"/>
      <c r="NM36" s="321"/>
      <c r="NN36" s="321"/>
      <c r="NO36" s="321"/>
      <c r="NP36" s="321"/>
      <c r="NQ36" s="321"/>
      <c r="NR36" s="321"/>
      <c r="NS36" s="321"/>
      <c r="NT36" s="321"/>
      <c r="NU36" s="321"/>
      <c r="NV36" s="321"/>
      <c r="NW36" s="321"/>
      <c r="NX36" s="321"/>
      <c r="NY36" s="321"/>
      <c r="NZ36" s="321"/>
      <c r="OA36" s="321"/>
      <c r="OB36" s="321"/>
      <c r="OC36" s="321"/>
      <c r="OD36" s="321"/>
      <c r="OE36" s="321"/>
      <c r="OF36" s="321"/>
      <c r="OG36" s="321"/>
      <c r="OH36" s="321"/>
      <c r="OI36" s="321"/>
      <c r="OJ36" s="321"/>
      <c r="OK36" s="321"/>
      <c r="OL36" s="321"/>
      <c r="OM36" s="321"/>
      <c r="ON36" s="321"/>
      <c r="OO36" s="321"/>
      <c r="OP36" s="321"/>
      <c r="OQ36" s="321"/>
      <c r="OR36" s="321"/>
      <c r="OS36" s="321"/>
      <c r="OT36" s="321"/>
      <c r="OU36" s="321"/>
      <c r="OV36" s="321"/>
      <c r="OW36" s="321"/>
      <c r="OX36" s="321"/>
      <c r="OY36" s="321"/>
      <c r="OZ36" s="321"/>
      <c r="PA36" s="321"/>
      <c r="PB36" s="321"/>
      <c r="PC36" s="321"/>
      <c r="PD36" s="321"/>
      <c r="PE36" s="321"/>
      <c r="PF36" s="321"/>
      <c r="PG36" s="321"/>
      <c r="PH36" s="321"/>
      <c r="PI36" s="321"/>
      <c r="PJ36" s="321"/>
      <c r="PK36" s="321"/>
      <c r="PL36" s="321"/>
      <c r="PM36" s="321"/>
      <c r="PN36" s="321"/>
      <c r="PO36" s="321"/>
      <c r="PP36" s="321"/>
      <c r="PQ36" s="321"/>
      <c r="PR36" s="321"/>
      <c r="PS36" s="321"/>
      <c r="PT36" s="321"/>
      <c r="PU36" s="321"/>
      <c r="PV36" s="321"/>
      <c r="PW36" s="321"/>
      <c r="PX36" s="321"/>
      <c r="PY36" s="321"/>
      <c r="PZ36" s="321"/>
      <c r="QA36" s="321"/>
      <c r="QB36" s="321"/>
      <c r="QC36" s="321"/>
      <c r="QD36" s="321"/>
      <c r="QE36" s="321"/>
      <c r="QF36" s="321"/>
      <c r="QG36" s="321"/>
      <c r="QH36" s="321"/>
      <c r="QI36" s="321"/>
      <c r="QJ36" s="321"/>
      <c r="QK36" s="321"/>
      <c r="QL36" s="321"/>
      <c r="QM36" s="321"/>
      <c r="QN36" s="321"/>
      <c r="QO36" s="321"/>
      <c r="QP36" s="321"/>
      <c r="QQ36" s="321"/>
      <c r="QR36" s="321"/>
      <c r="QS36" s="321"/>
      <c r="QT36" s="321"/>
      <c r="QU36" s="321"/>
      <c r="QV36" s="321"/>
      <c r="QW36" s="321"/>
      <c r="QX36" s="321"/>
      <c r="QY36" s="321"/>
      <c r="QZ36" s="321"/>
      <c r="RA36" s="321"/>
      <c r="RB36" s="321"/>
      <c r="RC36" s="321"/>
      <c r="RD36" s="321"/>
      <c r="RE36" s="321"/>
      <c r="RF36" s="321"/>
      <c r="RG36" s="321"/>
      <c r="RH36" s="321"/>
      <c r="RI36" s="321"/>
      <c r="RJ36" s="321"/>
      <c r="RK36" s="321"/>
      <c r="RL36" s="321"/>
      <c r="RM36" s="321"/>
      <c r="RN36" s="321"/>
      <c r="RO36" s="321"/>
      <c r="RP36" s="321"/>
      <c r="RQ36" s="321"/>
      <c r="RR36" s="321"/>
      <c r="RS36" s="321"/>
      <c r="RT36" s="321"/>
      <c r="RU36" s="321"/>
      <c r="RV36" s="321"/>
      <c r="RW36" s="321"/>
      <c r="RX36" s="321"/>
      <c r="RY36" s="321"/>
      <c r="RZ36" s="321"/>
      <c r="SA36" s="321"/>
      <c r="SB36" s="321"/>
      <c r="SC36" s="321"/>
      <c r="SD36" s="321"/>
      <c r="SE36" s="321"/>
      <c r="SF36" s="321"/>
      <c r="SG36" s="321"/>
      <c r="SH36" s="321"/>
      <c r="SI36" s="321"/>
      <c r="SJ36" s="321"/>
      <c r="SK36" s="321"/>
      <c r="SL36" s="321"/>
      <c r="SM36" s="321"/>
      <c r="SN36" s="321"/>
      <c r="SO36" s="321"/>
      <c r="SP36" s="321"/>
      <c r="SQ36" s="321"/>
      <c r="SR36" s="321"/>
      <c r="SS36" s="321"/>
      <c r="ST36" s="321"/>
      <c r="SU36" s="321"/>
      <c r="SV36" s="321"/>
      <c r="SW36" s="321"/>
      <c r="SX36" s="321"/>
      <c r="SY36" s="321"/>
      <c r="SZ36" s="321"/>
      <c r="TA36" s="321"/>
      <c r="TB36" s="321"/>
      <c r="TC36" s="321"/>
      <c r="TD36" s="321"/>
      <c r="TE36" s="321"/>
      <c r="TF36" s="321"/>
      <c r="TG36" s="321"/>
      <c r="TH36" s="321"/>
      <c r="TI36" s="321"/>
      <c r="TJ36" s="321"/>
      <c r="TK36" s="321"/>
      <c r="TL36" s="321"/>
      <c r="TM36" s="321"/>
      <c r="TN36" s="321"/>
      <c r="TO36" s="321"/>
      <c r="TP36" s="321"/>
      <c r="TQ36" s="321"/>
      <c r="TR36" s="321"/>
      <c r="TS36" s="321"/>
      <c r="TT36" s="321"/>
      <c r="TU36" s="321"/>
      <c r="TV36" s="321"/>
      <c r="TW36" s="321"/>
      <c r="TX36" s="321"/>
      <c r="TY36" s="321"/>
      <c r="TZ36" s="321"/>
      <c r="UA36" s="321"/>
      <c r="UB36" s="321"/>
      <c r="UC36" s="321"/>
      <c r="UD36" s="321"/>
      <c r="UE36" s="321"/>
      <c r="UF36" s="321"/>
      <c r="UG36" s="321"/>
      <c r="UH36" s="321"/>
      <c r="UI36" s="321"/>
      <c r="UJ36" s="321"/>
      <c r="UK36" s="321"/>
      <c r="UL36" s="321"/>
      <c r="UM36" s="321"/>
      <c r="UN36" s="321"/>
      <c r="UO36" s="321"/>
      <c r="UP36" s="321"/>
      <c r="UQ36" s="321"/>
      <c r="UR36" s="321"/>
      <c r="US36" s="321"/>
      <c r="UT36" s="321"/>
      <c r="UU36" s="321"/>
      <c r="UV36" s="321"/>
      <c r="UW36" s="321"/>
      <c r="UX36" s="321"/>
      <c r="UY36" s="321"/>
      <c r="UZ36" s="321"/>
      <c r="VA36" s="321"/>
      <c r="VB36" s="321"/>
      <c r="VC36" s="321"/>
      <c r="VD36" s="321"/>
      <c r="VE36" s="321"/>
      <c r="VF36" s="321"/>
      <c r="VG36" s="321"/>
      <c r="VH36" s="321"/>
      <c r="VI36" s="321"/>
      <c r="VJ36" s="321"/>
      <c r="VK36" s="321"/>
      <c r="VL36" s="321"/>
      <c r="VM36" s="321"/>
      <c r="VN36" s="321"/>
      <c r="VO36" s="321"/>
      <c r="VP36" s="321"/>
      <c r="VQ36" s="321"/>
      <c r="VR36" s="321"/>
      <c r="VS36" s="321"/>
      <c r="VT36" s="321"/>
      <c r="VU36" s="321"/>
      <c r="VV36" s="321"/>
      <c r="VW36" s="321"/>
      <c r="VX36" s="321"/>
      <c r="VY36" s="321"/>
      <c r="VZ36" s="321"/>
      <c r="WA36" s="321"/>
      <c r="WB36" s="321"/>
      <c r="WC36" s="321"/>
      <c r="WD36" s="321"/>
      <c r="WE36" s="321"/>
      <c r="WF36" s="321"/>
      <c r="WG36" s="321"/>
      <c r="WH36" s="321"/>
      <c r="WI36" s="321"/>
      <c r="WJ36" s="321"/>
      <c r="WK36" s="321"/>
      <c r="WL36" s="321"/>
      <c r="WM36" s="321"/>
      <c r="WN36" s="321"/>
      <c r="WO36" s="321"/>
      <c r="WP36" s="321"/>
      <c r="WQ36" s="321"/>
      <c r="WR36" s="321"/>
      <c r="WS36" s="321"/>
      <c r="WT36" s="321"/>
      <c r="WU36" s="321"/>
      <c r="WV36" s="321"/>
      <c r="WW36" s="321"/>
      <c r="WX36" s="321"/>
      <c r="WY36" s="321"/>
      <c r="WZ36" s="321"/>
      <c r="XA36" s="321"/>
      <c r="XB36" s="321"/>
      <c r="XC36" s="321"/>
      <c r="XD36" s="321"/>
      <c r="XE36" s="321"/>
      <c r="XF36" s="321"/>
      <c r="XG36" s="321"/>
      <c r="XH36" s="321"/>
      <c r="XI36" s="321"/>
      <c r="XJ36" s="321"/>
      <c r="XK36" s="321"/>
      <c r="XL36" s="321"/>
      <c r="XM36" s="321"/>
      <c r="XN36" s="321"/>
      <c r="XO36" s="321"/>
      <c r="XP36" s="321"/>
      <c r="XQ36" s="321"/>
      <c r="XR36" s="321"/>
      <c r="XS36" s="321"/>
      <c r="XT36" s="321"/>
      <c r="XU36" s="321"/>
      <c r="XV36" s="321"/>
      <c r="XW36" s="321"/>
      <c r="XX36" s="321"/>
      <c r="XY36" s="321"/>
      <c r="XZ36" s="321"/>
      <c r="YA36" s="321"/>
      <c r="YB36" s="321"/>
      <c r="YC36" s="321"/>
      <c r="YD36" s="321"/>
      <c r="YE36" s="321"/>
      <c r="YF36" s="321"/>
      <c r="YG36" s="321"/>
      <c r="YH36" s="321"/>
      <c r="YI36" s="321"/>
      <c r="YJ36" s="321"/>
      <c r="YK36" s="321"/>
      <c r="YL36" s="321"/>
      <c r="YM36" s="321"/>
      <c r="YN36" s="321"/>
      <c r="YO36" s="321"/>
      <c r="YP36" s="321"/>
      <c r="YQ36" s="321"/>
      <c r="YR36" s="321"/>
      <c r="YS36" s="321"/>
      <c r="YT36" s="321"/>
      <c r="YU36" s="321"/>
      <c r="YV36" s="321"/>
      <c r="YW36" s="321"/>
      <c r="YX36" s="321"/>
      <c r="YY36" s="321"/>
      <c r="YZ36" s="321"/>
      <c r="ZA36" s="321"/>
      <c r="ZB36" s="321"/>
      <c r="ZC36" s="321"/>
      <c r="ZD36" s="321"/>
      <c r="ZE36" s="321"/>
      <c r="ZF36" s="321"/>
      <c r="ZG36" s="321"/>
      <c r="ZH36" s="321"/>
      <c r="ZI36" s="321"/>
      <c r="ZJ36" s="321"/>
      <c r="ZK36" s="321"/>
      <c r="ZL36" s="321"/>
      <c r="ZM36" s="321"/>
      <c r="ZN36" s="321"/>
      <c r="ZO36" s="321"/>
      <c r="ZP36" s="321"/>
      <c r="ZQ36" s="321"/>
      <c r="ZR36" s="321"/>
      <c r="ZS36" s="321"/>
      <c r="ZT36" s="321"/>
      <c r="ZU36" s="321"/>
      <c r="ZV36" s="321"/>
      <c r="ZW36" s="321"/>
      <c r="ZX36" s="321"/>
      <c r="ZY36" s="321"/>
      <c r="ZZ36" s="321"/>
      <c r="AAA36" s="321"/>
      <c r="AAB36" s="321"/>
      <c r="AAC36" s="321"/>
      <c r="AAD36" s="321"/>
      <c r="AAE36" s="321"/>
      <c r="AAF36" s="321"/>
      <c r="AAG36" s="321"/>
      <c r="AAH36" s="321"/>
      <c r="AAI36" s="321"/>
      <c r="AAJ36" s="321"/>
      <c r="AAK36" s="321"/>
      <c r="AAL36" s="321"/>
      <c r="AAM36" s="321"/>
      <c r="AAN36" s="321"/>
      <c r="AAO36" s="321"/>
      <c r="AAP36" s="321"/>
      <c r="AAQ36" s="321"/>
      <c r="AAR36" s="321"/>
      <c r="AAS36" s="321"/>
      <c r="AAT36" s="321"/>
      <c r="AAU36" s="321"/>
      <c r="AAV36" s="321"/>
      <c r="AAW36" s="321"/>
      <c r="AAX36" s="321"/>
      <c r="AAY36" s="321"/>
      <c r="AAZ36" s="321"/>
      <c r="ABA36" s="321"/>
      <c r="ABB36" s="321"/>
      <c r="ABC36" s="321"/>
      <c r="ABD36" s="321"/>
      <c r="ABE36" s="321"/>
      <c r="ABF36" s="321"/>
      <c r="ABG36" s="321"/>
      <c r="ABH36" s="321"/>
      <c r="ABI36" s="321"/>
      <c r="ABJ36" s="321"/>
      <c r="ABK36" s="321"/>
      <c r="ABL36" s="321"/>
      <c r="ABM36" s="321"/>
      <c r="ABN36" s="321"/>
      <c r="ABO36" s="321"/>
      <c r="ABP36" s="321"/>
      <c r="ABQ36" s="321"/>
      <c r="ABR36" s="321"/>
      <c r="ABS36" s="321"/>
      <c r="ABT36" s="321"/>
      <c r="ABU36" s="321"/>
      <c r="ABV36" s="321"/>
      <c r="ABW36" s="321"/>
      <c r="ABX36" s="321"/>
      <c r="ABY36" s="321"/>
      <c r="ABZ36" s="321"/>
      <c r="ACA36" s="321"/>
      <c r="ACB36" s="321"/>
      <c r="ACC36" s="321"/>
      <c r="ACD36" s="321"/>
      <c r="ACE36" s="321"/>
      <c r="ACF36" s="321"/>
      <c r="ACG36" s="321"/>
      <c r="ACH36" s="321"/>
      <c r="ACI36" s="321"/>
      <c r="ACJ36" s="321"/>
      <c r="ACK36" s="321"/>
      <c r="ACL36" s="321"/>
      <c r="ACM36" s="321"/>
      <c r="ACN36" s="321"/>
      <c r="ACO36" s="321"/>
      <c r="ACP36" s="321"/>
      <c r="ACQ36" s="321"/>
      <c r="ACR36" s="321"/>
      <c r="ACS36" s="321"/>
      <c r="ACT36" s="321"/>
      <c r="ACU36" s="321"/>
      <c r="ACV36" s="321"/>
      <c r="ACW36" s="321"/>
      <c r="ACX36" s="321"/>
      <c r="ACY36" s="321"/>
      <c r="ACZ36" s="321"/>
      <c r="ADA36" s="321"/>
      <c r="ADB36" s="321"/>
      <c r="ADC36" s="321"/>
      <c r="ADD36" s="321"/>
      <c r="ADE36" s="321"/>
      <c r="ADF36" s="321"/>
      <c r="ADG36" s="321"/>
      <c r="ADH36" s="321"/>
      <c r="ADI36" s="321"/>
      <c r="ADJ36" s="321"/>
      <c r="ADK36" s="321"/>
      <c r="ADL36" s="321"/>
      <c r="ADM36" s="321"/>
      <c r="ADN36" s="321"/>
      <c r="ADO36" s="321"/>
      <c r="ADP36" s="321"/>
      <c r="ADQ36" s="321"/>
      <c r="ADR36" s="321"/>
      <c r="ADS36" s="321"/>
      <c r="ADT36" s="321"/>
      <c r="ADU36" s="321"/>
      <c r="ADV36" s="321"/>
      <c r="ADW36" s="321"/>
      <c r="ADX36" s="321"/>
      <c r="ADY36" s="321"/>
      <c r="ADZ36" s="321"/>
      <c r="AEA36" s="321"/>
      <c r="AEB36" s="321"/>
      <c r="AEC36" s="321"/>
      <c r="AED36" s="321"/>
      <c r="AEE36" s="321"/>
      <c r="AEF36" s="321"/>
      <c r="AEG36" s="321"/>
      <c r="AEH36" s="321"/>
      <c r="AEI36" s="321"/>
      <c r="AEJ36" s="321"/>
      <c r="AEK36" s="321"/>
      <c r="AEL36" s="321"/>
      <c r="AEM36" s="321"/>
      <c r="AEN36" s="321"/>
      <c r="AEO36" s="321"/>
      <c r="AEP36" s="321"/>
      <c r="AEQ36" s="321"/>
      <c r="AER36" s="321"/>
      <c r="AES36" s="321"/>
      <c r="AET36" s="321"/>
      <c r="AEU36" s="321"/>
      <c r="AEV36" s="321"/>
      <c r="AEW36" s="321"/>
      <c r="AEX36" s="321"/>
      <c r="AEY36" s="321"/>
      <c r="AEZ36" s="321"/>
      <c r="AFA36" s="321"/>
      <c r="AFB36" s="321"/>
      <c r="AFC36" s="321"/>
      <c r="AFD36" s="321"/>
      <c r="AFE36" s="321"/>
      <c r="AFF36" s="321"/>
      <c r="AFG36" s="321"/>
      <c r="AFH36" s="321"/>
      <c r="AFI36" s="321"/>
      <c r="AFJ36" s="321"/>
      <c r="AFK36" s="321"/>
      <c r="AFL36" s="321"/>
      <c r="AFM36" s="321"/>
      <c r="AFN36" s="321"/>
      <c r="AFO36" s="321"/>
      <c r="AFP36" s="321"/>
      <c r="AFQ36" s="321"/>
      <c r="AFR36" s="321"/>
      <c r="AFS36" s="321"/>
      <c r="AFT36" s="321"/>
      <c r="AFU36" s="321"/>
      <c r="AFV36" s="321"/>
      <c r="AFW36" s="321"/>
      <c r="AFX36" s="321"/>
      <c r="AFY36" s="321"/>
      <c r="AFZ36" s="321"/>
      <c r="AGA36" s="321"/>
      <c r="AGB36" s="321"/>
      <c r="AGC36" s="321"/>
      <c r="AGD36" s="321"/>
      <c r="AGE36" s="321"/>
      <c r="AGF36" s="321"/>
      <c r="AGG36" s="321"/>
      <c r="AGH36" s="321"/>
      <c r="AGI36" s="321"/>
      <c r="AGJ36" s="321"/>
      <c r="AGK36" s="321"/>
      <c r="AGL36" s="321"/>
      <c r="AGM36" s="321"/>
      <c r="AGN36" s="321"/>
      <c r="AGO36" s="321"/>
      <c r="AGP36" s="321"/>
      <c r="AGQ36" s="321"/>
      <c r="AGR36" s="321"/>
      <c r="AGS36" s="321"/>
      <c r="AGT36" s="321"/>
      <c r="AGU36" s="321"/>
      <c r="AGV36" s="321"/>
      <c r="AGW36" s="321"/>
      <c r="AGX36" s="321"/>
      <c r="AGY36" s="321"/>
      <c r="AGZ36" s="321"/>
      <c r="AHA36" s="321"/>
      <c r="AHB36" s="321"/>
      <c r="AHC36" s="321"/>
      <c r="AHD36" s="321"/>
      <c r="AHE36" s="321"/>
      <c r="AHF36" s="321"/>
      <c r="AHG36" s="321"/>
      <c r="AHH36" s="321"/>
      <c r="AHI36" s="321"/>
      <c r="AHJ36" s="321"/>
      <c r="AHK36" s="321"/>
      <c r="AHL36" s="321"/>
      <c r="AHM36" s="321"/>
      <c r="AHN36" s="321"/>
      <c r="AHO36" s="321"/>
      <c r="AHP36" s="321"/>
      <c r="AHQ36" s="321"/>
      <c r="AHR36" s="321"/>
      <c r="AHS36" s="321"/>
      <c r="AHT36" s="321"/>
      <c r="AHU36" s="321"/>
      <c r="AHV36" s="321"/>
      <c r="AHW36" s="321"/>
      <c r="AHX36" s="321"/>
      <c r="AHY36" s="321"/>
      <c r="AHZ36" s="321"/>
      <c r="AIA36" s="321"/>
      <c r="AIB36" s="321"/>
      <c r="AIC36" s="321"/>
      <c r="AID36" s="321"/>
      <c r="AIE36" s="321"/>
      <c r="AIF36" s="321"/>
      <c r="AIG36" s="321"/>
      <c r="AIH36" s="321"/>
      <c r="AII36" s="321"/>
      <c r="AIJ36" s="321"/>
      <c r="AIK36" s="321"/>
      <c r="AIL36" s="321"/>
      <c r="AIM36" s="321"/>
      <c r="AIN36" s="321"/>
      <c r="AIO36" s="321"/>
      <c r="AIP36" s="321"/>
      <c r="AIQ36" s="321"/>
      <c r="AIR36" s="321"/>
      <c r="AIS36" s="321"/>
      <c r="AIT36" s="321"/>
      <c r="AIU36" s="321"/>
      <c r="AIV36" s="321"/>
      <c r="AIW36" s="321"/>
      <c r="AIX36" s="321"/>
      <c r="AIY36" s="321"/>
      <c r="AIZ36" s="321"/>
      <c r="AJA36" s="321"/>
      <c r="AJB36" s="321"/>
      <c r="AJC36" s="321"/>
      <c r="AJD36" s="321"/>
      <c r="AJE36" s="321"/>
      <c r="AJF36" s="321"/>
      <c r="AJG36" s="321"/>
      <c r="AJH36" s="321"/>
      <c r="AJI36" s="321"/>
      <c r="AJJ36" s="321"/>
      <c r="AJK36" s="321"/>
      <c r="AJL36" s="321"/>
      <c r="AJM36" s="321"/>
      <c r="AJN36" s="321"/>
      <c r="AJO36" s="321"/>
      <c r="AJP36" s="321"/>
      <c r="AJQ36" s="321"/>
      <c r="AJR36" s="321"/>
      <c r="AJS36" s="321"/>
      <c r="AJT36" s="321"/>
      <c r="AJU36" s="321"/>
      <c r="AJV36" s="321"/>
    </row>
    <row r="37" spans="1:958" s="90" customFormat="1" ht="244.5" customHeight="1">
      <c r="A37" s="396"/>
      <c r="B37" s="309" t="s">
        <v>448</v>
      </c>
      <c r="C37" s="93" t="s">
        <v>370</v>
      </c>
      <c r="D37" s="308">
        <v>41548</v>
      </c>
      <c r="E37" s="308">
        <v>41974</v>
      </c>
      <c r="F37" s="90" t="s">
        <v>197</v>
      </c>
      <c r="G37" s="93" t="s">
        <v>372</v>
      </c>
      <c r="H37" s="319">
        <v>15000</v>
      </c>
      <c r="J37" s="305" t="s">
        <v>64</v>
      </c>
      <c r="M37" s="305" t="s">
        <v>31</v>
      </c>
      <c r="O37" s="90" t="s">
        <v>584</v>
      </c>
      <c r="P37" s="90" t="s">
        <v>567</v>
      </c>
      <c r="R37" s="90" t="s">
        <v>581</v>
      </c>
      <c r="S37" s="90" t="s">
        <v>576</v>
      </c>
      <c r="AB37" s="321"/>
      <c r="AC37" s="321"/>
      <c r="AD37" s="321"/>
      <c r="AE37" s="321"/>
      <c r="AF37" s="321"/>
      <c r="AG37" s="321"/>
      <c r="AH37" s="321"/>
      <c r="AI37" s="321"/>
      <c r="AJ37" s="321"/>
      <c r="AK37" s="321"/>
      <c r="AL37" s="321"/>
      <c r="AM37" s="321"/>
      <c r="AN37" s="321"/>
      <c r="AO37" s="321"/>
      <c r="AP37" s="321"/>
      <c r="AQ37" s="321"/>
      <c r="AR37" s="321"/>
      <c r="AS37" s="321"/>
      <c r="AT37" s="321"/>
      <c r="AU37" s="321"/>
      <c r="AV37" s="321"/>
      <c r="AW37" s="321"/>
      <c r="AX37" s="321"/>
      <c r="AY37" s="321"/>
      <c r="AZ37" s="321"/>
      <c r="BA37" s="321"/>
      <c r="BB37" s="321"/>
      <c r="BC37" s="321"/>
      <c r="BD37" s="321"/>
      <c r="BE37" s="321"/>
      <c r="BF37" s="321"/>
      <c r="BG37" s="321"/>
      <c r="BH37" s="321"/>
      <c r="BI37" s="321"/>
      <c r="BJ37" s="321"/>
      <c r="BK37" s="321"/>
      <c r="BL37" s="321"/>
      <c r="BM37" s="321"/>
      <c r="BN37" s="321"/>
      <c r="BO37" s="321"/>
      <c r="BP37" s="321"/>
      <c r="BQ37" s="321"/>
      <c r="BR37" s="321"/>
      <c r="BS37" s="321"/>
      <c r="BT37" s="321"/>
      <c r="BU37" s="321"/>
      <c r="BV37" s="321"/>
      <c r="BW37" s="321"/>
      <c r="BX37" s="321"/>
      <c r="BY37" s="321"/>
      <c r="BZ37" s="321"/>
      <c r="CA37" s="321"/>
      <c r="CB37" s="321"/>
      <c r="CC37" s="321"/>
      <c r="CD37" s="321"/>
      <c r="CE37" s="321"/>
      <c r="CF37" s="321"/>
      <c r="CG37" s="321"/>
      <c r="CH37" s="321"/>
      <c r="CI37" s="321"/>
      <c r="CJ37" s="321"/>
      <c r="CK37" s="321"/>
      <c r="CL37" s="321"/>
      <c r="CM37" s="321"/>
      <c r="CN37" s="321"/>
      <c r="CO37" s="321"/>
      <c r="CP37" s="321"/>
      <c r="CQ37" s="321"/>
      <c r="CR37" s="321"/>
      <c r="CS37" s="321"/>
      <c r="CT37" s="321"/>
      <c r="CU37" s="321"/>
      <c r="CV37" s="321"/>
      <c r="CW37" s="321"/>
      <c r="CX37" s="321"/>
      <c r="CY37" s="321"/>
      <c r="CZ37" s="321"/>
      <c r="DA37" s="321"/>
      <c r="DB37" s="321"/>
      <c r="DC37" s="321"/>
      <c r="DD37" s="321"/>
      <c r="DE37" s="321"/>
      <c r="DF37" s="321"/>
      <c r="DG37" s="321"/>
      <c r="DH37" s="321"/>
      <c r="DI37" s="321"/>
      <c r="DJ37" s="321"/>
      <c r="DK37" s="321"/>
      <c r="DL37" s="321"/>
      <c r="DM37" s="321"/>
      <c r="DN37" s="321"/>
      <c r="DO37" s="321"/>
      <c r="DP37" s="321"/>
      <c r="DQ37" s="321"/>
      <c r="DR37" s="321"/>
      <c r="DS37" s="321"/>
      <c r="DT37" s="321"/>
      <c r="DU37" s="321"/>
      <c r="DV37" s="321"/>
      <c r="DW37" s="321"/>
      <c r="DX37" s="321"/>
      <c r="DY37" s="321"/>
      <c r="DZ37" s="321"/>
      <c r="EA37" s="321"/>
      <c r="EB37" s="321"/>
      <c r="EC37" s="321"/>
      <c r="ED37" s="321"/>
      <c r="EE37" s="321"/>
      <c r="EF37" s="321"/>
      <c r="EG37" s="321"/>
      <c r="EH37" s="321"/>
      <c r="EI37" s="321"/>
      <c r="EJ37" s="321"/>
      <c r="EK37" s="321"/>
      <c r="EL37" s="321"/>
      <c r="EM37" s="321"/>
      <c r="EN37" s="321"/>
      <c r="EO37" s="321"/>
      <c r="EP37" s="321"/>
      <c r="EQ37" s="321"/>
      <c r="ER37" s="321"/>
      <c r="ES37" s="321"/>
      <c r="ET37" s="321"/>
      <c r="EU37" s="321"/>
      <c r="EV37" s="321"/>
      <c r="EW37" s="321"/>
      <c r="EX37" s="321"/>
      <c r="EY37" s="321"/>
      <c r="EZ37" s="321"/>
      <c r="FA37" s="321"/>
      <c r="FB37" s="321"/>
      <c r="FC37" s="321"/>
      <c r="FD37" s="321"/>
      <c r="FE37" s="321"/>
      <c r="FF37" s="321"/>
      <c r="FG37" s="321"/>
      <c r="FH37" s="321"/>
      <c r="FI37" s="321"/>
      <c r="FJ37" s="321"/>
      <c r="FK37" s="321"/>
      <c r="FL37" s="321"/>
      <c r="FM37" s="321"/>
      <c r="FN37" s="321"/>
      <c r="FO37" s="321"/>
      <c r="FP37" s="321"/>
      <c r="FQ37" s="321"/>
      <c r="FR37" s="321"/>
      <c r="FS37" s="321"/>
      <c r="FT37" s="321"/>
      <c r="FU37" s="321"/>
      <c r="FV37" s="321"/>
      <c r="FW37" s="321"/>
      <c r="FX37" s="321"/>
      <c r="FY37" s="321"/>
      <c r="FZ37" s="321"/>
      <c r="GA37" s="321"/>
      <c r="GB37" s="321"/>
      <c r="GC37" s="321"/>
      <c r="GD37" s="321"/>
      <c r="GE37" s="321"/>
      <c r="GF37" s="321"/>
      <c r="GG37" s="321"/>
      <c r="GH37" s="321"/>
      <c r="GI37" s="321"/>
      <c r="GJ37" s="321"/>
      <c r="GK37" s="321"/>
      <c r="GL37" s="321"/>
      <c r="GM37" s="321"/>
      <c r="GN37" s="321"/>
      <c r="GO37" s="321"/>
      <c r="GP37" s="321"/>
      <c r="GQ37" s="321"/>
      <c r="GR37" s="321"/>
      <c r="GS37" s="321"/>
      <c r="GT37" s="321"/>
      <c r="GU37" s="321"/>
      <c r="GV37" s="321"/>
      <c r="GW37" s="321"/>
      <c r="GX37" s="321"/>
      <c r="GY37" s="321"/>
      <c r="GZ37" s="321"/>
      <c r="HA37" s="321"/>
      <c r="HB37" s="321"/>
      <c r="HC37" s="321"/>
      <c r="HD37" s="321"/>
      <c r="HE37" s="321"/>
      <c r="HF37" s="321"/>
      <c r="HG37" s="321"/>
      <c r="HH37" s="321"/>
      <c r="HI37" s="321"/>
      <c r="HJ37" s="321"/>
      <c r="HK37" s="321"/>
      <c r="HL37" s="321"/>
      <c r="HM37" s="321"/>
      <c r="HN37" s="321"/>
      <c r="HO37" s="321"/>
      <c r="HP37" s="321"/>
      <c r="HQ37" s="321"/>
      <c r="HR37" s="321"/>
      <c r="HS37" s="321"/>
      <c r="HT37" s="321"/>
      <c r="HU37" s="321"/>
      <c r="HV37" s="321"/>
      <c r="HW37" s="321"/>
      <c r="HX37" s="321"/>
      <c r="HY37" s="321"/>
      <c r="HZ37" s="321"/>
      <c r="IA37" s="321"/>
      <c r="IB37" s="321"/>
      <c r="IC37" s="321"/>
      <c r="ID37" s="321"/>
      <c r="IE37" s="321"/>
      <c r="IF37" s="321"/>
      <c r="IG37" s="321"/>
      <c r="IH37" s="321"/>
      <c r="II37" s="321"/>
      <c r="IJ37" s="321"/>
      <c r="IK37" s="321"/>
      <c r="IL37" s="321"/>
      <c r="IM37" s="321"/>
      <c r="IN37" s="321"/>
      <c r="IO37" s="321"/>
      <c r="IP37" s="321"/>
      <c r="IQ37" s="321"/>
      <c r="IR37" s="321"/>
      <c r="IS37" s="321"/>
      <c r="IT37" s="321"/>
      <c r="IU37" s="321"/>
      <c r="IV37" s="321"/>
      <c r="IW37" s="321"/>
      <c r="IX37" s="321"/>
      <c r="IY37" s="321"/>
      <c r="IZ37" s="321"/>
      <c r="JA37" s="321"/>
      <c r="JB37" s="321"/>
      <c r="JC37" s="321"/>
      <c r="JD37" s="321"/>
      <c r="JE37" s="321"/>
      <c r="JF37" s="321"/>
      <c r="JG37" s="321"/>
      <c r="JH37" s="321"/>
      <c r="JI37" s="321"/>
      <c r="JJ37" s="321"/>
      <c r="JK37" s="321"/>
      <c r="JL37" s="321"/>
      <c r="JM37" s="321"/>
      <c r="JN37" s="321"/>
      <c r="JO37" s="321"/>
      <c r="JP37" s="321"/>
      <c r="JQ37" s="321"/>
      <c r="JR37" s="321"/>
      <c r="JS37" s="321"/>
      <c r="JT37" s="321"/>
      <c r="JU37" s="321"/>
      <c r="JV37" s="321"/>
      <c r="JW37" s="321"/>
      <c r="JX37" s="321"/>
      <c r="JY37" s="321"/>
      <c r="JZ37" s="321"/>
      <c r="KA37" s="321"/>
      <c r="KB37" s="321"/>
      <c r="KC37" s="320"/>
    </row>
    <row r="38" spans="1:958" s="235" customFormat="1" ht="240" customHeight="1">
      <c r="AB38" s="321"/>
      <c r="AC38" s="321"/>
      <c r="AD38" s="321"/>
      <c r="AE38" s="321"/>
      <c r="AF38" s="321"/>
      <c r="AG38" s="321"/>
      <c r="AH38" s="321"/>
      <c r="AI38" s="321"/>
      <c r="AJ38" s="321"/>
      <c r="AK38" s="321"/>
      <c r="AL38" s="321"/>
      <c r="AM38" s="321"/>
      <c r="AN38" s="321"/>
      <c r="AO38" s="321"/>
      <c r="AP38" s="321"/>
      <c r="AQ38" s="321"/>
      <c r="AR38" s="321"/>
      <c r="AS38" s="321"/>
      <c r="AT38" s="321"/>
      <c r="AU38" s="321"/>
      <c r="AV38" s="321"/>
      <c r="AW38" s="321"/>
      <c r="AX38" s="321"/>
      <c r="AY38" s="321"/>
      <c r="AZ38" s="321"/>
      <c r="BA38" s="321"/>
      <c r="BB38" s="321"/>
      <c r="BC38" s="321"/>
      <c r="BD38" s="321"/>
      <c r="BE38" s="321"/>
      <c r="BF38" s="321"/>
      <c r="BG38" s="321"/>
      <c r="BH38" s="321"/>
      <c r="BI38" s="321"/>
      <c r="BJ38" s="321"/>
      <c r="BK38" s="321"/>
      <c r="BL38" s="321"/>
      <c r="BM38" s="321"/>
      <c r="BN38" s="321"/>
      <c r="BO38" s="321"/>
      <c r="BP38" s="321"/>
      <c r="BQ38" s="321"/>
      <c r="BR38" s="321"/>
      <c r="BS38" s="321"/>
      <c r="BT38" s="321"/>
      <c r="BU38" s="321"/>
      <c r="BV38" s="321"/>
      <c r="BW38" s="321"/>
      <c r="BX38" s="321"/>
      <c r="BY38" s="321"/>
      <c r="BZ38" s="321"/>
      <c r="CA38" s="321"/>
      <c r="CB38" s="321"/>
      <c r="CC38" s="321"/>
      <c r="CD38" s="321"/>
      <c r="CE38" s="321"/>
      <c r="CF38" s="321"/>
      <c r="CG38" s="321"/>
      <c r="CH38" s="321"/>
      <c r="CI38" s="321"/>
      <c r="CJ38" s="321"/>
      <c r="CK38" s="321"/>
      <c r="CL38" s="321"/>
      <c r="CM38" s="321"/>
      <c r="CN38" s="321"/>
      <c r="CO38" s="321"/>
      <c r="CP38" s="321"/>
      <c r="CQ38" s="321"/>
      <c r="CR38" s="321"/>
      <c r="CS38" s="321"/>
      <c r="CT38" s="321"/>
      <c r="CU38" s="321"/>
      <c r="CV38" s="321"/>
      <c r="CW38" s="321"/>
      <c r="CX38" s="321"/>
      <c r="CY38" s="321"/>
      <c r="CZ38" s="321"/>
      <c r="DA38" s="321"/>
      <c r="DB38" s="321"/>
      <c r="DC38" s="321"/>
      <c r="DD38" s="321"/>
      <c r="DE38" s="321"/>
      <c r="DF38" s="321"/>
      <c r="DG38" s="321"/>
      <c r="DH38" s="321"/>
      <c r="DI38" s="321"/>
      <c r="DJ38" s="321"/>
      <c r="DK38" s="321"/>
      <c r="DL38" s="321"/>
      <c r="DM38" s="321"/>
      <c r="DN38" s="321"/>
      <c r="DO38" s="321"/>
      <c r="DP38" s="321"/>
      <c r="DQ38" s="321"/>
      <c r="DR38" s="321"/>
      <c r="DS38" s="321"/>
      <c r="DT38" s="321"/>
      <c r="DU38" s="321"/>
      <c r="DV38" s="321"/>
      <c r="DW38" s="321"/>
      <c r="DX38" s="321"/>
      <c r="DY38" s="321"/>
      <c r="DZ38" s="321"/>
      <c r="EA38" s="321"/>
      <c r="EB38" s="321"/>
      <c r="EC38" s="321"/>
      <c r="ED38" s="321"/>
      <c r="EE38" s="321"/>
      <c r="EF38" s="321"/>
      <c r="EG38" s="321"/>
      <c r="EH38" s="321"/>
      <c r="EI38" s="321"/>
      <c r="EJ38" s="321"/>
      <c r="EK38" s="321"/>
      <c r="EL38" s="321"/>
      <c r="EM38" s="321"/>
      <c r="EN38" s="321"/>
      <c r="EO38" s="321"/>
      <c r="EP38" s="321"/>
      <c r="EQ38" s="321"/>
      <c r="ER38" s="321"/>
      <c r="ES38" s="321"/>
      <c r="ET38" s="321"/>
      <c r="EU38" s="321"/>
      <c r="EV38" s="321"/>
      <c r="EW38" s="321"/>
      <c r="EX38" s="321"/>
      <c r="EY38" s="321"/>
      <c r="EZ38" s="321"/>
      <c r="FA38" s="321"/>
      <c r="FB38" s="321"/>
      <c r="FC38" s="321"/>
      <c r="FD38" s="321"/>
      <c r="FE38" s="321"/>
      <c r="FF38" s="321"/>
      <c r="FG38" s="321"/>
      <c r="FH38" s="321"/>
      <c r="FI38" s="321"/>
      <c r="FJ38" s="321"/>
      <c r="FK38" s="321"/>
      <c r="FL38" s="321"/>
      <c r="FM38" s="321"/>
      <c r="FN38" s="321"/>
      <c r="FO38" s="321"/>
      <c r="FP38" s="321"/>
      <c r="FQ38" s="321"/>
      <c r="FR38" s="321"/>
      <c r="FS38" s="321"/>
      <c r="FT38" s="321"/>
      <c r="FU38" s="321"/>
      <c r="FV38" s="321"/>
      <c r="FW38" s="321"/>
      <c r="FX38" s="321"/>
      <c r="FY38" s="321"/>
      <c r="FZ38" s="321"/>
      <c r="GA38" s="321"/>
      <c r="GB38" s="321"/>
      <c r="GC38" s="321"/>
      <c r="GD38" s="321"/>
      <c r="GE38" s="321"/>
      <c r="GF38" s="321"/>
      <c r="GG38" s="321"/>
      <c r="GH38" s="321"/>
      <c r="GI38" s="321"/>
      <c r="GJ38" s="321"/>
      <c r="GK38" s="321"/>
      <c r="GL38" s="321"/>
      <c r="GM38" s="321"/>
      <c r="GN38" s="321"/>
      <c r="GO38" s="321"/>
      <c r="GP38" s="321"/>
      <c r="GQ38" s="321"/>
      <c r="GR38" s="321"/>
      <c r="GS38" s="321"/>
      <c r="GT38" s="321"/>
      <c r="GU38" s="321"/>
      <c r="GV38" s="321"/>
      <c r="GW38" s="321"/>
      <c r="GX38" s="321"/>
      <c r="GY38" s="321"/>
      <c r="GZ38" s="321"/>
      <c r="HA38" s="321"/>
      <c r="HB38" s="321"/>
      <c r="HC38" s="321"/>
      <c r="HD38" s="321"/>
      <c r="HE38" s="321"/>
      <c r="HF38" s="321"/>
      <c r="HG38" s="321"/>
      <c r="HH38" s="321"/>
      <c r="HI38" s="321"/>
      <c r="HJ38" s="321"/>
      <c r="HK38" s="321"/>
      <c r="HL38" s="321"/>
      <c r="HM38" s="321"/>
      <c r="HN38" s="321"/>
      <c r="HO38" s="321"/>
      <c r="HP38" s="321"/>
      <c r="HQ38" s="321"/>
      <c r="HR38" s="321"/>
      <c r="HS38" s="321"/>
      <c r="HT38" s="321"/>
      <c r="HU38" s="321"/>
      <c r="HV38" s="321"/>
      <c r="HW38" s="321"/>
      <c r="HX38" s="321"/>
      <c r="HY38" s="321"/>
      <c r="HZ38" s="321"/>
      <c r="IA38" s="321"/>
      <c r="IB38" s="321"/>
      <c r="IC38" s="321"/>
      <c r="ID38" s="321"/>
      <c r="IE38" s="321"/>
      <c r="IF38" s="321"/>
      <c r="IG38" s="321"/>
      <c r="IH38" s="321"/>
      <c r="II38" s="321"/>
      <c r="IJ38" s="321"/>
      <c r="IK38" s="321"/>
      <c r="IL38" s="321"/>
      <c r="IM38" s="321"/>
      <c r="IN38" s="321"/>
      <c r="IO38" s="321"/>
      <c r="IP38" s="321"/>
      <c r="IQ38" s="321"/>
      <c r="IR38" s="321"/>
      <c r="IS38" s="321"/>
      <c r="IT38" s="321"/>
      <c r="IU38" s="321"/>
      <c r="IV38" s="321"/>
      <c r="IW38" s="321"/>
      <c r="IX38" s="321"/>
      <c r="IY38" s="321"/>
      <c r="IZ38" s="321"/>
      <c r="JA38" s="321"/>
      <c r="JB38" s="321"/>
      <c r="JC38" s="321"/>
      <c r="JD38" s="321"/>
      <c r="JE38" s="321"/>
      <c r="JF38" s="321"/>
      <c r="JG38" s="321"/>
      <c r="JH38" s="321"/>
      <c r="JI38" s="321"/>
      <c r="JJ38" s="321"/>
      <c r="JK38" s="321"/>
      <c r="JL38" s="321"/>
      <c r="JM38" s="321"/>
      <c r="JN38" s="321"/>
      <c r="JO38" s="321"/>
      <c r="JP38" s="321"/>
      <c r="JQ38" s="321"/>
      <c r="JR38" s="321"/>
      <c r="JS38" s="321"/>
      <c r="JT38" s="321"/>
      <c r="JU38" s="321"/>
      <c r="JV38" s="321"/>
      <c r="JW38" s="321"/>
      <c r="JX38" s="321"/>
      <c r="JY38" s="321"/>
      <c r="JZ38" s="321"/>
      <c r="KA38" s="321"/>
      <c r="KB38" s="321"/>
    </row>
    <row r="39" spans="1:958" s="235" customFormat="1" ht="30" customHeight="1"/>
    <row r="40" spans="1:958" s="235" customFormat="1" ht="30" customHeight="1"/>
    <row r="41" spans="1:958" s="235" customFormat="1" ht="30" customHeight="1"/>
    <row r="42" spans="1:958" s="235" customFormat="1" ht="28.5" customHeight="1"/>
    <row r="43" spans="1:958" s="321" customFormat="1" ht="30" customHeight="1">
      <c r="A43" s="237"/>
      <c r="B43" s="237"/>
      <c r="C43" s="237"/>
      <c r="D43" s="237"/>
      <c r="E43" s="237"/>
      <c r="F43" s="237"/>
      <c r="G43" s="237"/>
      <c r="H43" s="237"/>
      <c r="I43" s="237"/>
    </row>
    <row r="44" spans="1:958" s="321" customFormat="1" ht="48.75" customHeight="1">
      <c r="D44" s="238"/>
      <c r="E44" s="238"/>
    </row>
    <row r="45" spans="1:958" s="321" customFormat="1" ht="30" customHeight="1"/>
    <row r="46" spans="1:958" s="321" customFormat="1" ht="30" customHeight="1">
      <c r="A46" s="237"/>
      <c r="B46" s="237"/>
      <c r="C46" s="237"/>
      <c r="D46" s="237"/>
      <c r="E46" s="237"/>
      <c r="F46" s="237"/>
      <c r="G46" s="237"/>
      <c r="H46" s="237"/>
      <c r="I46" s="237"/>
    </row>
    <row r="47" spans="1:958" s="321" customFormat="1" ht="30" customHeight="1">
      <c r="A47" s="383"/>
      <c r="D47" s="238"/>
      <c r="E47" s="238"/>
      <c r="F47" s="236"/>
    </row>
    <row r="48" spans="1:958" s="321" customFormat="1" ht="30" customHeight="1">
      <c r="A48" s="383"/>
      <c r="D48" s="238"/>
      <c r="E48" s="238"/>
      <c r="F48" s="236"/>
    </row>
    <row r="49" spans="1:6" s="321" customFormat="1" ht="15">
      <c r="A49" s="383"/>
      <c r="D49" s="238"/>
      <c r="E49" s="238"/>
    </row>
    <row r="50" spans="1:6" s="321" customFormat="1" ht="15.6" customHeight="1">
      <c r="A50" s="383"/>
      <c r="D50" s="238"/>
      <c r="E50" s="238"/>
      <c r="F50" s="236"/>
    </row>
    <row r="51" spans="1:6" s="235" customFormat="1" ht="15.6" customHeight="1"/>
    <row r="52" spans="1:6" s="235" customFormat="1" ht="15.6" customHeight="1"/>
    <row r="53" spans="1:6" s="235" customFormat="1" ht="15.6" customHeight="1"/>
    <row r="54" spans="1:6" s="235" customFormat="1" ht="15.6" customHeight="1"/>
    <row r="55" spans="1:6" s="235" customFormat="1" ht="15.6" customHeight="1"/>
    <row r="56" spans="1:6" s="235" customFormat="1" ht="15"/>
    <row r="57" spans="1:6" s="235" customFormat="1" ht="15"/>
    <row r="58" spans="1:6" s="235" customFormat="1" ht="15"/>
    <row r="59" spans="1:6" s="235" customFormat="1" ht="15"/>
    <row r="60" spans="1:6" s="235" customFormat="1" ht="15"/>
    <row r="61" spans="1:6" s="235" customFormat="1" ht="15"/>
    <row r="62" spans="1:6" s="235" customFormat="1" ht="15"/>
    <row r="63" spans="1:6" s="235" customFormat="1" ht="15"/>
    <row r="64" spans="1:6" s="235" customFormat="1" ht="15"/>
    <row r="65" s="235" customFormat="1" ht="15.6" customHeight="1"/>
    <row r="66" s="235" customFormat="1" ht="15.6" customHeight="1"/>
    <row r="67" s="235" customFormat="1" ht="15.6" customHeight="1"/>
    <row r="68" s="235" customFormat="1" ht="15.6" customHeight="1"/>
    <row r="69" s="235" customFormat="1" ht="15.6" customHeight="1"/>
    <row r="70" s="235" customFormat="1" ht="15.6" customHeight="1"/>
    <row r="71" s="235" customFormat="1" ht="15"/>
    <row r="72" s="235" customFormat="1" ht="15"/>
    <row r="73" s="235" customFormat="1" ht="15"/>
    <row r="74" s="235" customFormat="1" ht="15.6" customHeight="1"/>
    <row r="75" s="235" customFormat="1" ht="15.6" customHeight="1"/>
    <row r="76" s="235" customFormat="1" ht="15.6" customHeight="1"/>
    <row r="77" s="235" customFormat="1" ht="15.6" customHeight="1"/>
    <row r="78" s="235" customFormat="1" ht="15.6" customHeight="1"/>
    <row r="79" s="235" customFormat="1" ht="15.6" customHeight="1"/>
    <row r="80" s="235" customFormat="1" ht="15.6" customHeight="1"/>
    <row r="81" s="235" customFormat="1" ht="15.6" customHeight="1"/>
    <row r="82" s="235" customFormat="1" ht="15.6" customHeight="1"/>
    <row r="83" s="235" customFormat="1" ht="15.6" customHeight="1"/>
    <row r="84" s="235" customFormat="1" ht="15.6" customHeight="1"/>
    <row r="85" s="235" customFormat="1" ht="15.6" customHeight="1"/>
    <row r="86" s="235" customFormat="1" ht="15"/>
    <row r="87" s="235" customFormat="1" ht="15"/>
    <row r="88" s="235" customFormat="1" ht="15"/>
    <row r="89" s="235" customFormat="1" ht="15.6" customHeight="1"/>
    <row r="90" s="235" customFormat="1" ht="15.6" customHeight="1"/>
    <row r="91" s="235" customFormat="1" ht="15.6" customHeight="1"/>
    <row r="92" s="235" customFormat="1" ht="15.6" customHeight="1"/>
    <row r="93" s="235" customFormat="1" ht="15.6" customHeight="1"/>
    <row r="94" s="235" customFormat="1" ht="15.6" customHeight="1"/>
    <row r="95" s="235" customFormat="1" ht="15.6" customHeight="1"/>
    <row r="96" s="235" customFormat="1" ht="15.6" customHeight="1"/>
    <row r="97" s="235" customFormat="1" ht="15.6" customHeight="1"/>
    <row r="98" s="235" customFormat="1" ht="15.6" customHeight="1"/>
    <row r="99" s="235" customFormat="1" ht="15.6" customHeight="1"/>
    <row r="100" s="235" customFormat="1" ht="15.6" customHeight="1"/>
    <row r="101" s="235" customFormat="1" ht="15"/>
    <row r="102" s="235" customFormat="1" ht="15"/>
    <row r="103" s="235" customFormat="1" ht="15"/>
    <row r="104" s="235" customFormat="1" ht="15.6" customHeight="1"/>
    <row r="105" s="235" customFormat="1" ht="15.6" customHeight="1"/>
    <row r="106" s="235" customFormat="1" ht="15.6" customHeight="1"/>
    <row r="107" s="235" customFormat="1" ht="15.6" customHeight="1"/>
    <row r="108" s="235" customFormat="1" ht="15.6" customHeight="1"/>
    <row r="109" s="235" customFormat="1" ht="15.6" customHeight="1"/>
    <row r="110" s="235" customFormat="1" ht="15.6" customHeight="1"/>
    <row r="111" s="235" customFormat="1" ht="15.6" customHeight="1"/>
    <row r="112" s="235" customFormat="1" ht="15.6" customHeight="1"/>
    <row r="113" s="235" customFormat="1" ht="15.6" customHeight="1"/>
    <row r="114" s="235" customFormat="1" ht="15.6" customHeight="1"/>
    <row r="115" s="235" customFormat="1" ht="15.6" customHeight="1"/>
    <row r="116" s="235" customFormat="1" ht="15"/>
    <row r="117" s="235" customFormat="1" ht="15"/>
    <row r="118" ht="15"/>
    <row r="119" ht="15.6" customHeight="1"/>
    <row r="120" ht="15.6" customHeight="1"/>
    <row r="121" ht="15.6" customHeight="1"/>
    <row r="122" ht="15.6" customHeight="1"/>
    <row r="123" ht="15.6" customHeight="1"/>
    <row r="124" ht="15.6" customHeight="1"/>
    <row r="125" ht="15.6" customHeight="1"/>
    <row r="126" ht="15.6" customHeight="1"/>
    <row r="127" ht="15.6" customHeight="1"/>
    <row r="128" ht="15.6" customHeight="1"/>
    <row r="129" ht="15.6" customHeight="1"/>
    <row r="130" ht="15.6" customHeight="1"/>
    <row r="131" ht="15"/>
    <row r="132" ht="15"/>
    <row r="133" ht="15"/>
    <row r="134" ht="15.6" customHeight="1"/>
    <row r="135" ht="15.6" customHeight="1"/>
    <row r="136" ht="15.6" customHeight="1"/>
    <row r="137" ht="15.6" customHeight="1"/>
    <row r="138" ht="15.6" customHeight="1"/>
    <row r="139" ht="15.6" customHeight="1"/>
    <row r="140" ht="15.6" customHeight="1"/>
    <row r="141" ht="15.6" customHeight="1"/>
    <row r="142" ht="15.6" customHeight="1"/>
    <row r="143" ht="15.6" customHeight="1"/>
    <row r="144" ht="15.6" customHeight="1"/>
    <row r="145" ht="15.6" customHeight="1"/>
    <row r="146" ht="15"/>
    <row r="147" ht="15"/>
    <row r="148" ht="15"/>
    <row r="149" ht="15.6" customHeight="1"/>
    <row r="150" ht="15.6" customHeight="1"/>
    <row r="151" ht="15.6" customHeight="1"/>
    <row r="152" ht="15.6" customHeight="1"/>
    <row r="153" ht="15.6" customHeight="1"/>
    <row r="154" ht="15.6" customHeight="1"/>
    <row r="155" ht="15.6" customHeight="1"/>
    <row r="156" ht="15.6" customHeight="1"/>
    <row r="157" ht="15.6" customHeight="1"/>
    <row r="158" ht="15.6" customHeight="1"/>
    <row r="159" ht="15.6" customHeight="1"/>
    <row r="160" ht="15.6" customHeight="1"/>
    <row r="165" ht="15"/>
    <row r="166" ht="43.5" customHeight="1"/>
    <row r="167" ht="15"/>
    <row r="169" ht="15"/>
    <row r="170" ht="15"/>
    <row r="171" ht="15"/>
    <row r="172" ht="15"/>
    <row r="173" ht="15"/>
    <row r="174" ht="15"/>
    <row r="175" ht="15"/>
    <row r="176" ht="15"/>
    <row r="177" ht="15"/>
    <row r="178" ht="15"/>
    <row r="179" ht="15"/>
    <row r="180" ht="15"/>
    <row r="181" ht="15"/>
    <row r="182" ht="15"/>
    <row r="183" ht="15"/>
    <row r="184" ht="15"/>
    <row r="185" ht="15"/>
    <row r="186" ht="15"/>
    <row r="187" ht="15"/>
    <row r="188" ht="15"/>
    <row r="189" ht="15"/>
    <row r="190" ht="15"/>
    <row r="191" ht="15"/>
    <row r="192" ht="15"/>
    <row r="193" ht="15"/>
    <row r="194" ht="15"/>
    <row r="195" ht="15"/>
    <row r="196" ht="15"/>
    <row r="197" ht="15"/>
    <row r="198" ht="15"/>
    <row r="199" ht="15"/>
    <row r="200" ht="15"/>
    <row r="201" ht="15"/>
    <row r="202" ht="15"/>
    <row r="203" ht="15"/>
    <row r="204" ht="15"/>
    <row r="205" ht="15"/>
    <row r="206" ht="15"/>
    <row r="207" ht="15"/>
    <row r="208" ht="15"/>
    <row r="209" ht="15"/>
    <row r="210" ht="15"/>
    <row r="211" ht="15"/>
    <row r="212" ht="15"/>
    <row r="213" ht="15"/>
    <row r="214" ht="15"/>
    <row r="215" ht="15"/>
    <row r="216" ht="15"/>
  </sheetData>
  <sheetProtection password="ECFE" sheet="1" objects="1" scenarios="1"/>
  <mergeCells count="8">
    <mergeCell ref="A47:A50"/>
    <mergeCell ref="D3:M3"/>
    <mergeCell ref="I5:R5"/>
    <mergeCell ref="T5:AA5"/>
    <mergeCell ref="A1:G1"/>
    <mergeCell ref="A7:A21"/>
    <mergeCell ref="A22:A37"/>
    <mergeCell ref="A5:B5"/>
  </mergeCells>
  <conditionalFormatting sqref="AF4">
    <cfRule type="cellIs" dxfId="24" priority="16" stopIfTrue="1" operator="equal">
      <formula>$AF$4</formula>
    </cfRule>
  </conditionalFormatting>
  <conditionalFormatting sqref="I7:I33">
    <cfRule type="cellIs" dxfId="23" priority="15" stopIfTrue="1" operator="equal">
      <formula>"x"</formula>
    </cfRule>
  </conditionalFormatting>
  <conditionalFormatting sqref="J7:J33">
    <cfRule type="cellIs" dxfId="22" priority="14" operator="equal">
      <formula>"x"</formula>
    </cfRule>
  </conditionalFormatting>
  <conditionalFormatting sqref="K7:K33">
    <cfRule type="cellIs" dxfId="21" priority="13" operator="equal">
      <formula>"x"</formula>
    </cfRule>
  </conditionalFormatting>
  <conditionalFormatting sqref="L7:L28 L30:L33">
    <cfRule type="cellIs" dxfId="20" priority="12" stopIfTrue="1" operator="equal">
      <formula>"x"</formula>
    </cfRule>
  </conditionalFormatting>
  <conditionalFormatting sqref="M7:M33">
    <cfRule type="cellIs" dxfId="19" priority="11" operator="equal">
      <formula>"x"</formula>
    </cfRule>
  </conditionalFormatting>
  <conditionalFormatting sqref="N7:N33">
    <cfRule type="cellIs" dxfId="18" priority="9" stopIfTrue="1" operator="equal">
      <formula>#REF!</formula>
    </cfRule>
    <cfRule type="cellIs" dxfId="17" priority="10" stopIfTrue="1" operator="equal">
      <formula>$AF$4</formula>
    </cfRule>
  </conditionalFormatting>
  <conditionalFormatting sqref="I34:I35">
    <cfRule type="cellIs" dxfId="16" priority="8" stopIfTrue="1" operator="equal">
      <formula>"x"</formula>
    </cfRule>
  </conditionalFormatting>
  <conditionalFormatting sqref="L29">
    <cfRule type="cellIs" dxfId="15" priority="6" stopIfTrue="1" operator="equal">
      <formula>"x"</formula>
    </cfRule>
  </conditionalFormatting>
  <conditionalFormatting sqref="J34">
    <cfRule type="cellIs" dxfId="14" priority="5" operator="equal">
      <formula>"x"</formula>
    </cfRule>
  </conditionalFormatting>
  <conditionalFormatting sqref="J35">
    <cfRule type="cellIs" dxfId="13" priority="4" operator="equal">
      <formula>"x"</formula>
    </cfRule>
  </conditionalFormatting>
  <conditionalFormatting sqref="J36">
    <cfRule type="cellIs" dxfId="12" priority="3" operator="equal">
      <formula>"x"</formula>
    </cfRule>
  </conditionalFormatting>
  <conditionalFormatting sqref="J37">
    <cfRule type="cellIs" dxfId="11" priority="2" operator="equal">
      <formula>"x"</formula>
    </cfRule>
  </conditionalFormatting>
  <conditionalFormatting sqref="M37">
    <cfRule type="cellIs" dxfId="10" priority="1" operator="equal">
      <formula>"x"</formula>
    </cfRule>
  </conditionalFormatting>
  <dataValidations count="1">
    <dataValidation type="list" allowBlank="1" showInputMessage="1" showErrorMessage="1" sqref="N7:N33">
      <formula1>$AF$4:$AF$4</formula1>
    </dataValidation>
  </dataValidations>
  <pageMargins left="0.511811024" right="0.511811024" top="0.78740157499999996" bottom="0.78740157499999996" header="0.31496062000000002" footer="0.31496062000000002"/>
  <pageSetup orientation="portrait" r:id="rId1"/>
  <drawing r:id="rId2"/>
</worksheet>
</file>

<file path=xl/worksheets/sheet8.xml><?xml version="1.0" encoding="utf-8"?>
<worksheet xmlns="http://schemas.openxmlformats.org/spreadsheetml/2006/main" xmlns:r="http://schemas.openxmlformats.org/officeDocument/2006/relationships">
  <dimension ref="A1:S38"/>
  <sheetViews>
    <sheetView showGridLines="0" tabSelected="1" topLeftCell="A4" zoomScale="90" zoomScaleNormal="90" zoomScalePageLayoutView="70" workbookViewId="0">
      <selection activeCell="E13" sqref="E13:F13"/>
    </sheetView>
  </sheetViews>
  <sheetFormatPr defaultRowHeight="15"/>
  <cols>
    <col min="1" max="1" width="0.85546875" customWidth="1"/>
    <col min="2" max="2" width="36.7109375" customWidth="1"/>
    <col min="3" max="3" width="14.28515625" customWidth="1"/>
    <col min="5" max="5" width="13.28515625" customWidth="1"/>
    <col min="6" max="6" width="11.85546875" customWidth="1"/>
  </cols>
  <sheetData>
    <row r="1" spans="1:19" s="2" customFormat="1">
      <c r="A1" s="3" t="s">
        <v>0</v>
      </c>
      <c r="H1" s="14"/>
      <c r="I1" s="14"/>
      <c r="J1" s="14"/>
      <c r="K1" s="14"/>
      <c r="L1" s="14"/>
      <c r="M1" s="14"/>
    </row>
    <row r="2" spans="1:19" s="4" customFormat="1" ht="4.1500000000000004" customHeight="1">
      <c r="H2" s="15"/>
      <c r="I2" s="15"/>
      <c r="J2" s="15"/>
      <c r="K2" s="15"/>
      <c r="L2" s="15"/>
      <c r="M2" s="15"/>
    </row>
    <row r="3" spans="1:19" s="5" customFormat="1" ht="15.75" thickBot="1">
      <c r="A3" s="355" t="str">
        <f>'Monitoria Anual 1'!A3</f>
        <v>PLANO DE AÇÃO NACIONAL PARA A CONSERVAÇÃO DO MUTUM-DO-SUDESTE</v>
      </c>
      <c r="B3" s="355"/>
      <c r="C3" s="355"/>
      <c r="D3" s="355"/>
      <c r="E3" s="355"/>
      <c r="F3" s="355"/>
      <c r="G3" s="355"/>
      <c r="H3" s="355"/>
      <c r="I3" s="355"/>
      <c r="J3" s="355"/>
      <c r="K3" s="355"/>
      <c r="L3" s="355"/>
      <c r="M3" s="355"/>
      <c r="N3" s="355"/>
      <c r="O3" s="355"/>
      <c r="P3" s="355"/>
    </row>
    <row r="4" spans="1:19" s="1" customFormat="1" ht="15.75" thickTop="1">
      <c r="H4" s="16"/>
      <c r="I4" s="16"/>
      <c r="J4" s="16"/>
      <c r="K4" s="16"/>
      <c r="L4" s="16"/>
      <c r="M4" s="16"/>
    </row>
    <row r="5" spans="1:19" s="6" customFormat="1" ht="39" customHeight="1" thickBot="1">
      <c r="A5" s="7" t="s">
        <v>1</v>
      </c>
      <c r="B5" s="7"/>
      <c r="C5" s="381" t="str">
        <f>'Monitoria Anual 2'!D5</f>
        <v xml:space="preserve">Promover a recuperação e a manutenção de Crax blumenbachii visando reestabelecer as populações nos remanescentes de sua área de ocorrência original </v>
      </c>
      <c r="D5" s="381"/>
      <c r="E5" s="381"/>
      <c r="F5" s="381"/>
      <c r="G5" s="381"/>
      <c r="H5" s="381"/>
      <c r="I5" s="381"/>
      <c r="J5" s="381"/>
      <c r="K5" s="381"/>
      <c r="L5" s="381"/>
      <c r="M5" s="381"/>
      <c r="N5" s="381"/>
      <c r="O5" s="381"/>
      <c r="P5" s="382"/>
    </row>
    <row r="6" spans="1:19" s="1" customFormat="1" ht="15.75" thickTop="1">
      <c r="H6" s="16"/>
      <c r="I6" s="16"/>
      <c r="J6" s="16"/>
      <c r="K6" s="16"/>
      <c r="L6" s="16"/>
      <c r="M6" s="16"/>
    </row>
    <row r="7" spans="1:19" s="1" customFormat="1" ht="15.75" thickBot="1">
      <c r="A7" s="7" t="s">
        <v>2</v>
      </c>
      <c r="B7" s="7"/>
      <c r="C7" s="234" t="s">
        <v>457</v>
      </c>
      <c r="D7" s="9"/>
      <c r="E7" s="10"/>
      <c r="F7" s="10"/>
      <c r="G7" s="11"/>
      <c r="H7" s="16"/>
      <c r="I7" s="16"/>
      <c r="J7" s="16"/>
      <c r="K7" s="16"/>
      <c r="L7" s="16"/>
      <c r="M7" s="16"/>
    </row>
    <row r="8" spans="1:19" ht="15.75" thickTop="1"/>
    <row r="9" spans="1:19" ht="18.75">
      <c r="A9" s="48" t="s">
        <v>32</v>
      </c>
      <c r="B9" s="48"/>
      <c r="C9" s="48"/>
      <c r="D9" s="48"/>
      <c r="E9" s="48"/>
      <c r="F9" s="48"/>
      <c r="G9" s="48"/>
      <c r="H9" s="48"/>
      <c r="I9" s="48"/>
      <c r="J9" s="48"/>
      <c r="K9" s="48"/>
      <c r="L9" s="48"/>
      <c r="M9" s="48"/>
      <c r="N9" s="48"/>
      <c r="O9" s="48"/>
      <c r="P9" s="48"/>
      <c r="Q9" s="48"/>
      <c r="R9" s="48"/>
      <c r="S9" s="48"/>
    </row>
    <row r="11" spans="1:19">
      <c r="B11" s="26" t="s">
        <v>43</v>
      </c>
      <c r="C11" s="27"/>
      <c r="D11" s="27"/>
    </row>
    <row r="12" spans="1:19" ht="15.75" thickBot="1">
      <c r="E12" s="359" t="s">
        <v>76</v>
      </c>
      <c r="F12" s="360"/>
    </row>
    <row r="13" spans="1:19" ht="39" customHeight="1" thickTop="1" thickBot="1">
      <c r="B13" s="353" t="s">
        <v>34</v>
      </c>
      <c r="C13" s="354"/>
      <c r="D13" s="380"/>
      <c r="E13" s="357" t="s">
        <v>75</v>
      </c>
      <c r="F13" s="358"/>
    </row>
    <row r="14" spans="1:19" s="65" customFormat="1" ht="31.9" customHeight="1" thickTop="1" thickBot="1">
      <c r="B14" s="66" t="s">
        <v>40</v>
      </c>
      <c r="C14" s="68" t="s">
        <v>73</v>
      </c>
      <c r="D14" s="67" t="s">
        <v>41</v>
      </c>
      <c r="E14" s="68" t="s">
        <v>66</v>
      </c>
      <c r="F14" s="67" t="s">
        <v>41</v>
      </c>
    </row>
    <row r="15" spans="1:19" ht="16.5" thickTop="1">
      <c r="B15" s="49" t="s">
        <v>35</v>
      </c>
      <c r="C15" s="74">
        <v>0</v>
      </c>
      <c r="D15" s="75"/>
      <c r="E15" s="74">
        <f>COUNTA('Monitoria Anual 2'!N11:N36)</f>
        <v>0</v>
      </c>
      <c r="F15" s="75"/>
    </row>
    <row r="16" spans="1:19" ht="15.75">
      <c r="B16" s="35" t="s">
        <v>47</v>
      </c>
      <c r="C16" s="76">
        <f>COUNTA('Monitoria Anual 3'!I7:I37)</f>
        <v>0</v>
      </c>
      <c r="D16" s="77">
        <f>C16/C22</f>
        <v>0</v>
      </c>
      <c r="E16" s="76">
        <v>0</v>
      </c>
      <c r="F16" s="77">
        <f t="shared" ref="F16:F21" si="0">E16/$E$22</f>
        <v>0</v>
      </c>
    </row>
    <row r="17" spans="2:17" ht="15.75">
      <c r="B17" s="28" t="s">
        <v>36</v>
      </c>
      <c r="C17" s="78">
        <f>COUNTA('Monitoria Anual 3'!J7:J37)</f>
        <v>12</v>
      </c>
      <c r="D17" s="79">
        <f>C17/C22</f>
        <v>0.375</v>
      </c>
      <c r="E17" s="78">
        <v>12</v>
      </c>
      <c r="F17" s="77">
        <f t="shared" si="0"/>
        <v>0.375</v>
      </c>
    </row>
    <row r="18" spans="2:17" ht="15.75">
      <c r="B18" s="29" t="s">
        <v>37</v>
      </c>
      <c r="C18" s="78">
        <f>COUNTA('Monitoria Anual 3'!K7:K37)</f>
        <v>0</v>
      </c>
      <c r="D18" s="79">
        <f>C18/C22</f>
        <v>0</v>
      </c>
      <c r="E18" s="78">
        <v>0</v>
      </c>
      <c r="F18" s="77">
        <f t="shared" si="0"/>
        <v>0</v>
      </c>
    </row>
    <row r="19" spans="2:17" ht="15.75">
      <c r="B19" s="30" t="s">
        <v>38</v>
      </c>
      <c r="C19" s="78">
        <f>COUNTA('Monitoria Anual 3'!L7:L37)</f>
        <v>0</v>
      </c>
      <c r="D19" s="79">
        <f>C19/C22</f>
        <v>0</v>
      </c>
      <c r="E19" s="78">
        <v>0</v>
      </c>
      <c r="F19" s="77">
        <f t="shared" si="0"/>
        <v>0</v>
      </c>
    </row>
    <row r="20" spans="2:17" ht="16.5" thickBot="1">
      <c r="B20" s="31" t="s">
        <v>39</v>
      </c>
      <c r="C20" s="78">
        <f>COUNTA('Monitoria Anual 3'!M7:M37)</f>
        <v>20</v>
      </c>
      <c r="D20" s="79">
        <f>C20/C22</f>
        <v>0.625</v>
      </c>
      <c r="E20" s="78">
        <v>20</v>
      </c>
      <c r="F20" s="77">
        <f t="shared" si="0"/>
        <v>0.625</v>
      </c>
    </row>
    <row r="21" spans="2:17" ht="17.25" thickTop="1" thickBot="1">
      <c r="B21" s="71" t="s">
        <v>57</v>
      </c>
      <c r="C21" s="78">
        <v>0</v>
      </c>
      <c r="D21" s="79"/>
      <c r="E21" s="78"/>
      <c r="F21" s="77">
        <f t="shared" si="0"/>
        <v>0</v>
      </c>
    </row>
    <row r="22" spans="2:17" ht="16.5" thickTop="1" thickBot="1">
      <c r="B22" s="81" t="s">
        <v>42</v>
      </c>
      <c r="C22" s="82">
        <f>C16+C17+C18+C19+C20</f>
        <v>32</v>
      </c>
      <c r="D22" s="83">
        <f>SUM(D15:D21)</f>
        <v>1</v>
      </c>
      <c r="E22" s="82">
        <f>SUM(E16:E21)</f>
        <v>32</v>
      </c>
      <c r="F22" s="80">
        <f>SUM(F16:F21)</f>
        <v>1</v>
      </c>
    </row>
    <row r="23" spans="2:17" ht="16.5" thickTop="1" thickBot="1">
      <c r="B23" s="356" t="s">
        <v>72</v>
      </c>
      <c r="C23" s="356"/>
      <c r="D23" s="356"/>
      <c r="E23" s="233">
        <f>COUNTIF('Monitoria Anual 2'!N11:N36,'Monitoria Anual 2'!AF7)</f>
        <v>0</v>
      </c>
      <c r="F23" s="84"/>
    </row>
    <row r="24" spans="2:17" ht="16.5" thickTop="1" thickBot="1">
      <c r="B24" s="356" t="s">
        <v>71</v>
      </c>
      <c r="C24" s="356"/>
      <c r="D24" s="356"/>
      <c r="E24" s="233">
        <f>COUNTIF('Monitoria Anual 2'!N11:N36,'Monitoria Anual 2'!AF8)</f>
        <v>0</v>
      </c>
      <c r="F24" s="85"/>
    </row>
    <row r="25" spans="2:17" ht="15.75" thickTop="1"/>
    <row r="26" spans="2:17">
      <c r="B26" s="26" t="s">
        <v>44</v>
      </c>
      <c r="C26" s="27"/>
      <c r="D26" s="27"/>
    </row>
    <row r="27" spans="2:17" ht="3" customHeight="1"/>
    <row r="28" spans="2:17" ht="36" customHeight="1">
      <c r="B28" s="47" t="s">
        <v>33</v>
      </c>
      <c r="C28" s="34">
        <f>COUNTA('Monitoria Anual 2'!A11:A36)</f>
        <v>2</v>
      </c>
      <c r="O28" t="s">
        <v>69</v>
      </c>
      <c r="Q28" t="s">
        <v>70</v>
      </c>
    </row>
    <row r="29" spans="2:17" ht="6.6" customHeight="1" thickBot="1"/>
    <row r="30" spans="2:17" ht="16.5" thickTop="1" thickBot="1">
      <c r="B30" s="32" t="s">
        <v>45</v>
      </c>
      <c r="C30" s="232" t="s">
        <v>46</v>
      </c>
      <c r="D30" s="36"/>
      <c r="E30" s="37"/>
      <c r="F30" s="38"/>
      <c r="G30" s="39"/>
      <c r="H30" s="40"/>
      <c r="I30" s="41"/>
    </row>
    <row r="31" spans="2:17" ht="15.75" thickTop="1">
      <c r="B31" s="42" t="s">
        <v>48</v>
      </c>
      <c r="C31" s="44">
        <v>15</v>
      </c>
      <c r="D31" s="325">
        <f>COUNTA('Monitoria Anual 2'!N11:N24)</f>
        <v>0</v>
      </c>
      <c r="E31" s="326">
        <f>COUNTA('Monitoria Anual 2'!I11:I24)</f>
        <v>0</v>
      </c>
      <c r="F31" s="325">
        <v>5</v>
      </c>
      <c r="G31" s="325">
        <v>0</v>
      </c>
      <c r="H31" s="325">
        <v>0</v>
      </c>
      <c r="I31" s="327">
        <v>10</v>
      </c>
      <c r="J31" s="85"/>
    </row>
    <row r="32" spans="2:17" ht="15.75" thickBot="1">
      <c r="B32" s="173" t="s">
        <v>49</v>
      </c>
      <c r="C32" s="46">
        <v>16</v>
      </c>
      <c r="D32" s="46">
        <f>COUNTA('Monitoria Anual 2'!N25:N36)</f>
        <v>0</v>
      </c>
      <c r="E32" s="46">
        <v>0</v>
      </c>
      <c r="F32" s="46">
        <v>6</v>
      </c>
      <c r="G32" s="46">
        <v>0</v>
      </c>
      <c r="H32" s="46">
        <v>0</v>
      </c>
      <c r="I32" s="46">
        <v>10</v>
      </c>
    </row>
    <row r="33" spans="4:4" ht="15.75" thickTop="1"/>
    <row r="35" spans="4:4">
      <c r="D35" s="174"/>
    </row>
    <row r="36" spans="4:4">
      <c r="D36" s="174"/>
    </row>
    <row r="38" spans="4:4">
      <c r="D38" s="174"/>
    </row>
  </sheetData>
  <sheetProtection password="ECFE" sheet="1" objects="1" scenarios="1"/>
  <mergeCells count="7">
    <mergeCell ref="A3:P3"/>
    <mergeCell ref="B13:D13"/>
    <mergeCell ref="B23:D23"/>
    <mergeCell ref="B24:D24"/>
    <mergeCell ref="E12:F12"/>
    <mergeCell ref="E13:F13"/>
    <mergeCell ref="C5:P5"/>
  </mergeCells>
  <conditionalFormatting sqref="D31:I32">
    <cfRule type="cellIs" dxfId="9" priority="10" stopIfTrue="1" operator="equal">
      <formula>0</formula>
    </cfRule>
  </conditionalFormatting>
  <conditionalFormatting sqref="F31">
    <cfRule type="cellIs" dxfId="8" priority="9" operator="equal">
      <formula>0</formula>
    </cfRule>
  </conditionalFormatting>
  <conditionalFormatting sqref="G31">
    <cfRule type="cellIs" dxfId="7" priority="8" operator="equal">
      <formula>0</formula>
    </cfRule>
  </conditionalFormatting>
  <conditionalFormatting sqref="H31">
    <cfRule type="cellIs" dxfId="6" priority="7" operator="equal">
      <formula>0</formula>
    </cfRule>
  </conditionalFormatting>
  <conditionalFormatting sqref="I31">
    <cfRule type="cellIs" dxfId="5" priority="6" operator="equal">
      <formula>0</formula>
    </cfRule>
  </conditionalFormatting>
  <conditionalFormatting sqref="D31:E31 E32 F31:I32">
    <cfRule type="cellIs" dxfId="4" priority="5" stopIfTrue="1" operator="equal">
      <formula>0</formula>
    </cfRule>
  </conditionalFormatting>
  <conditionalFormatting sqref="F31">
    <cfRule type="cellIs" dxfId="3" priority="4" operator="equal">
      <formula>0</formula>
    </cfRule>
  </conditionalFormatting>
  <conditionalFormatting sqref="G31">
    <cfRule type="cellIs" dxfId="2" priority="3" operator="equal">
      <formula>0</formula>
    </cfRule>
  </conditionalFormatting>
  <conditionalFormatting sqref="H31">
    <cfRule type="cellIs" dxfId="1" priority="2" operator="equal">
      <formula>0</formula>
    </cfRule>
  </conditionalFormatting>
  <conditionalFormatting sqref="I31">
    <cfRule type="cellIs" dxfId="0" priority="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5</vt:i4>
      </vt:variant>
    </vt:vector>
  </HeadingPairs>
  <TitlesOfParts>
    <vt:vector size="13" baseType="lpstr">
      <vt:lpstr>SUMÁRIO</vt:lpstr>
      <vt:lpstr>TUTORIAL</vt:lpstr>
      <vt:lpstr>Monitoria Anual 1</vt:lpstr>
      <vt:lpstr>Painel de Gestão - 1</vt:lpstr>
      <vt:lpstr>Monitoria Anual 2</vt:lpstr>
      <vt:lpstr>Painel de Gestão - 2</vt:lpstr>
      <vt:lpstr>Monitoria Anual 3</vt:lpstr>
      <vt:lpstr>Painel de Gestão - 3</vt:lpstr>
      <vt:lpstr>TUTORIAL!_Toc331412130</vt:lpstr>
      <vt:lpstr>TUTORIAL!_Toc331412131</vt:lpstr>
      <vt:lpstr>TUTORIAL!_Toc331412132</vt:lpstr>
      <vt:lpstr>TUTORIAL!_Toc331412133</vt:lpstr>
      <vt:lpstr>TUTORIAL!_Toc331412162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Navega</dc:creator>
  <cp:lastModifiedBy>05260677137</cp:lastModifiedBy>
  <dcterms:created xsi:type="dcterms:W3CDTF">2012-07-30T00:05:19Z</dcterms:created>
  <dcterms:modified xsi:type="dcterms:W3CDTF">2016-07-27T18:35:44Z</dcterms:modified>
</cp:coreProperties>
</file>