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omments5.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17357975703\Downloads\"/>
    </mc:Choice>
  </mc:AlternateContent>
  <xr:revisionPtr revIDLastSave="0" documentId="13_ncr:1_{3C19C169-F445-40CF-BA25-5EEF52DAD242}" xr6:coauthVersionLast="47" xr6:coauthVersionMax="47" xr10:uidLastSave="{00000000-0000-0000-0000-000000000000}"/>
  <bookViews>
    <workbookView xWindow="28680" yWindow="-120" windowWidth="29040" windowHeight="15720" tabRatio="745" firstSheet="8" activeTab="12" xr2:uid="{00000000-000D-0000-FFFF-FFFF00000000}"/>
  </bookViews>
  <sheets>
    <sheet name="Monitoria Anual 3 (2)" sheetId="42" r:id="rId1"/>
    <sheet name="SUMÁRIO" sheetId="24" r:id="rId2"/>
    <sheet name="TUTORIAL" sheetId="23" r:id="rId3"/>
    <sheet name="Monitoria Anual 1" sheetId="1" r:id="rId4"/>
    <sheet name="Painel de Gestão - 1" sheetId="2" r:id="rId5"/>
    <sheet name="Monitoria Anual 2" sheetId="34" r:id="rId6"/>
    <sheet name="Painel de Gestão - 2" sheetId="35" r:id="rId7"/>
    <sheet name="Monitoria Anual 3" sheetId="36" r:id="rId8"/>
    <sheet name="Painel de Gestão - 3" sheetId="37" r:id="rId9"/>
    <sheet name="Monitoria Anual 4" sheetId="38" r:id="rId10"/>
    <sheet name="Painel de Gestão - 4" sheetId="39" r:id="rId11"/>
    <sheet name="Monitoria Anual 5" sheetId="40" r:id="rId12"/>
    <sheet name="Painel de Gestão - 5" sheetId="41" r:id="rId13"/>
  </sheets>
  <definedNames>
    <definedName name="_Toc331412130" localSheetId="2">TUTORIAL!$B$17</definedName>
    <definedName name="_Toc331412131" localSheetId="2">TUTORIAL!$B$22</definedName>
    <definedName name="_Toc331412132" localSheetId="2">TUTORIAL!$B$32</definedName>
    <definedName name="_Toc331412133" localSheetId="2">TUTORIAL!$B$50</definedName>
    <definedName name="_Toc331412162" localSheetId="2">TUTORIAL!$B$24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0" l="1"/>
  <c r="A3" i="38" l="1"/>
  <c r="A3" i="36" l="1"/>
  <c r="E21" i="39" l="1"/>
  <c r="A3" i="34" l="1"/>
  <c r="G31" i="41"/>
  <c r="H31" i="41"/>
  <c r="G32" i="41"/>
  <c r="H32" i="41"/>
  <c r="G33" i="41"/>
  <c r="H33" i="41"/>
  <c r="G34" i="41"/>
  <c r="H34" i="41"/>
  <c r="G35" i="41"/>
  <c r="H35" i="41"/>
  <c r="G36" i="41"/>
  <c r="H36" i="41"/>
  <c r="G37" i="41"/>
  <c r="H37" i="41"/>
  <c r="G38" i="41"/>
  <c r="H38" i="41"/>
  <c r="G39" i="41"/>
  <c r="H39" i="41"/>
  <c r="E39" i="41"/>
  <c r="E38" i="41"/>
  <c r="E37" i="41"/>
  <c r="E36" i="41"/>
  <c r="E35" i="41"/>
  <c r="E34" i="41"/>
  <c r="E33" i="41"/>
  <c r="E32" i="41"/>
  <c r="E31" i="41"/>
  <c r="D39" i="41"/>
  <c r="D38" i="41"/>
  <c r="D37" i="41"/>
  <c r="D36" i="41"/>
  <c r="D35" i="41"/>
  <c r="D34" i="41"/>
  <c r="D33" i="41"/>
  <c r="D32" i="41"/>
  <c r="D31" i="41"/>
  <c r="E24" i="41"/>
  <c r="E23" i="41"/>
  <c r="C19" i="41"/>
  <c r="C18" i="41"/>
  <c r="C16" i="41"/>
  <c r="A3" i="41"/>
  <c r="F32" i="39"/>
  <c r="G32" i="39"/>
  <c r="H32" i="39"/>
  <c r="I32" i="39"/>
  <c r="F33" i="39"/>
  <c r="G33" i="39"/>
  <c r="H33" i="39"/>
  <c r="I33" i="39"/>
  <c r="F34" i="39"/>
  <c r="G34" i="39"/>
  <c r="H34" i="39"/>
  <c r="I34" i="39"/>
  <c r="F35" i="39"/>
  <c r="G35" i="39"/>
  <c r="H35" i="39"/>
  <c r="I35" i="39"/>
  <c r="F36" i="39"/>
  <c r="G36" i="39"/>
  <c r="H36" i="39"/>
  <c r="I36" i="39"/>
  <c r="F37" i="39"/>
  <c r="G37" i="39"/>
  <c r="H37" i="39"/>
  <c r="I37" i="39"/>
  <c r="F38" i="39"/>
  <c r="G38" i="39"/>
  <c r="H38" i="39"/>
  <c r="I38" i="39"/>
  <c r="F39" i="39"/>
  <c r="G39" i="39"/>
  <c r="H39" i="39"/>
  <c r="I39" i="39"/>
  <c r="F40" i="39"/>
  <c r="G40" i="39"/>
  <c r="H40" i="39"/>
  <c r="I40" i="39"/>
  <c r="F41" i="39"/>
  <c r="G41" i="39"/>
  <c r="H41" i="39"/>
  <c r="I41" i="39"/>
  <c r="E41" i="39"/>
  <c r="E40" i="39"/>
  <c r="E39" i="39"/>
  <c r="E38" i="39"/>
  <c r="E37" i="39"/>
  <c r="E36" i="39"/>
  <c r="E35" i="39"/>
  <c r="E34" i="39"/>
  <c r="E33" i="39"/>
  <c r="E32" i="39"/>
  <c r="D41" i="39"/>
  <c r="D40" i="39"/>
  <c r="D39" i="39"/>
  <c r="D38" i="39"/>
  <c r="D37" i="39"/>
  <c r="D36" i="39"/>
  <c r="D35" i="39"/>
  <c r="D34" i="39"/>
  <c r="D33" i="39"/>
  <c r="D32" i="39"/>
  <c r="C41" i="39"/>
  <c r="C40" i="39"/>
  <c r="C39" i="39"/>
  <c r="C38" i="39"/>
  <c r="C37" i="39"/>
  <c r="C36" i="39"/>
  <c r="C35" i="39"/>
  <c r="C34" i="39"/>
  <c r="C33" i="39"/>
  <c r="C32" i="39"/>
  <c r="C29" i="39"/>
  <c r="E25" i="39"/>
  <c r="E24" i="39"/>
  <c r="E15" i="39"/>
  <c r="C20" i="39"/>
  <c r="E20" i="39" s="1"/>
  <c r="C19" i="39"/>
  <c r="E19" i="39" s="1"/>
  <c r="C18" i="39"/>
  <c r="E18" i="39" s="1"/>
  <c r="C17" i="39"/>
  <c r="E17" i="39" s="1"/>
  <c r="C16" i="39"/>
  <c r="A3" i="39"/>
  <c r="E22" i="39"/>
  <c r="F31" i="37"/>
  <c r="G31" i="37"/>
  <c r="H31" i="37"/>
  <c r="I31" i="37"/>
  <c r="F32" i="37"/>
  <c r="G32" i="37"/>
  <c r="H32" i="37"/>
  <c r="I32" i="37"/>
  <c r="F33" i="37"/>
  <c r="G33" i="37"/>
  <c r="H33" i="37"/>
  <c r="I33" i="37"/>
  <c r="F34" i="37"/>
  <c r="G34" i="37"/>
  <c r="H34" i="37"/>
  <c r="I34" i="37"/>
  <c r="F35" i="37"/>
  <c r="G35" i="37"/>
  <c r="H35" i="37"/>
  <c r="I35" i="37"/>
  <c r="F36" i="37"/>
  <c r="G36" i="37"/>
  <c r="H36" i="37"/>
  <c r="I36" i="37"/>
  <c r="F37" i="37"/>
  <c r="G37" i="37"/>
  <c r="H37" i="37"/>
  <c r="I37" i="37"/>
  <c r="F38" i="37"/>
  <c r="G38" i="37"/>
  <c r="H38" i="37"/>
  <c r="I38" i="37"/>
  <c r="F39" i="37"/>
  <c r="G39" i="37"/>
  <c r="H39" i="37"/>
  <c r="I39" i="37"/>
  <c r="F40" i="37"/>
  <c r="G40" i="37"/>
  <c r="H40" i="37"/>
  <c r="I40" i="37"/>
  <c r="E40" i="37"/>
  <c r="E39" i="37"/>
  <c r="E38" i="37"/>
  <c r="E37" i="37"/>
  <c r="E36" i="37"/>
  <c r="E33" i="37"/>
  <c r="E32" i="37"/>
  <c r="E31" i="37"/>
  <c r="D40" i="37"/>
  <c r="D39" i="37"/>
  <c r="D38" i="37"/>
  <c r="D37" i="37"/>
  <c r="D36" i="37"/>
  <c r="D35" i="37"/>
  <c r="D34" i="37"/>
  <c r="D33" i="37"/>
  <c r="D32" i="37"/>
  <c r="D31" i="37"/>
  <c r="C40" i="37"/>
  <c r="C39" i="37"/>
  <c r="C37" i="37"/>
  <c r="C36" i="37"/>
  <c r="C35" i="37"/>
  <c r="C34" i="37"/>
  <c r="C33" i="37"/>
  <c r="C32" i="37"/>
  <c r="C31" i="37"/>
  <c r="C28" i="37"/>
  <c r="E24" i="37"/>
  <c r="E23" i="37"/>
  <c r="E15" i="37"/>
  <c r="C20" i="37"/>
  <c r="E20" i="37" s="1"/>
  <c r="C19" i="37"/>
  <c r="E19" i="37" s="1"/>
  <c r="C18" i="37"/>
  <c r="E18" i="37" s="1"/>
  <c r="C17" i="37"/>
  <c r="C16" i="37"/>
  <c r="E16" i="37" s="1"/>
  <c r="C5" i="37"/>
  <c r="A3" i="37"/>
  <c r="D31" i="2"/>
  <c r="D31" i="35"/>
  <c r="F31" i="35"/>
  <c r="G31" i="35"/>
  <c r="H31" i="35"/>
  <c r="I31" i="35"/>
  <c r="F32" i="35"/>
  <c r="G32" i="35"/>
  <c r="H32" i="35"/>
  <c r="I32" i="35"/>
  <c r="F33" i="35"/>
  <c r="G33" i="35"/>
  <c r="H33" i="35"/>
  <c r="I33" i="35"/>
  <c r="F34" i="35"/>
  <c r="G34" i="35"/>
  <c r="H34" i="35"/>
  <c r="I34" i="35"/>
  <c r="F35" i="35"/>
  <c r="G35" i="35"/>
  <c r="H35" i="35"/>
  <c r="I35" i="35"/>
  <c r="F36" i="35"/>
  <c r="G36" i="35"/>
  <c r="H36" i="35"/>
  <c r="I36" i="35"/>
  <c r="F37" i="35"/>
  <c r="G37" i="35"/>
  <c r="H37" i="35"/>
  <c r="I37" i="35"/>
  <c r="F38" i="35"/>
  <c r="G38" i="35"/>
  <c r="H38" i="35"/>
  <c r="I38" i="35"/>
  <c r="F39" i="35"/>
  <c r="G39" i="35"/>
  <c r="H39" i="35"/>
  <c r="I39" i="35"/>
  <c r="F40" i="35"/>
  <c r="G40" i="35"/>
  <c r="H40" i="35"/>
  <c r="I40" i="35"/>
  <c r="E40" i="35"/>
  <c r="E39" i="35"/>
  <c r="E38" i="35"/>
  <c r="E37" i="35"/>
  <c r="E36" i="35"/>
  <c r="E35" i="35"/>
  <c r="E34" i="35"/>
  <c r="E33" i="35"/>
  <c r="E32" i="35"/>
  <c r="E31" i="35"/>
  <c r="D40" i="35"/>
  <c r="D39" i="35"/>
  <c r="D38" i="35"/>
  <c r="D37" i="35"/>
  <c r="D36" i="35"/>
  <c r="D35" i="35"/>
  <c r="D34" i="35"/>
  <c r="D33" i="35"/>
  <c r="D32" i="35"/>
  <c r="C40" i="35"/>
  <c r="C39" i="35"/>
  <c r="C38" i="35"/>
  <c r="C37" i="35"/>
  <c r="C36" i="35"/>
  <c r="C35" i="35"/>
  <c r="C34" i="35"/>
  <c r="C33" i="35"/>
  <c r="C32" i="35"/>
  <c r="C31" i="35"/>
  <c r="F31" i="2"/>
  <c r="G31" i="2"/>
  <c r="H31" i="2"/>
  <c r="I31" i="2"/>
  <c r="F32" i="2"/>
  <c r="G32" i="2"/>
  <c r="H32" i="2"/>
  <c r="I32" i="2"/>
  <c r="F33" i="2"/>
  <c r="G33" i="2"/>
  <c r="H33" i="2"/>
  <c r="I33" i="2"/>
  <c r="F34" i="2"/>
  <c r="G34" i="2"/>
  <c r="H34" i="2"/>
  <c r="I34" i="2"/>
  <c r="F35" i="2"/>
  <c r="G35" i="2"/>
  <c r="H35" i="2"/>
  <c r="I35" i="2"/>
  <c r="F36" i="2"/>
  <c r="G36" i="2"/>
  <c r="H36" i="2"/>
  <c r="I36" i="2"/>
  <c r="F37" i="2"/>
  <c r="G37" i="2"/>
  <c r="H37" i="2"/>
  <c r="I37" i="2"/>
  <c r="F38" i="2"/>
  <c r="G38" i="2"/>
  <c r="H38" i="2"/>
  <c r="I38" i="2"/>
  <c r="F39" i="2"/>
  <c r="G39" i="2"/>
  <c r="H39" i="2"/>
  <c r="I39" i="2"/>
  <c r="F40" i="2"/>
  <c r="G40" i="2"/>
  <c r="H40" i="2"/>
  <c r="I40" i="2"/>
  <c r="E40" i="2"/>
  <c r="E39" i="2"/>
  <c r="E38" i="2"/>
  <c r="E37" i="2"/>
  <c r="E36" i="2"/>
  <c r="E35" i="2"/>
  <c r="E34" i="2"/>
  <c r="E33" i="2"/>
  <c r="E32" i="2"/>
  <c r="E31" i="2"/>
  <c r="D40" i="2"/>
  <c r="D39" i="2"/>
  <c r="D38" i="2"/>
  <c r="D37" i="2"/>
  <c r="D36" i="2"/>
  <c r="D35" i="2"/>
  <c r="D34" i="2"/>
  <c r="D33" i="2"/>
  <c r="D32" i="2"/>
  <c r="C28" i="35"/>
  <c r="E24" i="35"/>
  <c r="E23" i="35"/>
  <c r="E15" i="35"/>
  <c r="C20" i="35"/>
  <c r="C19" i="35"/>
  <c r="C17" i="35"/>
  <c r="C18" i="35"/>
  <c r="C16" i="35"/>
  <c r="A3" i="35"/>
  <c r="C70" i="34"/>
  <c r="E24" i="2"/>
  <c r="E23" i="2"/>
  <c r="E15" i="2"/>
  <c r="E21" i="2"/>
  <c r="E22" i="2" s="1"/>
  <c r="F20" i="2" s="1"/>
  <c r="C20" i="2"/>
  <c r="C19" i="2"/>
  <c r="C18" i="2"/>
  <c r="C17" i="2"/>
  <c r="C16" i="2"/>
  <c r="C40" i="2"/>
  <c r="C39" i="2"/>
  <c r="C38" i="2"/>
  <c r="C37" i="2"/>
  <c r="C36" i="2"/>
  <c r="C35" i="2"/>
  <c r="C34" i="2"/>
  <c r="C33" i="2"/>
  <c r="C32" i="2"/>
  <c r="C31" i="2"/>
  <c r="C28" i="2"/>
  <c r="A3" i="2"/>
  <c r="C22" i="35" l="1"/>
  <c r="F21" i="2"/>
  <c r="C22" i="41"/>
  <c r="D16" i="41" s="1"/>
  <c r="D17" i="35"/>
  <c r="D18" i="35"/>
  <c r="F17" i="2"/>
  <c r="F16" i="2"/>
  <c r="F22" i="2" s="1"/>
  <c r="F19" i="2"/>
  <c r="F18" i="2"/>
  <c r="C22" i="2"/>
  <c r="D16" i="2" s="1"/>
  <c r="D16" i="35"/>
  <c r="D19" i="35"/>
  <c r="E16" i="39"/>
  <c r="E23" i="39" s="1"/>
  <c r="F22" i="39" s="1"/>
  <c r="C23" i="39"/>
  <c r="D19" i="39" s="1"/>
  <c r="D20" i="35"/>
  <c r="C22" i="37"/>
  <c r="E22" i="37"/>
  <c r="F19" i="37" s="1"/>
  <c r="E22" i="35"/>
  <c r="F21" i="35" s="1"/>
  <c r="E22" i="41"/>
  <c r="F21" i="41" s="1"/>
  <c r="D18" i="2" l="1"/>
  <c r="D19" i="41"/>
  <c r="D17" i="41"/>
  <c r="D18" i="41"/>
  <c r="D20" i="41"/>
  <c r="D22" i="35"/>
  <c r="D20" i="2"/>
  <c r="D19" i="2"/>
  <c r="D17" i="2"/>
  <c r="D20" i="39"/>
  <c r="D17" i="39"/>
  <c r="D16" i="39"/>
  <c r="D18" i="39"/>
  <c r="F16" i="37"/>
  <c r="F21" i="37"/>
  <c r="F20" i="37"/>
  <c r="D19" i="37"/>
  <c r="D18" i="37"/>
  <c r="D20" i="37"/>
  <c r="D16" i="37"/>
  <c r="D17" i="37"/>
  <c r="F18" i="37"/>
  <c r="F17" i="37"/>
  <c r="F20" i="41"/>
  <c r="F19" i="41"/>
  <c r="F17" i="41"/>
  <c r="F16" i="41"/>
  <c r="F18" i="41"/>
  <c r="F16" i="39"/>
  <c r="F18" i="39"/>
  <c r="F20" i="39"/>
  <c r="F19" i="39"/>
  <c r="F17" i="39"/>
  <c r="F20" i="35"/>
  <c r="F16" i="35"/>
  <c r="F17" i="35"/>
  <c r="F18" i="35"/>
  <c r="F19" i="35"/>
  <c r="D22" i="2" l="1"/>
  <c r="D22" i="41"/>
  <c r="D23" i="39"/>
  <c r="F22" i="35"/>
  <c r="F22" i="41"/>
  <c r="F22" i="37"/>
  <c r="D22" i="37"/>
  <c r="F23"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4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4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4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4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4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6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6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6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6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6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8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8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8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8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8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A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A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A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A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A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C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C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C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C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C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<sst xmlns="http://schemas.openxmlformats.org/spreadsheetml/2006/main" count="3323" uniqueCount="1192">
  <si>
    <t>PLANOS DE AÇÃO NACIONAIS DE CONSERVAÇÃO DE ESPÉCIES AMEAÇADAS DE EXTINÇÃO - PAN</t>
  </si>
  <si>
    <t>INSERIR NOME DO PAN</t>
  </si>
  <si>
    <t>Objetivo Geral do PAN</t>
  </si>
  <si>
    <t>MONITORIA ANUAL</t>
  </si>
  <si>
    <t>DD/MM/AAAA</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</si>
  <si>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</si>
  <si>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</si>
  <si>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</si>
  <si>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</si>
  <si>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</si>
  <si>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</si>
  <si>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</si>
  <si>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</si>
  <si>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</si>
  <si>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</si>
  <si>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</si>
  <si>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</si>
  <si>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</si>
  <si>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</si>
  <si>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</si>
  <si>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</si>
  <si>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</si>
  <si>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</si>
  <si>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</si>
  <si>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</si>
  <si>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</si>
  <si>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</si>
  <si>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</si>
  <si>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</si>
  <si>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</si>
  <si>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</si>
  <si>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</si>
  <si>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</si>
  <si>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</si>
  <si>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</si>
  <si>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</si>
  <si>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</si>
  <si>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</si>
  <si>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</si>
  <si>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</si>
  <si>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</si>
  <si>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</si>
  <si>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</si>
  <si>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</si>
  <si>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</si>
  <si>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</si>
  <si>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</si>
  <si>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</si>
  <si>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</si>
  <si>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</si>
  <si>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</si>
  <si>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</si>
  <si>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</si>
  <si>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</si>
  <si>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</si>
  <si>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</si>
  <si>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</si>
  <si>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OBJETIVO 8</t>
  </si>
  <si>
    <t>OBJETIVO 9</t>
  </si>
  <si>
    <t>OBJETIVO 10</t>
  </si>
  <si>
    <t>INCLUIR AÇÕES NOVAS</t>
  </si>
  <si>
    <t>INSERIR O NOME DO OBJETIVO</t>
  </si>
  <si>
    <t>ação nova</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</si>
  <si>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</si>
  <si>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</si>
  <si>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</si>
  <si>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</si>
  <si>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</si>
  <si>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</si>
  <si>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</si>
  <si>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</si>
  <si>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</si>
  <si>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</si>
  <si>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</si>
  <si>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</si>
  <si>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</si>
  <si>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</si>
  <si>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</si>
  <si>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</si>
  <si>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</si>
  <si>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</si>
  <si>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</si>
  <si>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</si>
  <si>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1.2- Identificar as áreas prioritárias para confirmação de relatos de ocorrência de muriquis.</t>
  </si>
  <si>
    <t>1.3- Realizar expedições para confirmação de ocorrência de muriquis nas áreas selecionadas pela Ação 1.2.</t>
  </si>
  <si>
    <t>1.4- Definir  protocolo padronizado para contagem de indivíduos de Brachyteles.</t>
  </si>
  <si>
    <t>1.5- Realizar expedições para estimar os tamanhos populacionais de muriquis.</t>
  </si>
  <si>
    <t>2.1- Fazer gestão interna nas Insituições para viabilizar a criação de Comitê Gestor de Fiscalização Ambiental Integrada ou Grupo de Trabalho similar composto pelos órgãos de segurança e outros órgãos com atuação na área ambiental a fim de gerir ações efetivas de fiscalização.</t>
  </si>
  <si>
    <t>2.2- Fazer a gestão para sensibilizar o Grupo Gestor de Fiscalização Integrada criado para a importância do combate à caça dos muriquis, usando ações de inteligência (investigação e infiltração) nas áreas de pressão de caça.</t>
  </si>
  <si>
    <t>2.3- Incluir o problema da caça dos muriquis no programa do evento sobre fiscalização para proteção à fauna, garantindo a participação de agentes de todos os estados de ocorrência, para aperfeiçoamento de técnicas de fiscalização inteligente.</t>
  </si>
  <si>
    <t xml:space="preserve">2.4- Elaboração de uma cartilha orientadora de ações voltadas à proteção dos muriquis. </t>
  </si>
  <si>
    <t>2.5- Fazer a gestão para assegurar vagas em concursos públicos para contratação de guarda-parques (lato sensu) nas Unidades de Conservação.</t>
  </si>
  <si>
    <t>2.6- Realizar o levantamento do quadro de pessoal envolvido em fiscalização em Unidades de Conservação.</t>
  </si>
  <si>
    <t>2.7- Identificar e difundir alternativas factíveis de reforço do quadro de pessoal envolvido em fiscalização em Unidades de Conservação.</t>
  </si>
  <si>
    <t xml:space="preserve">3.1 Fazer gestão junto aos colaboradores nos estados para efetuar levantamento e caracterizar as áreas potenciais para criação e ampliação de Unidades de Conservação de proteção integral  e RPPNs por estado, pelo menos nas seguintes áreas: Parque Taquaral (entorno do P.E. Carlos Botelho, SP); Parque das Neblinas (Bertioga, SP); Fazenda São Sebastião do Ribeirão Grande (Pindamonhangaba, SP); Fazenda Barreiro Rico (Anhembi, SP); Áreas privadas entre P. E. Jurupará e P. E. Carlos Botelho (SP); Santa Maria do Jetibá (ES); Fazenda João Paulo II (Castro, PR); Parque Estadual de Cunhambebe (RJ). </t>
  </si>
  <si>
    <t>3.4 Fazer gestão junto aos colaboradores 
nos estados para demandar às Instituições competentes o processo de criação ou ampliação de Unidades de Conservação de Proteção Integral nas áreas indicadas pela Ação 3.1.</t>
  </si>
  <si>
    <t>6.1 Realizar um encontro para definir as diretrizes do Programa Integrado de pesquisas aplicadas à conservação dos muriquis.</t>
  </si>
  <si>
    <t>6.2 Definir marcadores moleculares para estudos genéticos em Brachyteles</t>
  </si>
  <si>
    <t>6.3 Estruturar um banco de material biológico para estudos genéticos em Brachyteles, com regimento definido</t>
  </si>
  <si>
    <t>6.6 Desenvolver estudos integrados em Filogenia de Brachyteles</t>
  </si>
  <si>
    <t>6.7 Integrar os estudos em história de vida e dinâmica populacional dos muriquis</t>
  </si>
  <si>
    <t>6.8 Desenvolver e integrar estudos em uso de habitat, capacidade de suporte e ecologia alimentar de Brachyteles</t>
  </si>
  <si>
    <t>6.10 Desenvolver estudos para caracterizar a pressão de caça sobre muriquis</t>
  </si>
  <si>
    <t>6.13 Identificar grupos de profissionais e
 instituições interessados em desenvolver estudos em medicina da conservação de Brachyteles.</t>
  </si>
  <si>
    <t>7.2 Elaborar um projeto visando assegurar e aumentar a conectividade das áreas identificadas pela Ação 7.1 no estado de Minas Gerais.</t>
  </si>
  <si>
    <t>7.4 Elaborar um projeto visando assegurar e aumentar a conectividade das áreas identificadas pela Ação 7.1 no estado do Rio de Janeiro.</t>
  </si>
  <si>
    <t>7.5 Elaborar um projeto visando assegurar e aumentar a conectividade das áreas identificadas pela Ação 7.1 no estado do Paraná.</t>
  </si>
  <si>
    <t>7.6 Elaborar um projeto visando assegurar e aumentar a conectividade das áreas identificadas pela Ação 7.1 no estado do São Paulo.</t>
  </si>
  <si>
    <t>7.7 Fazer gestão para garantir medidas mitigadoras e compensatórias no licenciamento de empreendimentos, voltadas a assegurar a conectividade de áreas de ocorrência de muriquis.</t>
  </si>
  <si>
    <t>9.1 Fazer gestão junto à DIBIO para oficializar os grupos de trabalho assessores para consolidar as políticas públicas para a conservação dos muriquis.</t>
  </si>
  <si>
    <t>9.2 Organizar e atualizar uma lista de atores com atuação em pesquisa e conservação de muriquis.</t>
  </si>
  <si>
    <t>10.1 Selecionar e priorizar as populações inviáveis* de muriquis, conhecidas até 2010, a serem manejadas.</t>
  </si>
  <si>
    <t>10.3 Elaborar os sub-programas de manejo para cada espécie de Brachyteles incluindo populações ex situ.</t>
  </si>
  <si>
    <t>10.4 Iniciar a implementação do sub-programa de manejo do muriqui-do-norte, B. hypoxanthus, incluindo população ex situ.</t>
  </si>
  <si>
    <t>10.5 Iniciar a implementação do sub-programa de manejo do muriqui-do-sul, B. arachnoides, incluindo populações ex situ.</t>
  </si>
  <si>
    <t>1. Quantificar a população remanescente de muriquis até 2015.</t>
  </si>
  <si>
    <t>6. Implementar um programa integrado de pesquisas</t>
  </si>
  <si>
    <t>7. Elaborar, até 2012, projetos estaduais para assegurar e aumentar a conectividade
 em, pelo menos, 50% das áreas de ocorrência de populações de muriquis potencialmente viáveis em 50 anos*</t>
  </si>
  <si>
    <t>10. Implementar, até 2015, um Programa para
 Manejo das populações conhecidas que não são potencialmente viáveis em 50 anos*.</t>
  </si>
  <si>
    <t>PLANO DE AÇÃO NACIONAL PARA A CONSERVAÇÃO DOS MURIQUIS</t>
  </si>
  <si>
    <t>Banco de dados elaborado</t>
  </si>
  <si>
    <t>Áreas prioritárias identificadas</t>
  </si>
  <si>
    <t xml:space="preserve">Novos registros de ocorrência confirmados </t>
  </si>
  <si>
    <t>Protocolo definido</t>
  </si>
  <si>
    <t xml:space="preserve"> Tamanhos populacionais estimados</t>
  </si>
  <si>
    <t>Cartilha elaborada</t>
  </si>
  <si>
    <t>Lista elaborada do quadro de pessoal envolvido em fiscalização em Unidades de Conservação.</t>
  </si>
  <si>
    <t>Alternativas identificadas e
 difundidas</t>
  </si>
  <si>
    <t>Diretrizes do Programa Integrado de pesquisas  definidas</t>
  </si>
  <si>
    <t>Agosto
2011</t>
  </si>
  <si>
    <t>Maracdores moleculares
 definidos</t>
  </si>
  <si>
    <t>Dezembro
2010</t>
  </si>
  <si>
    <t>Dezembro
2011</t>
  </si>
  <si>
    <t>Dezembro
2013</t>
  </si>
  <si>
    <t>Dezembro
2015</t>
  </si>
  <si>
    <t>Peotocolo definido</t>
  </si>
  <si>
    <t>Julho
2012</t>
  </si>
  <si>
    <t>Julho 
2010</t>
  </si>
  <si>
    <t>Sérgio Mendes 
(UFES - IPEMA)</t>
  </si>
  <si>
    <t>Maurício Talebi 
(Pró-Muriqui -
UNIFESP Diadema)</t>
  </si>
  <si>
    <t>Luiz Dias
(Biotrópicos)</t>
  </si>
  <si>
    <t>Miguel Ribon
(IEF/MG)</t>
  </si>
  <si>
    <t>Fabiano Melo
(CECO - UFG)</t>
  </si>
  <si>
    <t>Denize Fontes
(IEF/MG)</t>
  </si>
  <si>
    <t>Leandro Moreira
(CECO)</t>
  </si>
  <si>
    <t>Fabiano Melo 
(CECO - UFG)</t>
  </si>
  <si>
    <t>ES - Sérgio Mendes (UFES - IPEMA)
MG - Fabiano Melo (CECO - UFG)
PR - Tereza Cristina (PMC)
SP - Kátia Pisciotta (FF/SP)
RJ  - Paula Breves (Eco-Atlântica)</t>
  </si>
  <si>
    <t>Denize Fontes (IEF/MG)</t>
  </si>
  <si>
    <t xml:space="preserve">"ES - Sérgio Mendes (UFES - IPEMA)
MG - Miguel Ribon (IEF/MG) e Fabiano Melo (CECO - UFG)
PR - Tereza Cristina (PMC)
SP - Kátia Pisciotta (FF/SP) 
RJ  - Paula Breves (Eco-Atlântica)" 
</t>
  </si>
  <si>
    <t>ES - Sérgio Mendes (UFES - IPEMA)
MG - Miguel Ribon (IEF/MG)
PR - Tereza Cristina (PMC)
RJ - Ernesto Castro (ICMBio/PNSO) e Juliana Ferreira (ICMBio/CPB)
SP - Kátia Pisciotta (FF/SP)</t>
  </si>
  <si>
    <t>Fabiano Melo 
(UFG - CECO)</t>
  </si>
  <si>
    <t>Adriano Paglia (CI Brasil)
Karen Strier (Univ. Wisconsin - Preserve Muriqui) 
Leandro Jerusalinsky (ICMBio/CPB)
Maurício Talebi (Pró-Muriqui - UNIFESP Diadema)</t>
  </si>
  <si>
    <t>Adriano Paglia
(CI Brasil)</t>
  </si>
  <si>
    <t>Fabiano Melo (CECO - UFG)
Juciara Pelles (IBAMA/COEFA)
Karen Strier (Univ. Wisconsin - Preserve Muriqui)
Maurício Talebi (Pró-Muriqui - UNIFESP Diadema)
Sérgio Mendes (UFES - IPEMA)</t>
  </si>
  <si>
    <t>Karen Strier 
(Univ. Wisconsin - Preserve Muriqui)</t>
  </si>
  <si>
    <t>Leandro Jerusalinsky (ICMBio/CPB)</t>
  </si>
  <si>
    <t>Karen Strier (Univ. Wisconsin - Preserve Muriqui)
Maurício Talebi (Pró-Muriqui - UNIFESP Diadema)
Paulo Chaves (NYU)
Sandro Bonatto (PUCRS)
Sérgio Mendes (UFES - IPEMA)
Valéria Fagundes (UFES)</t>
  </si>
  <si>
    <t>Valéria Fagundes 
(UFES)</t>
  </si>
  <si>
    <t>"Karen Strier
(Univ. Wisconsin - Preserve Muriqui)"</t>
  </si>
  <si>
    <t>Maurício Talebi
(Pró-Muriqui -
 UNIFESP Diadema)</t>
  </si>
  <si>
    <t>André Cunha 
(UFMG)</t>
  </si>
  <si>
    <t>Alcides Pissinatti
(INEA/CPRJ)</t>
  </si>
  <si>
    <t>Alcides Pissinatti (INEA/CPRJ)
Paula Breves (Eco-Atlântica)</t>
  </si>
  <si>
    <t>Paula Breves 
(Eco-Atlântica)</t>
  </si>
  <si>
    <t>Fernanda Tabacow 
(CECO)</t>
  </si>
  <si>
    <t>Carla Possamai 
(CECO)</t>
  </si>
  <si>
    <t>Tereza Cristina 
(PMC)</t>
  </si>
  <si>
    <t>Carla Possamai (CECO)
Katia Pisciotta (FF/SP)
Maurício Talebi (Pró-Muriqui - UNIFESP Diadema)</t>
  </si>
  <si>
    <t>Adriano Paglia 
(UFMG)</t>
  </si>
  <si>
    <t xml:space="preserve">Katia Pisciotta (FF/SP)
Maurício Talebi (Pró-Muriqui - UNIFESP Diadema)
</t>
  </si>
  <si>
    <t>Miguel Ribon 
(IEF/MG)</t>
  </si>
  <si>
    <t xml:space="preserve">
Sérgio Mendes
(UFES - IPEMA)
</t>
  </si>
  <si>
    <t>Leandro Jerusalinsky
(ICMBio/CPB)</t>
  </si>
  <si>
    <t>Juliana Ferreira (ICMBio/CPB)
Marcelo Reis (ICMBio/COPAN)</t>
  </si>
  <si>
    <t>Adriano Paglia (CI Brasil)
Fabiano Melo (CECO - UFG)
Maurício Talebi (Pró-Muriqui - UNIFESP Diadema)
Sérgio Mendes (UFES)</t>
  </si>
  <si>
    <t>Luiz Dias 
(Biotrópicos)</t>
  </si>
  <si>
    <t>De
R$ 500.000 a R$ 1.000.000</t>
  </si>
  <si>
    <t xml:space="preserve"> De R$ 1.000.000 a R$  3.000.000</t>
  </si>
  <si>
    <t>R$ 10.000,00</t>
  </si>
  <si>
    <t>R$
30.000</t>
  </si>
  <si>
    <t>R$
15.000 - 30.000 /área/ano</t>
  </si>
  <si>
    <t>R$ 
30.000</t>
  </si>
  <si>
    <t>R$
50.000</t>
  </si>
  <si>
    <t>R$
100.000</t>
  </si>
  <si>
    <t xml:space="preserve">R$
100.000 </t>
  </si>
  <si>
    <t xml:space="preserve">R$
30.000 </t>
  </si>
  <si>
    <t>R$
100.000 
/área/ano</t>
  </si>
  <si>
    <t>R$
25.000 a 100.000 
/área/ano</t>
  </si>
  <si>
    <t>A definir no encontro da Ação 6.1.</t>
  </si>
  <si>
    <t>R$
30.000
/ano</t>
  </si>
  <si>
    <t>R$ 20.000,00</t>
  </si>
  <si>
    <t>R$ 30.000,00</t>
  </si>
  <si>
    <t>R$
30.000 - 50.000</t>
  </si>
  <si>
    <t>R$ 
50.000</t>
  </si>
  <si>
    <t>R$
250.000</t>
  </si>
  <si>
    <t>Informações dispersas com os pesquisadores e não sistematizadas. Iniciados modelos para o banco de dados e a compilação de informações.</t>
  </si>
  <si>
    <t>Identificação de forma descentralizada, não 
sistematizada e não integrada.</t>
  </si>
  <si>
    <t>Expedições somente em áreas dentro das rotinas dos projetos em andamento, condicionados às limitações operacionais e vinculadas apenas aos recursos já disponíveis.</t>
  </si>
  <si>
    <t xml:space="preserve">Novos registros de ocorrência para sete áreas (ver lista de registros). </t>
  </si>
  <si>
    <t>Limitações de recursos financeiros, humanos e logísticos</t>
  </si>
  <si>
    <t xml:space="preserve">Protocolo ainda não estabelecido. </t>
  </si>
  <si>
    <t xml:space="preserve">Expedições somente em áreas dentro das rotinas dos projetos em andamento, condicionados às limitações operacionais e vinculadas apenas aos recursos já disponíveis. </t>
  </si>
  <si>
    <t>Não foi realizada gestão específica para essa finalidade.</t>
  </si>
  <si>
    <t xml:space="preserve">Grupo presente à reunião 
de monitoria de junho 2011.
</t>
  </si>
  <si>
    <t>Material solicitado pelo articulador e enviado por alguns dos colaboradores. Cartilha não foi desenvolvida.</t>
  </si>
  <si>
    <t>Capacidade operacional do articulador e colaboradores. Baixa viabilidade na implementação da ação.</t>
  </si>
  <si>
    <t>Foram obtidas informações das UC: PARNASO (RJ), PARNA Alto Cariri (MG), PARNA Caparaó (ES/MG), REBIO Augusto Ruschi (ES), REVIS Mata dos Muriquis (MG), PESB (MG), PERD (MG).</t>
  </si>
  <si>
    <t>Lista preliminar</t>
  </si>
  <si>
    <t>Denize Fontes (IEF/MG) enviou informações.</t>
  </si>
  <si>
    <t xml:space="preserve">Criadas as seguintes RPPN: Alto d'Ouro e Serra da Prata.
</t>
  </si>
  <si>
    <t>Não foi realizada articulação específica para essa finalidade.</t>
  </si>
  <si>
    <t xml:space="preserve">Falta de resposta dos colaboradores.  
</t>
  </si>
  <si>
    <t xml:space="preserve">Foram contactados colaboradores de ONGs (CI, CI Brasil, CECO) e empresas (YKS Consultoria Ambiental) visando identificar a instituição gestora. </t>
  </si>
  <si>
    <t>Fabiano Melo (UFG - CECO) e Maurício Talebi (UNIFESP Diadema - Pró-Muriqui)</t>
  </si>
  <si>
    <t>Não foram realizadas discussões ou articulações para avançar na definição da estrutura gerencial do fundo.</t>
  </si>
  <si>
    <t>Apesar de contatos com potenciais doadores que deram sinalização positiva (p.ex. Omega), não houve captação efetiva de recursos.</t>
  </si>
  <si>
    <t>Como não foram realizadas as ações anteriores da Meta 4, não foi discutida a elaboração do edital.</t>
  </si>
  <si>
    <t>Dificuldades na implementação das ações
 anteriores da Meta 4.</t>
  </si>
  <si>
    <t>Identificação de algumas* áreas prioritárias por projetos de forma isolada e não integrada.</t>
  </si>
  <si>
    <t>Karen Strier (Univ. Wisconsin-Madison) enviou informações, complementadas pelo Grupo presente à reunião 
de monitoria de junho 2011.</t>
  </si>
  <si>
    <t>Sítio de internet e artigo publicados.</t>
  </si>
  <si>
    <t>Karen Strier (Univ. Wisconsin-Madison) enviou informações, complementadas pelo Grupo presente à reunião 
de monitoria de junho 2011.
(ver planilha anexa)</t>
  </si>
  <si>
    <t>Populações de RPPN FMA-Caratinga/MG, P. E. Carlos Botelho/SP, Faz. São Sebastião (Pindamonhangaba/SP) e Santa Maria de Jetibá/ES estão sendo monitoradas de forma isolada pelos gruos de trabalho, sem metodologia integrada.</t>
  </si>
  <si>
    <t>Dados demográficos de quatro populações: RPPN FMA-Caratinga/MG, P. E. Carlos Botelho/SP, Faz. São Sebastiao (Pindamonhangaba/SP) e Santa Maria de Jetibá/ES .</t>
  </si>
  <si>
    <t>Não foi realizado o encontro.</t>
  </si>
  <si>
    <t>Testes de marcadores realizados isoladamente por cada grupo de estudo e utilizados nos estudos genéticos em andamento. Não foi realizado de forma integrada, mas já há uma série de marcadores caracterizados para uso com as espécies do gênero.</t>
  </si>
  <si>
    <t>Há marcadores caracterizados e sendo utilizados nos estudos genéticos em andamento.</t>
  </si>
  <si>
    <t>Já foram ou estão sendo realizados estudos com amostars de populações selvagens (Caratinga/MG, Santa Maria de Jetibá/ES, Faz. Esmeralda/MG, PESB/MG, PERD/MG, Reserva do Ibitipoca/MG, RPPN Mata do Sossego/MG, PARNA Caparaó/MG-ES) e cativas (CPRJ, FZB/BH).</t>
  </si>
  <si>
    <t>Artigos publicados e 
trabalhos acadêmicos</t>
  </si>
  <si>
    <t>Está sendo concluído o primeiro estudo filogeográfico sobre a espécie, com amostras das populações selvagens (PECB/SP, PARNASO/RJ, São Sebastião/SP) e cativas (CPRJ, Zoo de Sorocaba, Passeio Público de Curitiba, Toca da Raposa).</t>
  </si>
  <si>
    <t>Dissertação de Mestrado em finalização.</t>
  </si>
  <si>
    <t xml:space="preserve">Dificuldades de articulação entre colaboradores.  
</t>
  </si>
  <si>
    <t>Artigos, dissertações e teses publicados.</t>
  </si>
  <si>
    <t>Não foram realizadas as meta-análises.</t>
  </si>
  <si>
    <t>Não foram desenvolvidos os estudos.</t>
  </si>
  <si>
    <t>Protocolo foi desenvolvido durante a oficina de trabalho para conclusão da elaboração do PAN Muriquis, realizada em março/abril de 2010, Belo Horizonte/MG.</t>
  </si>
  <si>
    <t>Protocolo elaborado e 
prestes a ser publicado no livro do PAN Muriquis.</t>
  </si>
  <si>
    <t xml:space="preserve">Estudos em andamento da FIOCRUZ e USP. 
Contatos estabelecidos com potenciais colaboradores. 
Disciplina sobre o tema integrando o currículo formal da UNIFESP Diadema. </t>
  </si>
  <si>
    <t xml:space="preserve">Foram definidas metodolgias para estudos de saúde ambiental. Foram iniciados estudos sobre patologias (em cativeiro) e parasitologia (em cativeiro e vida livre). </t>
  </si>
  <si>
    <t xml:space="preserve">Obtenção de recursos financeiros.  
</t>
  </si>
  <si>
    <t>Iniciativas de diagnóstico descentralizadas, isoladas,  e não integradas, entre os distintos estados. Já foi realizado o diagnóstico para o estado do RJ. Para MG foi feito o diagnóstico Caratinga-Sossego e PESB-PARNA Caparaó. Em SP foi feito o diagnóstico sobre o corredor Serra do Mar-Mantiqueira (Assosiação Corredores) e Jurupará-PECB. No ES está sendo feito o diagnóstico sobre o complexo centro-norte-serrano.</t>
  </si>
  <si>
    <t xml:space="preserve">Dificuldades de articulação entre colaboradores. Falta de recursos logisticos e humanos.
</t>
  </si>
  <si>
    <t>Fundação Bioduversitas tem projeto para restabelecer a conectividade Mata Sossego-Caratinga; UFV e UEMG têm projeto de pesquisa para analisar conectividade entre PESB-Caparaó.</t>
  </si>
  <si>
    <t xml:space="preserve">Dificuldades de articulação entre colaboradores. Falta de recursos logisticos, não foi realizado o diagnostico da 7.1, Falta de expertise com muriquis.  
</t>
  </si>
  <si>
    <t>Em MG, decisão favoravel do IBAMA; 
Em RJ, diagnóstico sócio-ambiental da região e início da implementação do corredor.</t>
  </si>
  <si>
    <t>Já foram realizadas duas oficinas de trabalho para estabelecer as estratégias de educação ambiental, difusão científica e geração de renda (Santa Teresa/ES nov/2010 e Sorocaba/SP jun/2011)</t>
  </si>
  <si>
    <t>Mapeamento situacional 
sistematizado. Desenho das diretrizes estratégicas de Ed. Amb, Difusão científica e Ger renda. Próximos passos, inclusive validação e aprimoramento,  definidos.Estratégia de formação da "rede muriqui" definida.</t>
  </si>
  <si>
    <t xml:space="preserve">Baixa expertise disponível sobre o tema no Brasil. Dificuldades de integração e comunicação entre pesquisadores educadores e comunicadores. Insuficiência de capacidade técnica para planejamento, adequação e aplicação de metodologias.  
</t>
  </si>
  <si>
    <t xml:space="preserve">nominata do grupo </t>
  </si>
  <si>
    <t xml:space="preserve">10.1 não efetuada  
</t>
  </si>
  <si>
    <t>Não foi iniciado</t>
  </si>
  <si>
    <t>Insignificante</t>
  </si>
  <si>
    <t>R$ 500.000,00 a 
R$ 1.000.000,00</t>
  </si>
  <si>
    <t>Leandro Moreira 
(CECO)</t>
  </si>
  <si>
    <t>R$ 1.000.000,00 a 
R$ 3.000.000,00</t>
  </si>
  <si>
    <t xml:space="preserve">
</t>
  </si>
  <si>
    <t xml:space="preserve">"Denize Fontes
(IEF/MG)"
</t>
  </si>
  <si>
    <t>Agosto 
2012</t>
  </si>
  <si>
    <t>Dezembro 2012
Dezembro 2013
Dezembro 2014
Dezembro 2015</t>
  </si>
  <si>
    <t xml:space="preserve">Dezembro 
2011 </t>
  </si>
  <si>
    <t>Maurício Talebi 
(UNIFESP Diadema - Pró-Muriqui)</t>
  </si>
  <si>
    <t>Dezembro 
2011</t>
  </si>
  <si>
    <t>Junho 
2012</t>
  </si>
  <si>
    <t>Março 
2012</t>
  </si>
  <si>
    <t>Luiz Paulo Pinto 
(CI Brasil)</t>
  </si>
  <si>
    <t>Setembro 
2012</t>
  </si>
  <si>
    <t>Dezembro 
2012</t>
  </si>
  <si>
    <t>Maurício Talebi 
(UNIFESP Diadema - Pró-Muriqui) - contactar Karen para confirmar</t>
  </si>
  <si>
    <t>R$ 100.000,00 
por área por ano</t>
  </si>
  <si>
    <t>R$ 25.000,00 a 
R$ 100.000,00 
por área por ano</t>
  </si>
  <si>
    <t>Insignificante para formalizar o sub-programa.
Para implementar o treinamento: R$ 50.000,00 (R$ 10.000,00 
por área por ano)</t>
  </si>
  <si>
    <t>R$ 20.000,00 
por ano</t>
  </si>
  <si>
    <t>Julho 
2012</t>
  </si>
  <si>
    <t>Agosto 
2011</t>
  </si>
  <si>
    <t>Agosto 2011
Agosto 2012
Agosto2013</t>
  </si>
  <si>
    <t>3.2 Articular junto aos colaboradores nos estados a sensibilização e orientação aos proprietários particulares para criação de RPPNs em áreas importantes para a conservação dos muriquis.</t>
  </si>
  <si>
    <t>3.3 Fazer gestão junto aos colaboradores nos estados para articular intra-institucionalmente a criação de RPPNs nas áreas indicadas pela Ação 3.1.</t>
  </si>
  <si>
    <t>4.1 Identificar a instituição gestora para abrigar o Fundo para financiar atividades de pesquisa e conservação dos muriquis</t>
  </si>
  <si>
    <t>4.2 Definir a estrutura gerencial do Fundo para financiar atividades de pesquisa e conservação dos muriquis.</t>
  </si>
  <si>
    <t>4.3 Identificar potenciais doadores e definir as estratégias para captação de recursos financeiros para o Fundo para financiar atividades de pesquisa e conservação dos muriquis.</t>
  </si>
  <si>
    <t>4.4 Captar recursos financeiros para formar o capital mínimo do Fundo para financiar atividades de pesquisa e conservação dos muriquis.</t>
  </si>
  <si>
    <t>4.5 Elaborar e publicar o primeiro edital para financiamento de projetos de pesquisa e conservação dos muriquis.</t>
  </si>
  <si>
    <t>5.1 Definir áreas prioritárias para monitoramento demográfico de populações de muriquis (tamanho e composição de grupo).</t>
  </si>
  <si>
    <t>5.2 Definir métodos de monitoramento demográfico de populações de muriquis (tamanho e composição de grupo)</t>
  </si>
  <si>
    <t>5.3 Executar o monitoramento demográfico sistemático de populações de muriquis (tamanho e composição de grupo).</t>
  </si>
  <si>
    <t>6.4 Desenvolver estudos em filogeografia intra-específica e variabilidade genética intra e inter-populacional em B. hypoxanthus, incluindo espécimes cativos.</t>
  </si>
  <si>
    <t>6.5 Desenvolver estudos em  filogeografia  intra-específica e variabilidade genética intra e inter-populacional em B. arachnoides, incluindo populações cativas para subsidiar o manejo ex situ.</t>
  </si>
  <si>
    <t>6.9 Desenvolver meta-análises para caracterizar o status de ameaça de populações de muriquis</t>
  </si>
  <si>
    <t>6.11 Desenvolver um sub-programa de treinamento e capacitação em pesquisa e conservação de muriquis.</t>
  </si>
  <si>
    <t>6.12 Definir o protocolo de coleta e destinação de material biológico de Brachyteles para pesquisas, incluindo carcaças</t>
  </si>
  <si>
    <t>6.14 Definir metodologias e iniciar estudos  em medicina da conservação de Brachyteles</t>
  </si>
  <si>
    <t>7.1 Elaborar um diagnóstico sobre a conectividade de populações de muriquis, com indicação das áreas para estabelecimento de corredores, incluindo a questão da mineração em zonas de amortecimento de Unidades de Conservação.</t>
  </si>
  <si>
    <t>7.3 Elaborar um projeto visando assegurar e aumentar a conectividade das áreas identificadas pela Ação 7.1 no estado do Espírito Santo.</t>
  </si>
  <si>
    <t>9.3 Atualizar o grupo de discussão na internet do Comitê e colaboradores estratégicos para a conservação dos muriquis.</t>
  </si>
  <si>
    <t>10.2 Atualizar a lista de populações inviáveis*  de muriquis a serem manejadas prioritariamente.</t>
  </si>
  <si>
    <t>Relação das áreas 
identificadas</t>
  </si>
  <si>
    <t>Comitê Gestor de Fiscalização
 Ambiental Integrada ou Grupo de Trabalho similar criado</t>
  </si>
  <si>
    <t>Planilha eletrônica 
com os dados</t>
  </si>
  <si>
    <t>ES - Sérgio Mendes (UFES - IPEMA)
MG - Denize Fontes (IEF/MG)
PR - Tereza Cristina (PMC)
RJ - André Cunha (UNB) e Paula Breves (Eco-Atlântica)
SP - Maurício Talebi (Pró-Muriqui - UNIFESP Diadema)</t>
  </si>
  <si>
    <t>Adriano Paglia (CI Brasil)
André Cunha (UNB)
Juciara Pelles (IBAMA/COEFA)
Karen Strier (Univ. Wisconsin - Preserve Muriqui)
Leandro Moreira (CECO)
Maurício Talebi (Pró-Muriqui - UNIFESP Diadema)
Miguel Ribon (IEF/MG)
Sérgio Mendes (UFES - IPEMA)</t>
  </si>
  <si>
    <t>Adriano Paglia (CI Brasil)
André Cunha (UNB)
Fabiano Melo (CECO - UFG)
Karen Strier (Univ. Wisconsin - Preserve Muriqui)
Maurício Talebi (Pró-Muriqui - UNIFESP Diadema)
Miguel Ribon (IEF/MG)
Paula Breves (Eco-Atlântica)</t>
  </si>
  <si>
    <t>Alcides Pissinatti (INEA/CPRJ)
André Cunha (UNB)
Carla Possamai (CECO)
Cecília Pessutti (PZMQB)
Fabiano Melo (CECO - UFG)
Fernanda Tabacow (CECO - Fundação Biodiversitas)
Jean Boubli (WCS)
Karen Strier (Univ. Wisconsin - Preserve Muriqui)
Leandro Moreira (CECO)
Maurício Talebi (Pró-Muriqui - UNIFESP Diadema)
Paula Breves (Eco-Atlântica)
Paulo Chaves (NYU)
Sandro Bonatto (PUCRS)
Sérgio Mendes (UFES - IPEMA)
Tereza Cristina (PMC)
Valéria Fagundes (UFES)</t>
  </si>
  <si>
    <t>André Cunha 
(UNB)</t>
  </si>
  <si>
    <t>Carla Possamai (CECO)
Denize Fontes (IEF/MG)
Fabiano Melo (CECO - UFG)
Fernanda Tabacow (CECO - Fundação Biodiversitas)
Jean Boubli (Eco Atlântica)
Karen Strier (Univ. Wisconsin - Preserve Muriqui)
Katia Pisciotta (FF/SP)
Leandro Moreira (CECO)
Maurício Talebi (Pró-Muriqui - UNIFESP Diadema)
Paula Breves (Eco-Atlântica)
Sérgio Mendes (UFES - IPEMA)
Tereza Cristina (PMC)</t>
  </si>
  <si>
    <t>André Cunha (UNB)
Carla Possamai (CECO)
Cecilia Pessutti (PZMQB)
Fabiano Melo (CECO - UFG)
Fernanda Tabacow (CECO - Fundação Biodiversitas)
Leandro Jerusalinsky (ICMBio/CPB)
Leandro Moreira (CECO)
Paula Breves (Eco-Atlântica)
Tereza Cristina (PMC)</t>
  </si>
  <si>
    <t>Carla Possamai (CECO)
Cecilia Pessutti (PZMQB)
Fernanda Tabacow (CECO - Fundação Biodiversitas)
Karen Strier (Univ. Wisconsin - Preserve Muriqui)
Leandro Jerusalinsky (ICMBio/CPB)
Luiz Dias (Biotrópicos)
Maurício Talebi (Pró-Muriqui - UNIFESP Diadema)
Paula Breves (Eco-Atlântica)
Paulo Chaves (NYU)
Sandro Bonatto (PUCRS)
Tereza Cristina (PMC)
Valeria Fagundes (UFES)</t>
  </si>
  <si>
    <t xml:space="preserve">Adriano Paglia (CI Brasil)
Carla Possamai (CECO)
Denize Fontes (IEF/MG)
Fabiano Melo (CECO - UFG)
Fernanda Tabacow (CECO - Fundação Biodiversitas)
Karen Strier (Univ. Wisconsin - Preserve Muriqui)
</t>
  </si>
  <si>
    <t>Adriano Paglia (CI Brasil)
André Cunha (UNB)
Cecilia Pessutti (PZMQB)
Ernesto Castro (ICMBio/PNSO)
Fabiano Melo (CECO - UFG)
Leandro Moreira (CECO)
Maurício Talebi (Pró-Muriqui - UNIFESP Diadema)
Miguel Ribon (IEF/MG)
Paula Breves (Eco-Atlântica)
Sérgio Mendes (UFES - IPEMA)
Tereza Cristina (PMC)</t>
  </si>
  <si>
    <t>Alcides Pissinatti (INEACPRJ)
André Cunha (UNB)
Carla Possamai (CECO)Denize Fontes (IEF/MG)
Fabiano Melo (CECO - UFG)
Fernanda Tabacow (CECO - Fundação Biodiversitas)
Karen Strier (Univ. Wisconsin - Preserve Muriqui)
Leandro Moreira (CECO)
Maurício Talebi (Pró-Muriqui - UNIFESP Diadema)
Paula Breves (Eco-Atlântica)
Sérgio Mendes (UFES - IPEMA)
Tereza Cristina (PMC)</t>
  </si>
  <si>
    <t>insignificante</t>
  </si>
  <si>
    <t>Insiginificante</t>
  </si>
  <si>
    <t>R$ 30.000,00 
por área por ano</t>
  </si>
  <si>
    <t xml:space="preserve">Sérgio Mendes
(UFES - IPEMA) (02/08/12)
Grupo presente na reunião de 2012 </t>
  </si>
  <si>
    <t xml:space="preserve">Grupo presente na reunião de 2012 </t>
  </si>
  <si>
    <t xml:space="preserve">3 registros novos no ES (jan. a set./12)
4 registros novos no RJ (ago. 2008 a set. 2012)
3 registros em MG (mai.2011 a set 2012) 
(ver lista de registros). </t>
  </si>
  <si>
    <t>Realizada compilação dos métodos disponíveis durante reunião de monitoria 2012, que será enviada para colaborações e discussões e definição do protocolo.</t>
  </si>
  <si>
    <t>Métodos compilados</t>
  </si>
  <si>
    <t>Falta de contribuições dos colaboradores</t>
  </si>
  <si>
    <t>O trabalho já vem sendo executado, porém em apenas algumas localidades no ES, MG e RJ.  Na região da Serra do Caparaó não  há previsão do começo devido ao tamanho da área e da carência de recursos.</t>
  </si>
  <si>
    <t>Grandes áreas com dificuladde de amostragem como o Caparaó e algumas áreas no RJ e SP, que exigem um grande aporte de recursos finaceiros e de pessoal.</t>
  </si>
  <si>
    <t xml:space="preserve">Fabiano conversou com a SEMAD MG em 09/12 e vai fazer um projeto para programa-piloto de combate à caça para replicação nos demais estados. Em SP e no ES não avançou. PR: o muriqui entrou para a lista vermelha estadual e no PAN estadual. No RJ o sistema de guarda-parques está sendo fortalecido dentro das UC. </t>
  </si>
  <si>
    <t xml:space="preserve">Articulação não eficiente entre os colaboradores para apresentar a proposta às instituições competentes do modelo unificado que possa ser implantado em todos os estados. As gestões vêm sendo feitas de forma isolada.
No RJ o colaborador local ficou afastado por um tempo. O de BSB saiu do orgão. 
</t>
  </si>
  <si>
    <t xml:space="preserve">Denize Fontes (IEF/MG) </t>
  </si>
  <si>
    <t>Houve concurso em MG e RJ. A Frente Ambientalista Mineira fez articulação para realização do concurso. Em SP houve concurso em 2010 com contratação prevista para 2011;  ES não houve nenhum avanço.</t>
  </si>
  <si>
    <t>220 guardas-parque concursados no RJ, 550 em MG e 35 em SP.</t>
  </si>
  <si>
    <t>Grupo presente na reunião de 2012  e Márcio Port (IF/SP) por e-mail (09/12)</t>
  </si>
  <si>
    <t xml:space="preserve">Foram obtidas informações das UC: PARNASO (RJ), PARNA Alto Cariri (MG), PARNA Caparaó (ES/MG), REBIO Augusto Ruschi (ES), REVIS Mata dos Muriquis (MG), PESB (MG), PERD (MG), PE Serra do Brigadeiro, Reserva Biológica Nacional da Mata Escura, Parque Nacional de Itatiaia </t>
  </si>
  <si>
    <t>Lista finalizada</t>
  </si>
  <si>
    <t xml:space="preserve">Denize Fontes (IEF/MG) enviou informações em 18/06/12. completada com dados do Parna-Itatiaia em 30/08 </t>
  </si>
  <si>
    <r>
      <rPr>
        <b/>
        <sz val="11"/>
        <rFont val="Calibri"/>
        <family val="2"/>
        <scheme val="minor"/>
      </rPr>
      <t>SP</t>
    </r>
    <r>
      <rPr>
        <sz val="11"/>
        <rFont val="Calibri"/>
        <family val="2"/>
        <scheme val="minor"/>
      </rPr>
      <t xml:space="preserve">: aguardando assinatura do decreto: RPPN São Sebastião, RPPN Neblinas. Parque Estadual Sacamoto (é o PE Nascentes do Paranapanema) decretado, entorno do Parque do Zizo foi criada um RPPN de 9 ha. Parque Taquaral foi subdividido em Parque taquaral 1 e 2 (teve a vistoria da FFSP, aguardando a assinatura do decreto) e Ecoparque Muriqui. PE das Restingas em Bertioga (subdivisão do Parque da Serra do Mar).
Em 2006 Biota Fapesp lançou um programa para captação de recurso pra criação de reservas: resultou na criação, pelo Governo do estado, de um Mosaico de Paranapiacaba, na Rio + 20 (incluindo RPPNs), que contempla todas as outras áreas (aproveitando o mosaico).
</t>
    </r>
    <r>
      <rPr>
        <b/>
        <sz val="11"/>
        <rFont val="Calibri"/>
        <family val="2"/>
        <scheme val="minor"/>
      </rPr>
      <t>MG:</t>
    </r>
    <r>
      <rPr>
        <sz val="11"/>
        <rFont val="Calibri"/>
        <family val="2"/>
        <scheme val="minor"/>
      </rPr>
      <t xml:space="preserve"> duas RPPNs, perto do Caparaó, Ana Luiza Beletti e Laurici Beletti
</t>
    </r>
    <r>
      <rPr>
        <b/>
        <sz val="11"/>
        <rFont val="Calibri"/>
        <family val="2"/>
        <scheme val="minor"/>
      </rPr>
      <t>ES</t>
    </r>
    <r>
      <rPr>
        <sz val="11"/>
        <rFont val="Calibri"/>
        <family val="2"/>
        <scheme val="minor"/>
      </rPr>
      <t xml:space="preserve">: o IEMA definiu em workshop que Santa Leopoldina seria prioritária pra criação de uma UC no estado. Foi feito contato com o pessoal da IEMA e o principal objetivo é a proteção do muriqui. No entorno do Corredor Saíra Apunhalada, tem ações pra compra de áreas por conta de compensação ambiental. Já foram identificadas as áreas. Na segunda fase, já é a compra das áreas e a criação das UCs. No Corredor Sossego Caratinga foi indicada uma área pra criação de uma UC.
</t>
    </r>
    <r>
      <rPr>
        <b/>
        <sz val="11"/>
        <rFont val="Calibri"/>
        <family val="2"/>
        <scheme val="minor"/>
      </rPr>
      <t xml:space="preserve">RJ: </t>
    </r>
    <r>
      <rPr>
        <sz val="11"/>
        <rFont val="Calibri"/>
        <family val="2"/>
        <scheme val="minor"/>
      </rPr>
      <t xml:space="preserve">Área próxima a Macaé, tem uma área indicada pra virar uma UC pra proteção dos muriquis. Criação do Parque da Pedra Selada 7500 ha (na Rio + 20), que tem relatos de ocorrência de muriquis (incluir na ação de relatos)
</t>
    </r>
  </si>
  <si>
    <r>
      <rPr>
        <b/>
        <sz val="11"/>
        <color theme="1"/>
        <rFont val="Calibri"/>
        <family val="2"/>
        <scheme val="minor"/>
      </rPr>
      <t xml:space="preserve">SP: </t>
    </r>
    <r>
      <rPr>
        <sz val="11"/>
        <color theme="1"/>
        <rFont val="Calibri"/>
        <family val="2"/>
        <scheme val="minor"/>
      </rPr>
      <t>3 RPPN e 2 PE criados;</t>
    </r>
    <r>
      <rPr>
        <b/>
        <sz val="11"/>
        <color theme="1"/>
        <rFont val="Calibri"/>
        <family val="2"/>
        <scheme val="minor"/>
      </rPr>
      <t xml:space="preserve">
MG: </t>
    </r>
    <r>
      <rPr>
        <sz val="11"/>
        <color theme="1"/>
        <rFont val="Calibri"/>
        <family val="2"/>
        <scheme val="minor"/>
      </rPr>
      <t>2 RPPN criadas;</t>
    </r>
    <r>
      <rPr>
        <b/>
        <sz val="11"/>
        <color theme="1"/>
        <rFont val="Calibri"/>
        <family val="2"/>
        <scheme val="minor"/>
      </rPr>
      <t xml:space="preserve">
ES: i</t>
    </r>
    <r>
      <rPr>
        <sz val="11"/>
        <color theme="1"/>
        <rFont val="Calibri"/>
        <family val="2"/>
        <scheme val="minor"/>
      </rPr>
      <t>dentificação de áreas a serem adquiridas e de 2 áreas para criação de UC;</t>
    </r>
    <r>
      <rPr>
        <b/>
        <sz val="11"/>
        <color theme="1"/>
        <rFont val="Calibri"/>
        <family val="2"/>
        <scheme val="minor"/>
      </rPr>
      <t xml:space="preserve">
RJ: </t>
    </r>
    <r>
      <rPr>
        <sz val="11"/>
        <color theme="1"/>
        <rFont val="Calibri"/>
        <family val="2"/>
        <scheme val="minor"/>
      </rPr>
      <t>criação de 1 PE e indicação de 1 área para criação de UC</t>
    </r>
  </si>
  <si>
    <t>Grupo presente à reunião 
de monitoria de junho 2012</t>
  </si>
  <si>
    <t>Em SP: o governo estadual fez contato direto com vários proprietários para incentivar a criação de RPPN, aproveitando a oportunidade da criação do Mosaico de Paranapiacaba.Já está sendo feita articulação com empresas de celulose para criação de áreas protegidas através do Forum Diálogo Florestal. Em Barreiro Rico está sendo feita gestão para convencimento, mas parte da mata já é reserva legal da fazenda de gado. 
Em MG estão sendo criadas duas RPPN nas proximidades do Caparaó.</t>
  </si>
  <si>
    <t>14/03/2011 – enviado email aos colaboradores dos Estados informando quais os contatos e documentos necessários para criação de RPPN
30/05/2012 – Enviado email aos colaboradores solicitando um retorno da situação do processo de criação de RPPN
30/05/2012 – Recebido resposta de Fabiano de Melo - MG
31/05/2012 – Recebido resposta de Maria Tereza – SP</t>
  </si>
  <si>
    <t>Denize Fontes (IEF/MG) enviou informações em 18/06/12</t>
  </si>
  <si>
    <t>Em MG está sendo gerado um relatório para indicação de áreas para criação de UC a partir de um edital para levantamento fundiário pelo governo federal. O governo estadual lançará edital para levantamento de addos físicos e bióticos para criação de UC e levará em consideração áreas já indicadas.</t>
  </si>
  <si>
    <t>Não houve avanço desde a última monitoria. Fabiano vai montar a estrutura do fundo usando modelos americanos como base. Ainda não há instituições identificadas. Porém, há fortes chances do proprietário da área de Ibitipoca, onde tem 4 muriquis, ser parceiro, além do banqueiro André Esteves.</t>
  </si>
  <si>
    <t>Não houve avanços, já que está ação é dependente das anteriores do objetivo específico 4.</t>
  </si>
  <si>
    <t>Falta de clareza sobre os critérios e objetividade para sua definição. Problemas de articulação e colaboração.</t>
  </si>
  <si>
    <t>Realizada reunião durante congresso de primatologia de 2011. Foram elencados itens básicos a serem monitorados e os métodos começaram a ser definidos (ver memória da reunião).  Estão sendo compiladas informações sobre métodos de monitoramento que vêm sendo utilizados pelos pesquisadores de campo.</t>
  </si>
  <si>
    <t>Falta de objetividade para definição dos métodos. Problemas de articulação e colaboração.</t>
  </si>
  <si>
    <t>Populações de: RPPN FMA-Caratinga/MG, Sossego/MG; P. E. Carlos Botelho/SP, Faz. São Sebastião (Pindamonhangaba/SP), Parque das Neblinas/SP, Parque Taquaral/SP, Fazenda São Miguel/SP, Ecoparque Muriqui/SP; Santa Maria de Jetibá/ES,  Rebio Augusto Ruschi/ES,  estão sendo monitoradas de forma isolada pelos grupos de trabalho, sem metodologia integrada.</t>
  </si>
  <si>
    <t>Os monitoramentos não estão realizados de forma integrada, pela falta de definição dos métodos; falta de recursos humanos e finaceiros para monitoramento de outars populações. Provavelmente não está havendo monitoramento em todas as áreas prioritárias por falta de definição das mesmas.</t>
  </si>
  <si>
    <t>Marcadores definidos para as duas espécies. Ainda não há um documento com esta compilação.</t>
  </si>
  <si>
    <t>Falta de resposta dos colaboradores, ou respostas não estruturadas.</t>
  </si>
  <si>
    <t>Leandro Jerusalinsky (CPB)</t>
  </si>
  <si>
    <t xml:space="preserve">Banco não estruturado nem o regimento definido. Iniciada articulação junto a laboratórios que trabalham com genéticia de muriquis. Talebi está trabalhando com os  laboratórios da UFSCAR e de Cambridge, Inglaterra. </t>
  </si>
  <si>
    <t>Leandro Jrusalinsky (CPB)</t>
  </si>
  <si>
    <t>Estudo com primeira abordagem filogeográfica da espécie finalizado (animais de Carlos Botelho, Serra dos Orgãos, Faz. São Sebastião, Parque das Neblinas em São Paulo, e espécimes ex situ). Ainda serão realizadas algumas análises complementares. Falta amostrar várias localidades.</t>
  </si>
  <si>
    <t>Dependência das ações 6.4 e 6.5</t>
  </si>
  <si>
    <t>Não foi realizada articulação para integração de estudos. Estudos realizados de forma isolada em PECB/SP, RPPN FMA/MG, Sossego/MG, PESB/MG, S. M. de Jetibá/ES.</t>
  </si>
  <si>
    <t>Não foi realizada articulação para integração de estudos. Estudos reralizados de forma isolada em PECB/SP, São Sebastião/SP, Parque das Neblinas/SP e Faz. São Miguel/SP, RPPN FMA/MG, Sossego/MG, PESB/MG, S. M. de Jetibá/ES.</t>
  </si>
  <si>
    <t>André Cunha (UNB)</t>
  </si>
  <si>
    <t>Foram definidas metodologias para estudos de saúde ambiental. Foram iniciados estudos sobre patologias (em cativeiro) e parasitologia (em cativeiro e vida livre). Novos protocolos em desenvolvimento.</t>
  </si>
  <si>
    <t>Iniciativas de diagnóstico descentralizadas, isoladas,  e não integradas, entre os distintos estados. Já foi realizado o diagnóstico para o estado do RJ. Para MG foi feito o diagnóstico Caratinga-Sossego e PESB-PARNA Caparaó. Em SP foi feito o diagnóstico sobre o corredor Serra do Mar-Mantiqueira (Assosiação Corredores) e Jurupará-PECB. No ES está sendo feito o diagnóstico sobre o complexo centro-norte-serrano.
As informações de diagnóstico já estão sendo centralizadas em um documento único, de maneira que as informações disponives nos diagnósticos dos estados do RJ, SP, ES e MG estão sendo integradas. 
Desdobramento operacional realizado durante reunião de monitoria 2012 (ver memória)</t>
  </si>
  <si>
    <t xml:space="preserve">Fernanda Tabacow 
(CECO) por e-mail em 23/05/12
Grupo presente na reunião de 2012 </t>
  </si>
  <si>
    <t xml:space="preserve">MG: Projeto da biodiversitas bastante avançado pro Corredor Sossego-Caratinga. O Braz Cosenza Ueng (da UFV e UEMG) está defendendo uma tese sobre conectividade no Corredor Brigadeiro-Caparaó, incluindo muriqui. Fabiano está propondo outro trabalho (a partir do levantamento da Luana) envolvendo a conectividade em MG. 
</t>
  </si>
  <si>
    <t>Fernanda Tabacow e Fabiano Melo
 (reunião 2012)</t>
  </si>
  <si>
    <t>UFES - IPEMA e IEMA com projeto aprovado para plano de conectividade entre Sta Ma Jetiba, Sta Tereza e Sta Leopoldina. Falta realizar projeto para a área do Caparaó.</t>
  </si>
  <si>
    <t>Luana Centoducatte (reunião 2012)</t>
  </si>
  <si>
    <t>Eco Atlântica e CPRJ/INEA estão elaborando o plano de conectividade para as áreas de ocorrência de muriqui no RJ. INEA realizou o plano de conectividade e está implementando entre Três Picos e Desengano no centro norte do estado.</t>
  </si>
  <si>
    <t>Paula Breves (reunião 2012)</t>
  </si>
  <si>
    <t>Há projeto concluido para identificar as áreas de corredores nas áreas de ocorrência do muriqui e outro em execução para identificação das áreas com presença da espécie.  Nas metas estaduais foi inserida a necessiadde de incluir a identificação dessas áreas como prioridade.</t>
  </si>
  <si>
    <t>Tereza Cristina (reunião 2012)</t>
  </si>
  <si>
    <t>Já há politica pública estadual para restabelecer  a conectividade da Mata Atlântica   (Biota Fapesp 2006) e falta reforçar questão de muriquis. A Associação Corredores Ecológicos, que propôs um projeto para ligar a Serra do Mar com a Serra da Mantiqueira, diagnosticou que faltam 1.00 ha de mata para ligar as áreas.</t>
  </si>
  <si>
    <t xml:space="preserve">Dificuldades de articulação entre colaboradores. Falta de recursos logisticos. Não foi realizado o diagnostico da 7.1; falta de expertise com muriquis.  
</t>
  </si>
  <si>
    <t>Portaria publicada em 07/11</t>
  </si>
  <si>
    <t>Fabiano Melo (reunião 2012)</t>
  </si>
  <si>
    <t>AVP já realizadas para as populações de Santa Maria no ES, onde todas as populações isoladas foram consideradas inviáveis.</t>
  </si>
  <si>
    <t>Grupo reunião monitoria 2012</t>
  </si>
  <si>
    <t>O programa ainda não está em implementação porque ainda não foi elaborado.</t>
  </si>
  <si>
    <r>
      <t xml:space="preserve">Elaborar </t>
    </r>
    <r>
      <rPr>
        <b/>
        <sz val="10"/>
        <rFont val="Calibri"/>
        <family val="2"/>
        <scheme val="minor"/>
      </rPr>
      <t>uma base</t>
    </r>
    <r>
      <rPr>
        <sz val="10"/>
        <rFont val="Calibri"/>
        <family val="2"/>
        <scheme val="minor"/>
      </rPr>
      <t xml:space="preserve"> de dados (Planilha de relatos de ocorrência de muriquis- PROM) de áreas com relato de ocorrência de muriquis, considerando o tipo de relato (confiáveis/não confiáveis) e data da última avistagem.</t>
    </r>
  </si>
  <si>
    <t>André Cunha (UNB)
Fabiano Melo (CECO - UFG)
Fernanda Tabacow (CECO - Fundação Biodiversitas)
Luana Centoducatte (UFES)
Maurício Talebi (Pró-Muriqui - UNIFESP Diadema)
Paula Breves (Eco-Atlântica)
Tereza Cristina (PMC)</t>
  </si>
  <si>
    <t xml:space="preserve">André Cunha enviou planilha com relatos, mas não especificou o que era registro confirmado.
 CPB entrará em contato para averiguar.
</t>
  </si>
  <si>
    <t>Os criterios serão definidos até nov/12 (após sugestões dos colaboradores)
 e a priorização será realizada até dez/12</t>
  </si>
  <si>
    <t xml:space="preserve"> 
pelo menos R$ 1.000.000,00 para cada estado</t>
  </si>
  <si>
    <t xml:space="preserve">André Cunha (UNB)
Carla Possamai (CECO)
Denize Fontes (IEF/MG)
Ernesto Castro (ICMBio)
Fabiano Melo (CECO - UFG)
Fernanda Tabacow (CECO - Fundação Biodiversitas)
Juliana Ferreira (ICMBio)
Kátia Pisciotta (FF/SP)
Leandro Moreira (CECO)
Paula Breves (Eco-Atlântica)
Sérgio Mendes (UFES - IPEMA)
Tereza Cristina (PMC)
</t>
  </si>
  <si>
    <t>Carla Possamai (UFES)</t>
  </si>
  <si>
    <t>André Cunha (UNB)
Ernesto Castro (ICMBio/PNSO)
Fabiano Melo (CECO - UFG)
Fernanda Tabacow (CECO - Fundação Biodiversitas)
Kátia Pisciotta (FF/SP)
Leandro Moreira (CECO)
Maurício Talebi (Pró-Muriqui - UNIFESP Diadema)
Paula Breves (Eco-Atlântica)
Sérgio Mendes (UFES - IPEMA)
Tereza Cristina (PMC)</t>
  </si>
  <si>
    <t>Fernanda irá melhorar
 o documento e circulará para colaborações até 25/09. Colaborações devem ser feitas até
 30/11/12</t>
  </si>
  <si>
    <t>André Cunha (UNB)
Carla Possamai (CECO)
Denize Fontes (IEF/MG)
Ernesto Castro (ICMBio/PNSO)
Fabiano Melo (CECO - UFG)
Fernanda Tabacow (CECO - Fundação Biodiversitas)
Juliana Ferreira (ICMBio/CPB)
Kátia Pisciotta (FF/SP)
Leandro Moreira (CECO)
Paula Breves (Eco-Atlântica)
Sérgio Mendes (UFES - IPEMA)
Tereza Cristina (PMC)</t>
  </si>
  <si>
    <r>
      <t xml:space="preserve">Denize Fontes  (IEF/MG)
Ernesto Castro (ICMBio/PNSO)
Kátia Pisciotta (FF/SP)
Sérgio Mendes (UFES - IPEMA)
Tereza Cristina (PMC) 
Pissinatti (INEA)
</t>
    </r>
    <r>
      <rPr>
        <sz val="10"/>
        <color rgb="FFFF0000"/>
        <rFont val="Calibri"/>
        <family val="2"/>
        <scheme val="minor"/>
      </rPr>
      <t xml:space="preserve">Cibele Munhoz (ICMBIO)
</t>
    </r>
  </si>
  <si>
    <r>
      <t xml:space="preserve">Fazer a gestão para sensibilizar o Grupo Gestor de Fiscalização Integrada criado </t>
    </r>
    <r>
      <rPr>
        <b/>
        <sz val="11"/>
        <rFont val="Calibri"/>
        <family val="2"/>
        <scheme val="minor"/>
      </rPr>
      <t>e outras instituições competentes</t>
    </r>
    <r>
      <rPr>
        <sz val="11"/>
        <rFont val="Calibri"/>
        <family val="2"/>
        <scheme val="minor"/>
      </rPr>
      <t xml:space="preserve"> para a importância do combate à caça dos muriquis, usando ações de inteligência (investigação e infiltração) nas áreas de pressão de caça.</t>
    </r>
  </si>
  <si>
    <t>Incluir o problema da caça dos muriquis no programa em eventos sobre fiscalização para proteção à fauna assim como encontros de secretarias municipais e/ou estaduais de meio ambiente, visando o aperfeiçoamento de técnicas de fiscalização inteligente.</t>
  </si>
  <si>
    <t>Leandro Moreira (CECO)</t>
  </si>
  <si>
    <t>Ernesto Castro (ICMBio/PNSO)
Kátia Pisciotta (FF/SP)
Sérgio Mendes (UFES - IPEMA)
Tereza Cristina (PMC)</t>
  </si>
  <si>
    <t>Fabiano e Viviane vão confirmar com a ANAMA se podem incluir na pauta de fiscalização a problemática da caça dos Muriquis. Sugeriu-se verificar material sobre as espécies africanas (ver como o tema está sendo trabalhado lá), como um possível modelo</t>
  </si>
  <si>
    <t xml:space="preserve">2.4- Elaboração de um conjunto de material educativo contendo informações voltadas à conservação dos muriquis, enfatizando a problemática da remoção de indivíduos da natureza. </t>
  </si>
  <si>
    <t>dez/13</t>
  </si>
  <si>
    <t>Alcides Pissinatti (INEA/CPRJ)
Carla Possamai (CECO)
Cecilia Pessutti (PZMQB)
Fernanda Tabacow (CECO - Fundação Biodiversitas)
Maurício Talebi (Pró-Muriqui - UNIFESP Diadema)
Paula Breves (Eco-Atlântica)
Sérgio Mendes (UFES - IPEMA)</t>
  </si>
  <si>
    <r>
      <t xml:space="preserve">Denize Fontes (IEF/MG)
</t>
    </r>
    <r>
      <rPr>
        <sz val="11"/>
        <rFont val="Calibri"/>
        <family val="2"/>
        <scheme val="minor"/>
      </rPr>
      <t>Marcio Port-Carvalho (IF/SP)</t>
    </r>
    <r>
      <rPr>
        <sz val="11"/>
        <color theme="1"/>
        <rFont val="Calibri"/>
        <family val="2"/>
        <scheme val="minor"/>
      </rPr>
      <t xml:space="preserve">
Ernesto Castro (ICMBio/PNSO)
Kátia Pisciotta (FF/SP)
Sérgio Mendes (UFES - IPEMA)
Tereza Cristina (PMC) </t>
    </r>
  </si>
  <si>
    <t>Contatar Márcio Port (OK) e Kátia para atualização da situação em SP</t>
  </si>
  <si>
    <t xml:space="preserve">Denize Fontes (IEF/MG)
Ernesto Castro (ICMBio/PNSO)
Márcio Pot-Carvalho (FF SP)
Kátia Pisciotta (FF/SP)
Sérgio Mendes (UFES - IPEMA)
Tereza Cristina (PMC) </t>
  </si>
  <si>
    <t>Contatar o articulador 
 pra ter uma posição mais precisa sobre a ação</t>
  </si>
  <si>
    <t>Dezembro 
2015 (ação contínua)</t>
  </si>
  <si>
    <t>dez/15</t>
  </si>
  <si>
    <t>dez/</t>
  </si>
  <si>
    <t>De acordo com Beto (CI), dois elementos que criam uma aproximação com André Esteves: o primeiro ano não precisa de recursos financeiros, então nesse tempo dá pra conhecer melhor como funciona os fundos americanos, pra propor melhor uma parceria, sempre ancorado no PAN. Nesse tempo criando oportunidades de apoios efetivos e concretos, e tendo um fundo estruturado, com um gestor de fundo, é mais fácil atrair investidores do fundo, que será um fundo mais confiável.</t>
  </si>
  <si>
    <t>Adriano Paglia (UFMG)
Beto (CI)
Karen Strier (Univ. Wisconsin - Preserve Muriqui)
Leandro Jerusalinsky (ICMBio/CPB)
Maurício Talebi (Pró-Muriqui - UNIFESP Diadema)
Sérgio Mendes (UFES - IPEMA)</t>
  </si>
  <si>
    <t>Carlos Alberto (CI Brasil)</t>
  </si>
  <si>
    <t>dez/14</t>
  </si>
  <si>
    <t>dez/12</t>
  </si>
  <si>
    <t>André Cunha (UNB)
Carla Possamai (CECO)
Fabiano Melo (CECO - UFG)
Fernanda Tabacow (CECO - Fundação Biodiversitas)
Jean Boubli (WCS)
Leandro Moreira (CECO)
Maurício Talebi (Pró-Muriqui - UNIFESP Diadema)
Paula Breves (Eco-Atlântica)
Sérgio Mendes (UFES - IPEMA)
Tereza Cristina (PMC)</t>
  </si>
  <si>
    <t>André Cunha (UNB)
Carla Possamai (CECO)
Ernesto Castro (ICMBio/PNSO)
Fernanda Tabacow (CECO - Fundação Biodiversitas)
Jean Boubli (WCS)
Leandro Moreira (CECO)
Maurício Talebi (Pró-Muriqui - UNFESP Diadema)
Paula Breves (Eco-Atlântica)
Sérgio Mendes (UFES - IPEMA)
Tereza Cristina (PMC)</t>
  </si>
  <si>
    <t>André Cunha (UNB)
Carla Possamai (CECO)
Ernesto Castro (ICMBio/PNSO)
Fabiano Melo (CECO - UFG)
Fernanda Tabacow (CECO - Fundação Biodiversitas)
Jean Boubli (WCS)
Leandro Moreira (CECO)
Maurício Talebi (Pró-Muriqui - UNIFESP Diadema)
Paula Breves (Eco-Atlântica)
Sérgio Mendes (UFES - IPEMA)
Tereza Cristina (PMC)</t>
  </si>
  <si>
    <t>Adriano Paglia (CI Brasil)
Denize Fontes (IEF/MG)
Fabiano Melo (CECO - UFG)
Leandro Jerusalinsky (ICMBio/CPB)
Maurício Talebi (Pró-Muriqui - UNIFESP Diadema)
Paula Breves (Eco-Atlântica)
Sérgio Mendes (UFES - IPEMA)
Beto (CI Brasil)</t>
  </si>
  <si>
    <t>Pelo menos duas reuniões entre agora e o primeiro semestre do ano que vem poderão ser financiadas através da CI (André Esteves). Ficou a proposta de um encontro em março de 2013 para esta ação.</t>
  </si>
  <si>
    <t>Leandro Jerusalinsky fará a compilação 
dos resultados</t>
  </si>
  <si>
    <t>Maurício Talebi
 (UNIFESP)</t>
  </si>
  <si>
    <t xml:space="preserve">
Alcides Pissinatti (INEA/CPRJ)
André Cunha (UF
MG)
Carla Possamai (CECO)
Cecília Pessutti (PZMQB)
Fabiano Melo (CECO - UFG)
Fernanda Tabacow (CECO - Fundação Biodiversitas)
Jean Boubli (WCS)
Karen Strier (Univ. Wisconsin - Preserve Muriqui)
Leandro Moreira (CECO)
Maurício Talebi (Pró-Muriqui - UNIFESP Diadema)
Paula Breves(Eco-Atlântica)
Paulo Chaves (NYU)
Sandro Bonatto (PUCRS)
Sérgio Mendes (UFES - IPEMA)
Tereza Cristina (PMC)
Valéria Fagundes (UFES)
Pedro Galetti (UFSCAR)
Leslie Knapp (Cambridge University)</t>
  </si>
  <si>
    <t>O Zoo SP vai montar um banco
 de material biológico para vertebrados em convênio com as  universidades públicas de SP e podem ser instituições Banco de amostras também.</t>
  </si>
  <si>
    <t>Carla Possamai (CECO)
Fabiano Melo (CECO - UFG)
Fernanda Tabacow (CECO - Fundação Biodiversitas)
Karen Strier (Univ. Wisconsin - Preserve Muriqui)
Leandro Jerusalinsky (ICMBio/CPB)
Leandro Moreira (CECO)
Paulo Chaves (NYU)
Sérgio Mendes (UFES - IPEMA)</t>
  </si>
  <si>
    <t>Confirrmar com articuladora
 se já esta concluída</t>
  </si>
  <si>
    <t>Paulo Chaves ficaria como
 ponto central para realização das análises com colaboração de todos os envolvidos</t>
  </si>
  <si>
    <t>André Cunha (UNB)
Carla Possamai (CECO)
Fabiano Melo (CECO - UFG)
Fernanda Tabacow (CECO - Fundação Biodiversitas)
Jean Boubli (WCS)
Leandro Moreira (CECO)
Paula Breves (Eco Atlântica)
Maurício Talebi (Pró-Muriqui)
Sérgio Mendes (UFES - IPEMA)
Tereza Cristina (PMC)</t>
  </si>
  <si>
    <t>Incluir publicações no
 grupo de discussão</t>
  </si>
  <si>
    <t>André Cunha (UNB)
Angélica Scaldaferri (UFES)
Carla Possamai (CECO)
Cecilia Pessutti (PZMQB)
Fabiano Melo (CECO - UFG)
Fernanda Tabacow (CECO - Fundação Biodiversitas)
Leandro Jerusalinsky (ICMBio/CPB)
Leandro Moreira (CECO)
Paula Breves (Eco-Atlântica)
Tereza Cristina (PMC)</t>
  </si>
  <si>
    <t xml:space="preserve">Mariana Landis faz um levantamento sobre pressão de caça no PE Carlos Botelho. Talebi  junto com o Cambará têm proposta de um trabalho com caça e hábitos de caça, envolvendo estudos de sociologia.
Sérgio Mendes está com uma aluna de doutorado (Angélica Scalda Ferri) que vai ver a influência da pressão de caça das comunidades em Santa Tereza.
</t>
  </si>
  <si>
    <t>Alcides Pissinatti (INEA/CPRJ)
André Cunha (UNB)
Carla Possamai (CECO)
Denize Fontes (IEF/MG)
Fabiano Melo (CECO - UFG)
Fernanda Tabacow (CECO - Fundação Biodiversitas)
Karen Strier (Univ. Wisconsin - Preserve Muriqui)
Katia Pisciotta (FF/SP)
Leandro Moreira (CECO)
Miguel Ribon (IEF/MG)
Paula Breves (Eco-Atlântica)
Sérgio Mendes (UFES - IPEMA)
Tereza Cristina (PMC)</t>
  </si>
  <si>
    <r>
      <t xml:space="preserve">Adauto Nunes Veloso (PZMQB)
Alcides Pissinatti (INEA/CPRJ)
Karen Strier (Univ. Wisconsin - Preserve Muriqui)
Maurício Talebi (Pró-Muriqui - UNIFESP Diadema)
Paula Breves (Eco-Atlântica)
Sérgio Mendes (UFES - IPEMA)Adauto Nunes Veloso (PZMQB)
Alcides Pissinatti (INEA/CPRJ)
Karen Strier (Univ. Wisconsin - Preserve Muriqui)
Maurício Talebi (Pró-Muriqui - UNIFESP Diadema)
Paula Breves (Eco-Atlântica)
Sérgio Mendes (UFES - IPEMA)
</t>
    </r>
    <r>
      <rPr>
        <sz val="11"/>
        <color rgb="FFFF0000"/>
        <rFont val="Calibri"/>
        <family val="2"/>
        <scheme val="minor"/>
      </rPr>
      <t>Stefanie Vanessa dos 
Santos (UNIFESP)</t>
    </r>
  </si>
  <si>
    <t>Adriano Paglia (CI Brasil)
André Cunha (UNB)
Denize Fontes (IEF/MG)
Ernesto Castro (ICMBio/PNSO)
Fabiano Melo (CECO - UFG)
Karen Strier (Univ. Wisconsin - Preserve Muriqui)
Katia Pisciotta (FF/SP)
Leandro Moreira (CECO)
Maurício Talebi (Pró-Muriqui - UNIFESP Diadema)
Paula Breves (Eco-Atlântica)
Sérgio Mendes (UFES - IPEMA)
Tereza Cristina (PMC)
Luana Centoducatte (UFES)</t>
  </si>
  <si>
    <t>Marcello Nery  (Preserve Muriqui)</t>
  </si>
  <si>
    <t xml:space="preserve">Adriano Paglia (CI Brasil)
Denize Fontes (IEF/MG)
Fabiano Melo (CECO - UFG)
Fernanda Tabacow (CECO - Fundação Biodiversitas)
Karen Strier (Univ. Wisconsin - Preserve Muriqui)
João Alves Meira Neto (UFV)
Luana Centoducatte (UFES)
Braz Cosenza (UEMG)
Carla Possamai (CECO)
</t>
  </si>
  <si>
    <t>Alcides Pissinatti (INEA/CPRJ)
André Cunha (UNB)
Ernesto Castro (ICMBio/PNSO)
Jean Boubli (WCS)
Katia Pisciotta (FF/SP)
Maurício Talebi (Pró-Muriqui - UNIFESP Diadema)</t>
  </si>
  <si>
    <t>Alcides Pissinatti (INEA/CPRJ)
Denize Fontes (IEF/MG)
Ernesto Castro (ICMBio/PNSO)
Fabiano Melo (CECO - UFG)
Katia Pisciotta (FF/SP)
Leandro Moreira (CECO)
Marcelo Reis (ICMBio/COPAN)
Paula Breves (Eco-Atlântica)
Sérgio Mendes (UFES - IPEMA)</t>
  </si>
  <si>
    <r>
      <rPr>
        <sz val="11"/>
        <color rgb="FFFF0000"/>
        <rFont val="Calibri"/>
        <family val="2"/>
        <scheme val="minor"/>
      </rPr>
      <t>REESCREVER OBJETIVO ESPECÍFICO NA OFICINA DE AVALIAÇÃO DE MEIO TERMO EM 2013</t>
    </r>
    <r>
      <rPr>
        <sz val="11"/>
        <color theme="1"/>
        <rFont val="Calibri"/>
        <family val="2"/>
        <scheme val="minor"/>
      </rPr>
      <t xml:space="preserve"> "Estabelecer, até 2014, as estratégias para programas integrados de Educação Ambiental, difusão científica e geração de renda nas comunidades humanas em áreas prioritárias para conservação dos muriquis in situ e ex situ".
Material digital foi produzido em Sorocaba pela SuperEco e perdido, por conta de um problema no computador. Mas o material em papel está guardado, vai ser digitado/digitalizado novamente, e depois será enviado ao coordenador (Leandro Moreira) da ação.
</t>
    </r>
  </si>
  <si>
    <r>
      <rPr>
        <sz val="11"/>
        <color rgb="FFFF0000"/>
        <rFont val="Calibri"/>
        <family val="2"/>
        <scheme val="minor"/>
      </rPr>
      <t>REESCREVER OBJETIVO ESPECÍFICO NA OFICINA DE AVALIAÇÃO DE MEIO TERMO EM 2013</t>
    </r>
    <r>
      <rPr>
        <sz val="11"/>
        <color theme="1"/>
        <rFont val="Calibri"/>
        <family val="2"/>
        <scheme val="minor"/>
      </rPr>
      <t xml:space="preserve"> "Ter instituições estratégicas atuando de forma articulada para a conservação dos muriquis "
Sugestão: criar uma planilha no google docs com os dados dos pesquisadores de muriquis e instituições.</t>
    </r>
  </si>
  <si>
    <t>Alcides Pissinatti (INEA/CPRJ)
André Cunha (UNB)
Carla Possamai (CECO)
Denize Fontes (IEF/MG)
Fabiano Melo (CECO - UFG)
Fernanda Tabacow (CECO - Fundação Biodiversitas)
Karen Strier (Univ. Wisconsin - Preserve Muriqui)
Leandro Moreira (CECO)
Maurício Talebi (Pró-Muriqui - UNIFESP Diadema)
Paula Breves (Eco-Atlântica)
Sérgio Mendes (UFES - IPEMA)
Tereza Cristina (PMC)</t>
  </si>
  <si>
    <t>Alcides Pissinatti (INEA/CPRJ)
André Cunha (UNB)
Carla Possamai (CECO)
Cecilia Pessutti (PZMQB)
Denize Fontes (IEF/MG)
Fabiano Melo (CECO - UFG)
Fernanda Tabacow (CECO - Fundação Biodiversitas)
Katia Pisciotta (FF/SP)
Leandro Jerusalinsky (ICMBio/CPB)
Maurício Talebi (Pró-Muriqui - UNIFESP Diadema)
Paula Breves (Eco-Atlântica)
Sérgio Mendes (UFES - IPEMA)
Tereza Cristina (PMC)
Valéria Pereira (FZB-BH)
Maurício Santos (CPB)
Rodrigo Teixeira (PZMQB)
Vivian Teixeira Fraiha (FZB-BH)</t>
  </si>
  <si>
    <t>R$ 250.000,00 no
 primeiro ano e após R$ 100.000,00/ano</t>
  </si>
  <si>
    <t>Alcides Pissinatti (INEA/CPRJ)
Carla Possamai (CECO)
Denize Fontes (IEF/MG)
Fernanda Tabacow (CECO - Fundação Biodiversitas)
Karen Strier (Univ. Wisconsin - Preserve Muriqui)
Leandro Moreira (CECO)
Sérgio Mendes (UFES - IPEMA)
Maurício Santos (CPB)</t>
  </si>
  <si>
    <t>O zôo de BH está colocando à disposição pessoal e equipamentos pra campanhas de campo.
Existe a possibilidade da  cooperação do Ministério da Saúde: programa “banco de patógenos”. Apoio para uma ou duas coletas, com um técnico e o material de consumo pra campo, além da logística (Talebi).</t>
  </si>
  <si>
    <t>R$ 250.000,00 no primeiro ano
 e após R$150.000,00/ano</t>
  </si>
  <si>
    <t>Alcides Pissinatti (INEA/CPRJ)
André Cunha (UNB)
Carla Possamai (CECO)
Cecilia Pessutti (PZMQB)
Jean Boubli (WCS)
Paula Breves (Eco-Atlântica)
Teresa Cristina (PMC)</t>
  </si>
  <si>
    <t xml:space="preserve">
Existe a possibilidade da  cooperação do Ministério da Saúde: programa “banco de patógenos”. Apoio para uma ou duas coletas, com um técnico e o material de consumo pra campo, além da logística (Talebi).</t>
  </si>
  <si>
    <t>8.3 Incorporar as diretrizes consolidadas
 na ação 8.2  e outras inicitaivas correlatas (Pagamentos Serviços Ambientais)</t>
  </si>
  <si>
    <t>Estratégias consolidadas
 e disponibilizadas</t>
  </si>
  <si>
    <t>Maria Otávia Crepaldi
 (USP e IEMA)
Viviane (Zoo Sorocaba)
Andree (Super Eco)
Cecília Pessutti (Zoo Sorocaba)</t>
  </si>
  <si>
    <t>Objetivo Geral do PAN: Aumentar o conhecimento e a proteção das populações de muriquis para reduzir genuinamente (sensu IUCN), em um nível, sua categoria de ameaça de extinção, até 2020.</t>
  </si>
  <si>
    <t>1.1- Elaborar uma base de dados (Planilha de relatos de ocorrência de muriquis- PROM) de áreas com relato de ocorrência de muriquis, considerando o tipo de relato (confiáveis/não confiáveis) e data da última avistagem.</t>
  </si>
  <si>
    <t>Base de dados elaborada</t>
  </si>
  <si>
    <t>2. Ampliar as medidas de fiscalização para reduzir efetivamente a pressão de caça sobre as populações de muriquis
 em Unidades de Conservação e seu entorno até 2015.</t>
  </si>
  <si>
    <t xml:space="preserve">
Dezembro 2015</t>
  </si>
  <si>
    <t xml:space="preserve">
Ernesto Castro (ICMBio/PNSO)
Kátia Pisciotta (FF/SP)
Sérgio Mendes (UFES - IPEMA)
Tereza Cristina (PMC) 
Pissinatti (INEA)
Cibele Munhoz (ICMBIO)</t>
  </si>
  <si>
    <r>
      <t xml:space="preserve">Denize Fontes (IEF/MG)
</t>
    </r>
    <r>
      <rPr>
        <sz val="11"/>
        <rFont val="Calibri"/>
        <family val="2"/>
        <scheme val="minor"/>
      </rPr>
      <t>Marcio Port-Carvalho (IF/SP)</t>
    </r>
    <r>
      <rPr>
        <sz val="11"/>
        <color theme="1"/>
        <rFont val="Calibri"/>
        <family val="2"/>
        <scheme val="minor"/>
      </rPr>
      <t xml:space="preserve">
Ernesto Castro (ICMBio/PNSO)
Kátia Pisciotta (FF/SP)
Sérgio Mendes (UFES - IPEMA)
Tereza Cristina (PMC) </t>
    </r>
  </si>
  <si>
    <t>Ernesto Castro (ICMBio/PNSO)
Kátia Pisciotta (FF/SP)
Leandro Jerusalinsky (ICMBio/CPB)
Sérgio Mendes (UFES - IPEMA)
Tereza Cristina (PMC)</t>
  </si>
  <si>
    <t>3. Criar ou ampliar, até 2013, Unidades de Conservação de Proteção Integral
 e RPPNs em todas as áreas de ocorrência de populações de muriquis potencialmente viáveis em 50 anos* conhecidas até 2010</t>
  </si>
  <si>
    <t>4. Implementar mecanismos para financiar atividades de pesquisa e conservação dos muriquis até 2015.</t>
  </si>
  <si>
    <t>5. Estabelecer, até 2015, um programa integrado
 de monitoramento demográfico de populações em áreas identificadas como prioritárias.</t>
  </si>
  <si>
    <t>6. Implementar um programa integrado de pesquisas
 de longo prazo aplicadas à conservação dos muriquis até 2015.</t>
  </si>
  <si>
    <t>Alcides Pissinatti (INEA/CPRJ)
André Cunha (UNB)
Carla Possamai (CECO)
Cecilia Pessutti (PZMQB)
Jean Boubli (WCS)
Paula Breves (Eco-Atlântica)
Sandro Bonatto (PUCRS)
Tereza Cristina (PMC)</t>
  </si>
  <si>
    <t>Adauto Nunes Veloso (PZMQB)
Alcides Pissinatti (INEA/CPRJ)
Karen Strier (Univ. Wisconsin - Preserve Muriqui)
Maurício Talebi (Pró-Muriqui - UNIFESP Diadema)
Paula Breves (Eco-Atlântica)
Sérgio Mendes (UFES - IPEMA)Adauto Nunes Veloso (PZMQB)
Alcides Pissinatti (INEA/CPRJ)
Karen Strier (Univ. Wisconsin - Preserve Muriqui)
Maurício Talebi (Pró-Muriqui - UNIFESP Diadema)
Paula Breves (Eco-Atlântica)
Sérgio Mendes (UFES - IPEMA)
Stefanie Vanessa dos 
Santos (UNIFESP)</t>
  </si>
  <si>
    <t>8. Estabelecer estratégias de Educação Ambiental, difusão científica, comunicação e geração de renda visando a conservação dos muriquis</t>
  </si>
  <si>
    <t>8.1 Elaborar diretrizes de Educação Ambiental, difusão científica, comunicação e geração de renda visando a conservação dos muriquis</t>
  </si>
  <si>
    <t>Documento de diretrizes eleaborado e disponibilizado</t>
  </si>
  <si>
    <t>8.2 Implementar projetos com base nas  diretrizes definidas na ação 8.1, priorizando as comunidades humanas em áreas com presença de muriquis</t>
  </si>
  <si>
    <t>Projetos implementados</t>
  </si>
  <si>
    <t>Leandro Moreira</t>
  </si>
  <si>
    <t>Sérgio Mendes, Cecília Pessutti, Paula Breves, Maurício Talebi, Fabiano Melo, Carla Possamai, Gláucia Barbosa, Pricila Angonesi, Luana Centoducate, Karoline Marques, Andrée, Júlia Lima, Eliane Santos, Viviane Rachid, Katia Rancura, Enrico Sala, Ivone (Klabin) ou Fátima, Beto Mesquita, Leandro Jerusalinsky</t>
  </si>
  <si>
    <t>Sérgio Mendes, Cecília Pessutti, Paula Breves, Maurício Talebi, Fabiano Melo, Gláucia Barbosa, Mariana Oliveira, Luana Centoducate, Karoline Marques, Andrée, Paulo Groke, Viviane Rachid, Katia Rancura, Enrico Sala, Ivone (Klabin) ou Fátima (Fibria), Beto Mesquita, Marcello Nery, Max Roncoleta (WWF), Alba Simon (SEA RJ), Alexandre Enout, Mariana Bouchardet, Leandro Jerusalinsky, representante da FF SP (Talebi vai identificar)</t>
  </si>
  <si>
    <t>9. Ter instituições estratégicas atuando
 de forma articulada para a conservação dos muriquis até 2011.</t>
  </si>
  <si>
    <t>R$ 250.000,00 no
 primeiro ano e após R$ 150.000,00/ano</t>
  </si>
  <si>
    <t>Protocolo de contagem dos indivíduos consolidado;</t>
  </si>
  <si>
    <t>Falta de tempo e recursos financeiros para a publicação do documento;</t>
  </si>
  <si>
    <t>Fernanda Pedreira Tabacow</t>
  </si>
  <si>
    <t>Denize Fontes
(IEF/MG)/ Fabiano Melo</t>
  </si>
  <si>
    <t>Tereza Cristina 
(PMC)/ Talebi</t>
  </si>
  <si>
    <t>Ainda não houve decisão para financiamento do projeto, inviabilizando sua execução até o momento atual.</t>
  </si>
  <si>
    <t>Seria um documento juntando 5.1 e 5.2, n'uma forma para ser utilizado e publicado.</t>
  </si>
  <si>
    <t>Falta apenas algumas respostas antes de fechar.</t>
  </si>
  <si>
    <t>Dados demograficos</t>
  </si>
  <si>
    <t>Falta do recuros (PESB); falta do equipe e recursos (RJ);</t>
  </si>
  <si>
    <t>Karen B. Strier</t>
  </si>
  <si>
    <t>Apenas as conversas</t>
  </si>
  <si>
    <t xml:space="preserve"> Falta de recursos logisticos e humanos.
</t>
  </si>
  <si>
    <t>Marcello Nery (Preserve Muriqui)</t>
  </si>
  <si>
    <t>Fabiano Melo (CECO - UFG)
Fernanda Tabacow (CECO - Fundação Biodiversitas)
Karen Strier (Univ. Wisconsin - Preserve Muriqui)
João Alves Meira Neto (UFV)
Luana Centoducatte (UFES)
Braz Cosenza (UEMG)
Carla Possamai (CECO)</t>
  </si>
  <si>
    <t>Mapa das localidades de ocorrencia  das espécies (B. hypoxanthus e B. arachnoides) e uso do solo consolidado.</t>
  </si>
  <si>
    <t>Falta de tempo e recurso financeiro para elaboração do docuemnto final</t>
  </si>
  <si>
    <t>alteração no prazo para execução da ação para julho de 2014</t>
  </si>
  <si>
    <t xml:space="preserve">Foi feito o mapeamento e caracterização quanto ao uso e ocupação da terra das áreas e corredores potenciais das populações remanescentes.  Neste momento o documento está sendo estruturado pela articuladora da ação. Posteriormente, o documento será submetido aos colaboradores para uma revisão complementar. </t>
  </si>
  <si>
    <t>junho de 2012</t>
  </si>
  <si>
    <t xml:space="preserve">
Marcello Silva Nery (Preserve Muriqui)
Fabiano Melo (CECO - UFG)
Karen Strier (Univ. Wisconsin - Preserve Muriqui)
Katia Pisciotta (FF/SP)
Leandro Moreira (CECO)
Maurício Talebi (Pró-Muriqui - UNIFESP Diadema) 
Paula Breves (Eco-Atlântica)
Sérgio Mendes (UFES - IPEMA)
Tereza Cristina (PMC)
Luana Centoducatte (UFES)</t>
  </si>
  <si>
    <t>Estudos já foram inicializados e estamos aguardando inicio do projeto para definir metodologias.</t>
  </si>
  <si>
    <t>Artigos, teses e dissertações.</t>
  </si>
  <si>
    <t xml:space="preserve">Falta de recusrso. </t>
  </si>
  <si>
    <t>Paula Breves</t>
  </si>
  <si>
    <t>Alteração de prazo.</t>
  </si>
  <si>
    <t>dezembro de 2011</t>
  </si>
  <si>
    <t xml:space="preserve">
Alcides Pissinatti (INEA/CPRJ)
Paula Breves (Eco-Atlântica)
Stefanie Vanessa dos 
Santos (UNIFESP</t>
  </si>
  <si>
    <t>Dissertação elaborada.</t>
  </si>
  <si>
    <t>Falta de recurso</t>
  </si>
  <si>
    <t>Alteração do prazo para dezembro de 2014</t>
  </si>
  <si>
    <t xml:space="preserve">
Alcides Pissinatti (INEA/CPRJ)
Paula Breves (Eco-Atlântica)
</t>
  </si>
  <si>
    <t xml:space="preserve">04 localidades visitadas: a) Ecoparque Muriqui, Capao Bonito-SP, b) RPPN Parque doTaquaral, Capão Bonito-SP, c) RPPN Onça Pintada, São Miguel Arcanjo-SP;  01 tentaiva de visita preliminar em area do Parana, onde não conseguimos entrar na propriedade por determinação do proprietário. Serao efetuadas 25 localidades no total </t>
  </si>
  <si>
    <r>
      <rPr>
        <u/>
        <sz val="11"/>
        <color theme="1"/>
        <rFont val="Calibri"/>
        <family val="2"/>
        <scheme val="minor"/>
      </rPr>
      <t>Parque Taquaral</t>
    </r>
    <r>
      <rPr>
        <sz val="11"/>
        <color theme="1"/>
        <rFont val="Calibri"/>
        <family val="2"/>
        <scheme val="minor"/>
      </rPr>
      <t xml:space="preserve">: finalizada 100%, criação da RPNN em fase de homologação junto a Fundação Florestal, área total deaproximada (a checar exatidão) de 50 hectares, entorno direto da população de estudo de B. arachnoides no PECarlos Botelho. </t>
    </r>
    <r>
      <rPr>
        <u/>
        <sz val="11"/>
        <color theme="1"/>
        <rFont val="Calibri"/>
        <family val="2"/>
        <scheme val="minor"/>
      </rPr>
      <t>Parque das Neblinas</t>
    </r>
    <r>
      <rPr>
        <sz val="11"/>
        <color theme="1"/>
        <rFont val="Calibri"/>
        <family val="2"/>
        <scheme val="minor"/>
      </rPr>
      <t>: Finalizada, criação de RPNN solicitada em fase de homologação junto a Fundação Florestal SP; Ecoparque Muriqui: desmembramento da área em processo terminar, o que possibilitará o inicio do diagnostico e planejamento participativo para definição do processo de ciriação de área de proteção; Fazenda São Sebastião: = Parque das Neblinas; outros locais: nenhum andamento</t>
    </r>
  </si>
  <si>
    <t>Maurício Talebi</t>
  </si>
  <si>
    <t>sem andamento</t>
  </si>
  <si>
    <t>dez/2015</t>
  </si>
  <si>
    <t>novos parceiros corporativos envolvidos</t>
  </si>
  <si>
    <t>Nenhum</t>
  </si>
  <si>
    <t>Dificuldade de articulação entre instituições de diferentes esferas; falta de projeto específico e recursos</t>
  </si>
  <si>
    <t>Vinculação de reunião específica do PAN Muriquis com o CBUC (Congresso Brasileiro de Unidades de Conservação, com participação de representatntes de instituições de gestão ambintal e fiscalização.</t>
  </si>
  <si>
    <t>Protocolo de ficalização incluindo procedimentos específicos à detecção e bloqueio da caça de primatas.</t>
  </si>
  <si>
    <t>Ação não iniciada.</t>
  </si>
  <si>
    <t>Recusos financeiros para elaboração do produto.</t>
  </si>
  <si>
    <t>O ideal é vincular o lançamento da cartilha à reunião específica proposta na ação 2.3</t>
  </si>
  <si>
    <t>Novamente, esta ação deve ser discutida e executada em reunião específica com participação de representantes de instituições de gestão ambiental e fiscalização.</t>
  </si>
  <si>
    <t>Ação parcialmente realizada. Ocorreram duas reuniões específicas para discussão e definição de diretrizes que norteassem programas de educação ambiental, difusão científica e geração alternativa de renda. Porém, houve atraso e dificuldade no repasse de informações, de modo que o documento de diretrizes não foi finalizado.</t>
  </si>
  <si>
    <t>Reuniões (2) realizadas</t>
  </si>
  <si>
    <t>Dificuldade no repasse e análises de dados. Falta de recursos financeiros e humanos.</t>
  </si>
  <si>
    <t>Ação atrelada à finalização da ação 8.2</t>
  </si>
  <si>
    <t>Falta de tempo.</t>
  </si>
  <si>
    <t>Fabiano Melo</t>
  </si>
  <si>
    <t>Ainda temos tempo de fazer</t>
  </si>
  <si>
    <t>Inclusão do Marcelo Coutinho (SEMAD)</t>
  </si>
  <si>
    <t>Ainda nenhuma UC criada</t>
  </si>
  <si>
    <t>É preciso realizar um diagnóstico mais apropriado dos potenciais donos de reservas de modo a possibilitar a criação das Ucs</t>
  </si>
  <si>
    <t>Temos tempo</t>
  </si>
  <si>
    <t>Neste caso, é importante realizar o levantamento das áreas em potenciais para serem criadas as Ucs e permitir a realização dos estudos que viabilizem a criação das mesmas</t>
  </si>
  <si>
    <t>Precisamos revisar o tempo dessa ação</t>
  </si>
  <si>
    <t>Dezembro de 2015</t>
  </si>
  <si>
    <t>A CI Brasil está providenciando a efetiva criação do Fundo.</t>
  </si>
  <si>
    <t>É preciso melhorar a articulação entre os compontes do PAN para acelerar esse processo</t>
  </si>
  <si>
    <t>Na verdade, não tinha me programado para atender a esta ação</t>
  </si>
  <si>
    <t>Dezembro de 2014</t>
  </si>
  <si>
    <t xml:space="preserve">Ainda não iniciada. </t>
  </si>
  <si>
    <t>Precisamos realizar uma reunião ainda este ano para concluir essa ação</t>
  </si>
  <si>
    <t>Mais uma vez, é preciso apenas articular melhor os agentes envolvidos no PAN para permitir que a reunião ocorra e que os sub-programas sejam implementados</t>
  </si>
  <si>
    <t>Inclusão de Brittany Berger</t>
  </si>
  <si>
    <t>Revisar atraves da participação ativa</t>
  </si>
  <si>
    <t>Denize Fontes
(IEF/MG)/ Fabiano Melo/Marcelo Coutinho</t>
  </si>
  <si>
    <t xml:space="preserve">Leandro Moreira/ Marcelo Coutinho </t>
  </si>
  <si>
    <t xml:space="preserve">Ação ainda não iniciada/// Tem um PL( Projeto de Lei) aprovado que reestrutura o Plano de Cargos e Salários e Vencimento do INEA e cria 400 vagas para garantir guardas parques definitivos. </t>
  </si>
  <si>
    <t>Fabiano Melo/ Marcelo Coutinho</t>
  </si>
  <si>
    <t>Quadro enviado por Marcelo Coutinho</t>
  </si>
  <si>
    <t>Marcelo Coutinho</t>
  </si>
  <si>
    <t>Planilha concluída</t>
  </si>
  <si>
    <t>André Lana vai criar campo para priorização das áreas.</t>
  </si>
  <si>
    <t>Associação Pro-Muriqui captou junto a chamada FUNBIO TFCA 04/2012um total de  401,620.00 (quatrocentos e um mil, seisencentos e vinte reais) com foco na executiva da da ação 1.1, 1.2 e 1.3, inclusos exepdições em no minimo quatro localidades no Paraná. Quatro expedições  efetuadas em um total de 25 expedições previstas estão em andamento SP e PR. No Rj as expedições estão sendo feitas muito lentamente e para MG. No ES está bem avançado, faltando pouco para concluir.</t>
  </si>
  <si>
    <t xml:space="preserve"> Tamanhos populacionais estimados das areas da acao 1.3: a) 22 individuos; b) 37 indivíduos; c) ausentes mas com possibilidade uso periferico de habitat (SP e PR). Para o ES, nas áreas levantadas também já foi realizado. </t>
  </si>
  <si>
    <t>Mariana Yankoues SEMAD</t>
  </si>
  <si>
    <t>existe CICCA (Coordenadoria integrada de combate aos crimes ambientais)/SEA/INEA; Em MG foi criada Subsecretaria de fiacalização ambiental integrada (SUFAI); criação do PAE Muriqui no ES já foi um passo para isso. Para SP e PR não temos relatos.</t>
  </si>
  <si>
    <t>Todos os Guardas Parques que foram contratados no último concurso serão treinados pela equipe do Projeto Muriqui, para conhecerem as trilhas de ocorrência dentro dos Parques (vide quadro enviado de distribuição de guardas-parque por unidade) no RJ</t>
  </si>
  <si>
    <t>Ação não iniciada. Provavelmente a melhor forma de implementação desta ação será através da inserção de uma reunião específica num evento nacional que reuna várias instituições de fiscalização e conservação de recursos naturais (ex. CBUC). /// Marcelo Coutinho encaminhou quadro: GP + UPAm; Publicação de Portaria integrada de fiscalização (ver número) com muriquis fazendo parte.</t>
  </si>
  <si>
    <t>Em MG foi elaborada uma para fauna em geral</t>
  </si>
  <si>
    <t>3.1 Fazer gestão junto aos colaboradores nos estados para efetuar levantamento e caracterizar as áreas potenciais para criação e ampliação de Unidades de Conservação de proteção integral  e RPPNs por estado, pelo menos nas seguintes áreas: Parque Taquaral (entorno do P.E. Carlos Botelho, SP); Parque das Neblinas (Bertioga, SP); Fazenda São Sebastião do Ribeirão Grande (Pindamonhangaba, SP); Fazenda Barreiro Rico (Anhembi, SP); Áreas privadas entre P. E. Jurupará e P. E. Carlos Botelho (SP); Santa Maria do Jetibá (ES); Fazenda João Paulo II (Castro, PR); Parque Estadual de Cunhambebe (RJ); entorno da RPPN Feliciano Miguel Abdala-Caratinga (MG).</t>
  </si>
  <si>
    <t>Denize Fontes já tem um levantamento dos gerentes de Ucs e isso pode ser importante para a aproximação aos proprietários de terra.Fabiano Melo tem interesse particular sobre as terras no entorno da Faz. Córrego de Areia em Peçanha e a Sociedade Preserve Muriqui, junto com a Dra. Karen Strier, estão em campanha com proprietários no entorno da RPPN-FMA para criação de novas UCs. No entorno do Parque Estadual do Ibitipoca, a Reserva do Ibitipoca, que é uma empresa, também está adiantando compra de terra e criação de RPPN. Ainda nada concluído! Criada RPPN Pico da Graminha (Muriaé-MG); Acrescentar informações sobre SP</t>
  </si>
  <si>
    <t>Mariana SEMAD</t>
  </si>
  <si>
    <t xml:space="preserve">Já há alguns marcadores definidos por estudos já realizados na UFES, Texas University (Austin) e PUCRS. </t>
  </si>
  <si>
    <t>Leandro Jerusalinsky</t>
  </si>
  <si>
    <t xml:space="preserve">Paulo Chaves </t>
  </si>
  <si>
    <t>Karen Strier
(Univ. Wisconsin - Preserve Muriqui)</t>
  </si>
  <si>
    <t>André Lana</t>
  </si>
  <si>
    <t>Fernanda Tabacow</t>
  </si>
  <si>
    <t>Grupo identificado</t>
  </si>
  <si>
    <t>Em MG os projetos de conectividade estão avançando com o  Projeto da biodiversitas para o Corredor Sossego-Caratinga e da Preserve Muriqui que prevê a criação de UCs proximo a RPPN FMA.  O Braz Cosenza UEMG (da UFV e UEMG) está defendendo uma tese sobre conectividade no Corredor Brigadeiro-Caparaó, incluindo muriqui. Fabiano está propondo outro trabalho (a partir do levantamento da Luana) envolvendo a conectividade em MG.</t>
  </si>
  <si>
    <t>UFES - IPEMA e IEMA com projeto aprovado para plano de conectividade entre Sta Ma Jetiba, Sta Tereza e Sta Leopoldina. Para a área do Caparaó não é possível fazer conectividade.</t>
  </si>
  <si>
    <t>Projetos já elaborados para a maioria das áreas.</t>
  </si>
  <si>
    <t>No Paraná foi elaborado um projeto de pesquisa, submetido à empresa COPEL (Companhia Paranaense de Energia Elétrica) pelo pesquisador Mauricio Talebi. O projeto ainda não foi aprovado. Existe uma possibilidade de conseguirmos autorização para realizarmos o estudo na área de uma fazenda da Itambé, uma empresa privada, que faz limite com a fazenda João Paulo II, onde o grupo de muriquis daqui foi visto pela primeira vez e onde permanece uma grande parte do tempo. Essa possibilidade inclui uma parceria entre a Itambé e a Copel, mas também não existe nada definido ainda. Bianca está realizando estudos que poderão ajudar a subsidiar o projeto de conectividade.</t>
  </si>
  <si>
    <t>acrescentar Bianca Ingberman</t>
  </si>
  <si>
    <t>Em MG, gestão concluída para desvio de linha de transmissão no entorno da RPPN FMA-Caratinga, favorecendo a conectividade com a RPPN Mata do  Sossego; 
Em RJ, gestão realizada para aumentar conectividade no corredor ecológico muriqui, especificamente com relação a empreendimento de mineração da EBX. Agora parado devido aos problemas finaceiros da EBX.</t>
  </si>
  <si>
    <t>CPB</t>
  </si>
  <si>
    <t>Enviar diagnóstico da 7.1 para orgãos licenciadores estaduais e ao Ibama. Enviar via ofício CPB e para colaboradores locais para reforço junto aos orgãos.</t>
  </si>
  <si>
    <t>Leandro vai retomar um e-group</t>
  </si>
  <si>
    <t>acrescentar Bianca Ingberman e Cibele Munhoz</t>
  </si>
  <si>
    <t>Precisamos mais informacao, e uma reuniao para conversar sobre isto com todos p/q envolveria um nivel de manejo alto, com pessoas de cativeiro e de campo</t>
  </si>
  <si>
    <t>Ainda nao foi feito definitivamente, mas há protocolos para cativeiro.</t>
  </si>
  <si>
    <t>Pedir a Sérgio para inserir na planilha de dados uma coluna de prioridade para verificação de áreas com relato de ocorrência de muriquis.</t>
  </si>
  <si>
    <t>Ação considerada não factível, uma vez que pessoas comuns não podem realizar</t>
  </si>
  <si>
    <t>Beto Mesquita (CI Brasil)</t>
  </si>
  <si>
    <t>Temos varios projetos de monitorimento sendo feito: RPPN FMA (Caratinga); RPPN Sossego; SMJ, ES; e PECB; Temos um projeto no PESB que esta procurando financiamento para voltar o monitorimento. RJ: em Terezópolis (PARNASO) com alguns problemas; Bocaina, Cunhambebe apenas presença e ausência. Iniciado na Rebio Augusto Ruschi (ES).</t>
  </si>
  <si>
    <t xml:space="preserve">Elaborar carta para pesquisadores em genética, explicitando relevância dos resultados para manejo e conservação dos muriquis, a ser assinada pelo GAT e outros colaboradores
Contactar Paulo Chaves </t>
  </si>
  <si>
    <t>Elaborar carta para pesquisadores em genética, explicitando relevância dos resultados para manejo e conservação dos muriquis, a ser assinada pelo GAT e outros colaboradores</t>
  </si>
  <si>
    <t>Retomar diretrizes de conectividade</t>
  </si>
  <si>
    <r>
      <t>Karen B. Strier (University of Wisconsin-Madison, Preserve Muriqui), Carla B. Possamai (UFES), Fernanda P. Tabacow (CECO, Biodiversitas), Alcides Pissinati (CPRJ), André Lanna (UFES), Fabiano de Melo</t>
    </r>
    <r>
      <rPr>
        <vertAlign val="superscript"/>
        <sz val="12"/>
        <rFont val="Calibri"/>
        <family val="2"/>
        <scheme val="minor"/>
      </rPr>
      <t xml:space="preserve"> </t>
    </r>
    <r>
      <rPr>
        <sz val="12"/>
        <rFont val="Calibri"/>
        <family val="2"/>
        <scheme val="minor"/>
      </rPr>
      <t>(CECO, UFGoias), Leandro Moreira (CECO) , Maurício Talebi</t>
    </r>
    <r>
      <rPr>
        <vertAlign val="superscript"/>
        <sz val="12"/>
        <rFont val="Calibri"/>
        <family val="2"/>
        <scheme val="minor"/>
      </rPr>
      <t xml:space="preserve"> </t>
    </r>
    <r>
      <rPr>
        <sz val="12"/>
        <rFont val="Calibri"/>
        <family val="2"/>
        <scheme val="minor"/>
      </rPr>
      <t>(UNIFESP Diadema, Pró-Muriqui),  Paula Breves (EcoAtlantica), Sérgio L. Mendes</t>
    </r>
    <r>
      <rPr>
        <vertAlign val="superscript"/>
        <sz val="12"/>
        <rFont val="Calibri"/>
        <family val="2"/>
        <scheme val="minor"/>
      </rPr>
      <t xml:space="preserve"> </t>
    </r>
    <r>
      <rPr>
        <sz val="12"/>
        <rFont val="Calibri"/>
        <family val="2"/>
        <scheme val="minor"/>
      </rPr>
      <t>(UFES, IPEMA), Leandro Jerusalinksy (ICMBio)</t>
    </r>
  </si>
  <si>
    <t>substituir Denize no Gapan por Mariana Yankoues SEMAD quando houver revisão da Portaria</t>
  </si>
  <si>
    <t>Ação não iniciada porque depende da conclusão da ação 8.2</t>
  </si>
  <si>
    <t>Já existem alguns protocolos para cativeiro. Porém, os sub-programas ainda não foram oficializados e por isso não estão sendo implementados. Estamos aguardando a publicação de nova IN por parte do ICMBio sobre manejo de populações ameaçadas. Por enquanto, os casos estãos endo tratados de forma isolada mas sempre levando para discussão pelo GAPAN.</t>
  </si>
  <si>
    <t>Temos que realizar uma reunião este ano exclusivamente para este fim. A ideia é que a mesma ocorra em junho de 2014, na Reserva do Ibitipoca e os passos para permitir essa reunião estão sendo tomados. Já há protocolos para cativeiro. Estamos aguardando a publicação de nova IN por parte do ICMBio sobre manejo de populações ameaçadas. Por enquanto, os casos estãos endo tratados de forma isolada mas sempre levando para discussão pelo GAPAN.</t>
  </si>
  <si>
    <t>O aumento e conectividade de áreas com muriquis no estado de São Paulo já está sendo realizado via Programa Biota Fapesp. Recentemente foi feita consolidação da articulação com empresa privada detentora de area de grande extensao de habitat muriqui, em articulação</t>
  </si>
  <si>
    <t>Leandro vai conversar com demais colaboradores para ver se esta ação faz sentido ou se será excluída</t>
  </si>
  <si>
    <t xml:space="preserve">Falta conferir a finalização e assinaturas do memorando de entendimento. </t>
  </si>
  <si>
    <t>incluir Mariana Yankoues (SEMAD)</t>
  </si>
  <si>
    <t>André Lana até 05/06 e os pontos focais terão até 30/07 para entrar com os dados</t>
  </si>
  <si>
    <t>trocar Denize por Marcelo Coutinho SEMAD)</t>
  </si>
  <si>
    <t>Estudos concluídos</t>
  </si>
  <si>
    <t>André Lana (UFES); Karen B. Strier (Wisconsin, Preserve Muriqui) Fabiano Melo (CECO – UFG); Fernanda Tabacow (CECO/FUNDAÇÃO BIODIVERSITAS); Leandro Moreira (CECO); Maurício Talebi (Pró-Muriqui - UNIFESP Diadema); Paula Breves (Ecoatlântica); Sérgio Mendes (UFES - IPEMA); Mariana Bueno Landis (Inst. Manacá)</t>
  </si>
  <si>
    <t>Mariana Bueno Landis (Inst. Manacá)</t>
  </si>
  <si>
    <t>incluir Fernanda Tabacow; Mariana Bueno Landis (Inst. Manacá)</t>
  </si>
  <si>
    <t>André Lana
(UFES)</t>
  </si>
  <si>
    <t>Marcelo Coutinho (SEMAD/MG)</t>
  </si>
  <si>
    <t>Mariana Yankoues (SEMAD/MG)</t>
  </si>
  <si>
    <t>Marcelo Coutinho (SEMAD/MG))</t>
  </si>
  <si>
    <t>dez/11</t>
  </si>
  <si>
    <t>Carlos Alberto Mesquita (CI Brasil)</t>
  </si>
  <si>
    <t>Paulo chaves</t>
  </si>
  <si>
    <t>Fernanda Tabacow 
(CECO e Fundação Biodiversitas)</t>
  </si>
  <si>
    <t>jul/15</t>
  </si>
  <si>
    <t>Uma nova coluna foi inserida na planilha de dados para hierarquização da prioridade para verificação de áreas com relato de ocorrência de muriquis. Algumas populações já foram categorizadas.</t>
  </si>
  <si>
    <t>Planilha do Google compartilhada com os demais membros do PAN-Muriquis.</t>
  </si>
  <si>
    <t>Andre Lanna</t>
  </si>
  <si>
    <t>Dependência de iniciativa dos responsáveis pelas informações para inserção dos dados. Planilha pouco didática.</t>
  </si>
  <si>
    <t>Elbaoração de uma planilha com preenchimento mais intuitivo, o que poderá torna-la mais eficiente e dinâmica.</t>
  </si>
  <si>
    <t>Estudo realizado avaliando o critério B da IUCN para as duas espécies de muriquis.</t>
  </si>
  <si>
    <t>Demais critérios da IUCN não foram investigados.</t>
  </si>
  <si>
    <t>Novos estudos que enblobem todos os critérios da IUCN.</t>
  </si>
  <si>
    <t>Nas atividades que assino como articulador, não houveram progressos. Sobretudo no que trata da educação ambiental, os eventos realizados em anos anteriores no Espírito Santo e Sorocaba e que seriam norteadores de um "plano de diretrizes para projetos de educação ambiental", não  geraram informações claras e que pudessem ser analisadas e convertidas num plano. Pelo menos, as informações que chegaram até mim estavam muito soltas e difíceis de compilar. Sendo assim, considero o que já está na planilha de monitoria como atualizado.</t>
  </si>
  <si>
    <t>Em março de 2015 foi inciado o projeto "O muriqui-do-sul (Brachyteles arachnoides) como espécie-chave para a conservação da biodiversidade do vale do rio Ribeira do Iguape, no estado do Paraná", que se encontra em execução pelo biólogo Robson Odeli Espíndola Hack, do Instituto de Tecnologia para o desenvolvimento - LACTEC. O projeto tem financialmento da Fundação O Boticário de Proteção à Natureza, com 24 meses de duração e conclusão prevista para 01/02/2017.</t>
  </si>
  <si>
    <t xml:space="preserve">Tereza Cristina 
</t>
  </si>
  <si>
    <t>MG: Não tive noticias de caça de muriqui no estado e a policia tem intensificado as fiscalizações nos entornos dos parques, não sópela fauna como também  pelos incêndios. Este ano não tivemos mudanças mas ano que vem haverá modificação na instituição (sisema- sistema estadual de meio ambiente).
Sem informações para os demais estados</t>
  </si>
  <si>
    <t>Não iniciada</t>
  </si>
  <si>
    <t>Mônica Montenegro</t>
  </si>
  <si>
    <t>Não iniciada, depende da anterior.</t>
  </si>
  <si>
    <t>SEM INFORMAÇÃO</t>
  </si>
  <si>
    <t>Não monitorada por falta de informação</t>
  </si>
  <si>
    <t>Já há protocolos para cativeiro. Estamos aguardando a publicação de nova IN por parte do ICMBio sobre manejo de populações ameaçadas. Por enquanto, os casos estãos endo tratados de forma isolada mas sempre levando para discussão pelo GAPAN.</t>
  </si>
  <si>
    <t>MONITORIA ANUAL 2011</t>
  </si>
  <si>
    <t xml:space="preserve">André Cunha (UFMG), Fabiano Melo (CECO - UFG), Fernanda Tabacow (CECO), Luiz Dias (Biotrópicos), Maurício Talebi (Pró-Muriqui - UNIFESP Diadema), Paula Breves (Eco-Atlântica), Tereza Cristina (PMC)
</t>
  </si>
  <si>
    <t xml:space="preserve">André Cunha (UFMG), Carla Possamai (CECO), Denize Fontes (IEF/MG), Ernesto Castro (ICMBio/PNSO), Fabiano Melo (CECO - UFG), Fernanda Tabacow (CECO), Juliana Ferreira (ICMBio/CPB), Kátia Pisciotta (FF/SP), Leandro Moreira (CECO), Luiz Dias (Biotrópicos), Paula Breves (Eco-Atlântica), Sérgio Mendes (UFES - IPEMA), Tereza Cristina (PMC)
</t>
  </si>
  <si>
    <r>
      <t>N</t>
    </r>
    <r>
      <rPr>
        <vertAlign val="superscript"/>
        <sz val="12"/>
        <color theme="1"/>
        <rFont val="Calibri"/>
        <family val="2"/>
        <scheme val="minor"/>
      </rPr>
      <t>o</t>
    </r>
  </si>
  <si>
    <t>1.1</t>
  </si>
  <si>
    <t>1.2</t>
  </si>
  <si>
    <t>1.3</t>
  </si>
  <si>
    <t>1.4</t>
  </si>
  <si>
    <t>1.5</t>
  </si>
  <si>
    <t>Elaborar um banco de dados de áreas com relato de ocorrência de muriquis, considerando o tipo de relato (confiáveis/não confiáveis) e data da última avistagem.</t>
  </si>
  <si>
    <t>Identificar as áreas prioritárias para confirmação de relatos de ocorrência de muriquis.</t>
  </si>
  <si>
    <t>Realizar expedições para confirmação de ocorrência de muriquis nas áreas selecionadas pela Ação 1.2.</t>
  </si>
  <si>
    <t>Realizar expedições para estimar os tamanhos populacionais de muriquis.</t>
  </si>
  <si>
    <t xml:space="preserve">Grupo presente na reunião 
de monitoria de junho 2011
</t>
  </si>
  <si>
    <t xml:space="preserve">Grupo presente na reunião 
de monitoria de junho 2011.
</t>
  </si>
  <si>
    <t>Grupo presente na reunião 
de monitoria de junho 2011</t>
  </si>
  <si>
    <t>Grupo presente na reunião 
de monitoria de junho 2011.</t>
  </si>
  <si>
    <t>2.1</t>
  </si>
  <si>
    <t>2.2</t>
  </si>
  <si>
    <t>2.3</t>
  </si>
  <si>
    <t>2.4</t>
  </si>
  <si>
    <t>2.5</t>
  </si>
  <si>
    <t>2.6</t>
  </si>
  <si>
    <t>2.7</t>
  </si>
  <si>
    <t>Fazer gestão interna nas Insituições para viabilizar a criação de Comitê Gestor de Fiscalização Ambiental Integrada ou Grupo de Trabalho similar composto pelos órgãos de segurança e outros órgãos com atuação na área ambiental a fim de gerir ações efetivas de fiscalização.</t>
  </si>
  <si>
    <t>Fazer a gestão para sensibilizar o Grupo Gestor de Fiscalização Integrada criado para a importância do combate à caça dos muriquis, usando ações de inteligência (investigação e infiltração) nas áreas de pressão de caça.</t>
  </si>
  <si>
    <t>Incluir o problema da caça dos muriquis no programa do evento sobre fiscalização para proteção à fauna, garantindo a participação de agentes de todos os estados de ocorrência, para aperfeiçoamento de técnicas de fiscalização inteligente.</t>
  </si>
  <si>
    <r>
      <t xml:space="preserve"> Populações estimadas para 10 áreas, sendo cinco de </t>
    </r>
    <r>
      <rPr>
        <i/>
        <sz val="10"/>
        <rFont val="Calibri"/>
        <family val="2"/>
        <scheme val="minor"/>
      </rPr>
      <t xml:space="preserve">B. arachnoides </t>
    </r>
    <r>
      <rPr>
        <sz val="10"/>
        <rFont val="Calibri"/>
        <family val="2"/>
        <scheme val="minor"/>
      </rPr>
      <t xml:space="preserve">e cinco de </t>
    </r>
    <r>
      <rPr>
        <i/>
        <sz val="10"/>
        <rFont val="Calibri"/>
        <family val="2"/>
        <scheme val="minor"/>
      </rPr>
      <t>B. hypoxanthus.</t>
    </r>
  </si>
  <si>
    <t xml:space="preserve">Elaboração de uma cartilha orientadora de ações voltadas à proteção dos muriquis. </t>
  </si>
  <si>
    <t>Fazer a gestão para assegurar vagas em concursos públicos para contratação de guarda-parques (lato sensu) nas Unidades de Conservação.</t>
  </si>
  <si>
    <t>Realizar o levantamento do quadro de pessoal envolvido em fiscalização em Unidades de Conservação.</t>
  </si>
  <si>
    <t>Identificar e difundir alternativas factíveis de reforço do quadro de pessoal envolvido em fiscalização em Unidades de Conservação.</t>
  </si>
  <si>
    <t xml:space="preserve">Denize Fontes  (IEF/MG), Ernesto Castro (ICMBio/PNSO), Juciara Pelles (IBAMA/COEFA), Kátia Pisciotta (FF/SP), Sérgio Mendes (UFES - IPEMA),
Tereza Cristina (PMC) </t>
  </si>
  <si>
    <t>Alcides Pissinatti (INEA/CPRJ), Carla Possamai (CECO), Cecilia Pessutti (PZMQB), Fernanda Tabacow (CECO), Juciara Pelles (IBAMA/COEFA), Maurício Talebi (Pró-Muriqui - UNIFESP Diadema), Paula Breves (Eco-Atlântica), Sérgio Mendes (UFES - IPEMA)</t>
  </si>
  <si>
    <t>ES - Sérgio Mendes (UFES - IPEMA), MG - Denize Fontes (IEF/MG), PR - Tereza Cristina (PMC), RJ - André Cunha (UFMG) e Paula Breves (Eco-Atlântica), SP - Maurício Talebi (Pró-Muriqui - UNIFESP Diadema)</t>
  </si>
  <si>
    <t>3.1</t>
  </si>
  <si>
    <t>3.2</t>
  </si>
  <si>
    <t>3.3</t>
  </si>
  <si>
    <t>3.4</t>
  </si>
  <si>
    <t xml:space="preserve">Fazer gestão junto aos colaboradores nos estados para efetuar levantamento e caracterizar as áreas potenciais para criação e ampliação de Unidades de Conservação de proteção integral  e RPPNs por estado, pelo menos nas seguintes áreas: Parque Taquaral (entorno do P.E. Carlos Botelho, SP); Parque das Neblinas (Bertioga, SP); Fazenda São Sebastião do Ribeirão Grande (Pindamonhangaba, SP); Fazenda Barreiro Rico (Anhembi, SP); Áreas privadas entre P. E. Jurupará e P. E. Carlos Botelho (SP); Santa Maria do Jetibá (ES); Fazenda João Paulo II (Castro, PR); Parque Estadual de Cunhambebe (RJ). </t>
  </si>
  <si>
    <t>Fazer gestão junto aos colaboradores nos estados
 para articular intra-institucionalmente a criação de RPPNs nas áreas indicadas pela Ação 3.1.</t>
  </si>
  <si>
    <t xml:space="preserve">Foi ou está sendo feita gestão direta para: a. Criação de UCPI em Santa Maria do Jetibá (ES); b. Ampliação de UCPI no Parque Estadual de Cunhambebe (RJ); c. Criação de RPPN nas seguintes áreas: Parque Taquaral (entorno do P. E. Carlos Botelho/SP), Fazenda São Sebastião do Ribeirão Grande (Pindamonhangaba, SP), Ecoparque Muriqui (SP), RPPN Serra da Prata (MG), RPPN Alto d'Ouro (MG), Área em Lorena (SP), Faz. Córrego de Areia (MG); e d. Ampliação de RPPN no Parque das Neblinas (Bertioga, SP).
Foi ou está sendo feita gestão direta para: a. Criação de UCPI em Santa Maria do Jetibá (ES); b. Ampliação de UCPI no Parque Estadual de Cunhambebe (RJ); c. Criação de RPPN nas seguintes áreas: Parque Taquaral (entorno do P. E. Carlos Botelho/SP), Fazenda São Sebastião do Ribeirão Grande (Pindamonhangaba, SP), Ecoparque Muriqui (SP), RPPN Serra da Prata (MG), RPPN Alto d'Ouro (MG), Área em Lorena (SP), Faz. Córrego de Areia (MG); e d. Ampliação de RPPN no Parque das Neblinas (Bertioga, SP).
</t>
  </si>
  <si>
    <t>ES - Sérgio Mendes (UFES - IPEMA), MG - Fabiano Melo (CECO - UFG), PR - Tereza Cristina (PMC), SP - Kátia Pisciotta (FF/SP), RJ  - Paula Breves (Eco-Atlântica)</t>
  </si>
  <si>
    <t xml:space="preserve">ES - Sérgio Mendes (UFES - IPEMA), MG - Miguel Ribon (IEF/MG) e Fabiano Melo (CECO - UFG), PR - Tereza Cristina (PMC), SP - Kátia Pisciotta (FF/SP), RJ  - Paula Breves (Eco-Atlântica) 
</t>
  </si>
  <si>
    <t>ES - Sérgio Mendes (UFES - IPEMA), MG - Miguel Ribon (IEF/MG), 
PR - Tereza Cristina (PMC), RJ - Ernesto Castro (ICMBio/PNSO) e Juliana Ferreira (ICMBio/CPB), SP - Kátia Pisciotta (FF/SP)</t>
  </si>
  <si>
    <t>4.1</t>
  </si>
  <si>
    <t>4.2</t>
  </si>
  <si>
    <t>4.3</t>
  </si>
  <si>
    <t>4.4</t>
  </si>
  <si>
    <t>4.5</t>
  </si>
  <si>
    <t>Adriano Paglia (CI Brasil), Karen Strier (Univ. Wisconsin - Preserve Muriqui), Leandro Jerusalinsky (ICMBio/CPB),
Maurício Talebi (Pró-Muriqui - UNIFESP Diadema)</t>
  </si>
  <si>
    <t>Adriano Paglia (CI Brasil), Karen Strier (Univ. Wisconsin - Preserve Muriqui), Leandro Jerusalinsky (ICMBio/CPB), 
Maurício Talebi (Pró-Muriqui - UNIFESP Diadema), Sérgio Mendes (UFES - IPEMA)</t>
  </si>
  <si>
    <t>Fabiano Melo (CECO - UFG), Juciara Pelles (IBAMA/COEFA), Karen Strier (Univ. Wisconsin - Preserve Muriqui), Maurício Talebi (Pró-Muriqui - UNIFESP Diadema), Sérgio Mendes (UFES - IPEMA)</t>
  </si>
  <si>
    <t>Adriano Paglia (CI Brasil), André Cunha (UFMG), Juciara Pelles (IBAMA/COEFA), Karen Strier (Univ. Wisconsin - Preserve Muriqui), Leandro Moreira (CECO), Maurício Talebi (Pró-Muriqui - UNIFESP Diadema), Miguel Ribon (IEF/MG), Sérgio Mendes (UFES - IPEMA)</t>
  </si>
  <si>
    <t>Adriano Paglia (CI Brasil), André Cunha (UFMG), Fabiano Melo (CECO - UFG), Karen Strier (Univ. Wisconsin - Preserve Muriqui),
Maurício Talebi (Pró-Muriqui - UNIFESP Diadema), Miguel Ribon (IEF/MG), Paula Breves (Eco-Atlântica)</t>
  </si>
  <si>
    <t>Não foram identificadas nem difundidas alternativas para ampliar quadro de pessoal em fiscalização.</t>
  </si>
  <si>
    <t xml:space="preserve">Foram enviadas informações  sobre os contatos, órgãos de cada Estado e documentos necessários para a criação de RPPN pela articuladora da ação para os colaboradores de cada Estado. Não houve retorno dos colaboradores dos Estados. </t>
  </si>
  <si>
    <t xml:space="preserve">Foram contactados potenciais doadores (Fíbria, Vale, Suzano, EBX, Omega, U&amp;M), sem êxito na obtenção de recursos para o fundo.
</t>
  </si>
  <si>
    <t>Sistematização de métodos de monitoramento efetuado pela articuladora da ação. Falta articulação entre os colaboradores da ação para definição de metodologia integrada.</t>
  </si>
  <si>
    <t>Não foi constituído o banco de material biológico nem definido regimento, porém foi iniciada articulação para discutir a formação do banco e as diretrizes para o regimento.</t>
  </si>
  <si>
    <t>Articulação para desenvolvimento dos estudos foi iniciada.</t>
  </si>
  <si>
    <t>Não foi realizada articulação para integração de estudos. Estudos reralizados de forma isolada em PECB/SP, RPPN FMA/MG, PESB/MG, S. M. de Jetibá/ES.</t>
  </si>
  <si>
    <t>Há programas de treinamento e capacitação vinculados aos projetos em desenvolvimento pela Pró-Muriqui/UNIFESP, UFES/IPEMA, e Univ. Wisconsin/Preserve Muriquis, entretanto, sem formalização institucional e sem integração entre os mesmos.</t>
  </si>
  <si>
    <t xml:space="preserve">FIOCRUZ (P. Breves e M. Chame) e USP (S. V. Santos) já estão desenvolvendo estudos. Além disso foram contatadas as seguintes instituições e pesquisadores, para articular o desenvolvimento de investigações: Univ. Glasgow/CCID (Prof. Dr. Pablo Múrcia ); Univ. Estácio (C. E. Verona); UnB (Danilo Teixeira). Foi inserida disciplina sobre o tema no currículo formal da UNIFESP Diadema. </t>
  </si>
  <si>
    <t xml:space="preserve">UFES - IPEMA e IEMA elaborando o plano de conectividade entre Sta Ma Jetiba, Sta Tereza e Sta Leopoldina. </t>
  </si>
  <si>
    <t>Eco Atlântica e CPRJ estão elaborando o plano de conectividade para as áreas de ocorrência de muriqui no RJ. INEA realizou o plano de conectividade e está implementando entre Três Picos e Desengano no centro norte do estado.</t>
  </si>
  <si>
    <t>Não há diagnostico para PR.</t>
  </si>
  <si>
    <t xml:space="preserve">Já há politica publica estadual para restabelecer  a conectividade da Mata Atlântica elaborada  (Biota Fapesp 2006) e falta reforçar questão de muriquis. </t>
  </si>
  <si>
    <t>Em MG, gestão concluída para desvio de linha de transmissão no entorno da RPPN FMA-Caratinga, favorecendo a conectividade com a RPPN Mata do  Sossego. No RJ, gestão realizada para aumentar conectividade no corredor ecológico muriqui, especificamente com relação a empreendimento de mineração da EBX.</t>
  </si>
  <si>
    <t>Já foram realizadas duas oficinas de trabalho para estabelecer as estratégias de educação ambiental, difusão científica e geração de renda (Santa Teresa/ES nov/2010 e Sorocaba/SP jun/2011).</t>
  </si>
  <si>
    <t>Foi definido a composição do grupo assessor, falta submeter a aprovação da DIBIO e encaminhar publicação da portaria.</t>
  </si>
  <si>
    <t xml:space="preserve">Atualização de forma não sistematizada. </t>
  </si>
  <si>
    <t xml:space="preserve">Não foi realizada a atualização e grupo existente ficou inoperante e obsoleto. </t>
  </si>
  <si>
    <t xml:space="preserve">Foi iniciado apenas em MG. </t>
  </si>
  <si>
    <t>5.1</t>
  </si>
  <si>
    <t>5.2</t>
  </si>
  <si>
    <t>5.3</t>
  </si>
  <si>
    <t>2. Ampliar as medidas de fiscalização para reduzir efetivamente a pressão de caça sobre as populações de muriquis.</t>
  </si>
  <si>
    <t>3. Criar ou ampliar, até 2013, Unidades de Conservação de Proteção Integral.</t>
  </si>
  <si>
    <t>4. Implementar um Fundo para financiar atividades.</t>
  </si>
  <si>
    <t>5. Estabelecer, até 2015, um programa integrado.</t>
  </si>
  <si>
    <t>6. Implementar um programa integrado de pesquisas.</t>
  </si>
  <si>
    <t>7. Elaborar, até 2012, projetos estaduais para assegurar e aumentar a conectividade
 em, pelo menos, 50% das áreas de ocorrência de populações de muriquis potencialmente viáveis em 50 anos*.</t>
  </si>
  <si>
    <t>9. Ter instituições estratégicas atuando.</t>
  </si>
  <si>
    <t>André Cunha (UFMG), Carla Possamai (CECO), Fabiano Melo (CECO - UFG), Fernanda Tabacow (CECO), Jean Boubli (WCS), Leandro Moreira (CECO), Luiz Dias (Biotrópicos), Maurício Talebi (Pró-Muriqui - UNIFESP Diadema), Paula Breves (Eco-Atlântica), 
Sérgio Mendes (UFES - IPEMA), Tereza Cristina (PMC)</t>
  </si>
  <si>
    <t>André Cunha (UFMG), Carla Possamai (CECO), Ernesto Castro (ICMBio/PNSO), Fabiano Melo (CECO - UFG), Fernanda Tabacow (CECO), Jean Boubli (WCS), Leandro Moreira (CECO), Luiz Dias (Biotrópicos), Maurício Talebi (Pró-Muriqui - UNIFESP Diadema),
Paula Breves (Eco-Atlântica), Sérgio Mendes (UFES - IPEMA),
Tereza Cristina (PMC)</t>
  </si>
  <si>
    <t>Adriano Paglia (CI Brasil), Denize Fontes (IEF/MG), Fabiano Melo (CECO - UFG), Leandro Jerusalinsky (ICMBio/CPB), Maurício Talebi (Pró-Muriqui - UNIFESP Diadema), Paula Breves (Eco-Atlântica), Sérgio Mendes (UFES - IPEMA)</t>
  </si>
  <si>
    <t>Karen Strier (Univ. Wisconsin - Preserve Muriqui), Maurício Talebi (Pró-Muriqui - UNIFESP Diadema), Paulo Chaves (NYU)
Sandro Bonatto (PUCRS), Sérgio Mendes (UFES - IPEMA),
Valéria Fagundes (UFES)</t>
  </si>
  <si>
    <t>Alcides Pissinatti (INEA/CPRJ), André Cunha (UFMG), Carla Possamai (CECO), Cecília Pessutti (PZMQB), Fabiano Melo (CECO - UFG), Fernanda Tabacow (CECO), Jean Boubli (WCS), Karen Strier (Univ. Wisconsin - Preserve Muriqui), Leandro Moreira (CECO), Luiz Dias (Biotrópicos), Maurício Talebi (Pró-Muriqui - UNIFESP Diadema), Paula Breves(Eco-Atlântica), Paulo Chaves (NYU), Sandro Bonatto (PUCRS), Sérgio Mendes (UFES - IPEMA), 
Tereza Cristina (PMC), Valéria Fagundes (UFES)</t>
  </si>
  <si>
    <t>Carla Possamai (CECO), Fabiano Melo (CECO - UFG), Fernanda Tabacow (CECO), Karen Strier (Univ. Wisconsin - Preserve Muriqui), Leandro Jerusalinsky (ICMBio/CPB), Leandro Moreira (CECO), Luiz Dias (Biotrópicos), Paulo Chaves (NYU),
Sérgio Mendes (UFES - IPEMA)</t>
  </si>
  <si>
    <t>Alcides Pissinatti (INEA/CPRJ), André Cunha (UFMG), Carla Possamai (CECO), Cecilia Pessutti (PZMQB), Jean Boubli (WCS),
Maurício Talebi (Pró-Muriqui - UNIFESP Diadema), Paula Breves (Eco-Atlântica), Sandro Bonatto (PUCRS), Tereza Cristina (PMC)</t>
  </si>
  <si>
    <t>Alcides Pissinatti (INEA/CPRJ), André Cunha (UFMG), Carla Possamai (CECO), Cecília Pessutti (PZMQB), Fabiano Melo (CECO - UFG), Fernanda Tabacow (CECO), Jean Boubli (WCS), Karen Strier (Univ. Wisconsin - Preserve Muriqui), Leandro Moreira (CECO), Maurício Talebi (Pró-Muriqui - UNIFESP Diadema), Paula Breves (Eco-Atlântica), Paulo Chaves (NYU), Sandro Bonatto (PUCRS), Sérgio Mendes (UFES - IPEMA), Tereza Cristina (PMC),
Valéria Fagundes (UFES)</t>
  </si>
  <si>
    <t>André Cunha (UFMG), Carla Possamai (CECO), Fabiano Melo (CECO - UFG), Fernanda Tabacow (CECO), Jean Boubli (WCS), Leandro Moreira (CECO), Luiz Dias (Biotrópicos), Maurício Talebi (Pró-Muriqui), Sérgio Mendes (UFES - IPEMA), Tereza Cristina (PMC)</t>
  </si>
  <si>
    <t>André Cunha (UFMG), Carla Possamai (CECO), Fabiano Melo (CECO - UFG), Fernanda Tabacow (CECO), Jean Boubli (WCS), Karen Strier (Univ. Wisconsin - Preserve Muriqui), Leandro Moreira (CECO), Maurício Talebi (Pró-Muriqui - UNIFESP Diadema), Paula Breves (Eco-Atlântica), Sérgio Mendes (UFES - IPEMA), Tereza Cristina (PMC)</t>
  </si>
  <si>
    <t>Carla Possamai (CECO), Denize Fontes (IEF/MG), Fabiano Melo (CECO - UFG), Fernanda Tabacow (CECO), Jean Boubli (WCS), Karen Strier (Univ. Wisconsin - Preserve Muriqui), Katia Pisciotta (FF/SP), Leandro Moreira (CECO), Maurício Talebi (Pró-Muriqui - UNIFESP Diadema), Paula Breves (Eco-Atlântica), Sérgio Mendes (UFES - IPEMA), Tereza Cristina (PMC)</t>
  </si>
  <si>
    <t>André Cunha (UFMG), Carla Possamai (CECO), Cecilia Pessutti (PZMQB), Fabiano Melo (CECO - UFG), Fernanda Tabacow (CECO), 
Leandro Jerusalinsky (ICMBio/CPB), Leandro Moreira (CECO), Paula Breves (Eco-Atlântica), Tereza Cristina (PMC)</t>
  </si>
  <si>
    <t>Alcides Pissinatti (INEA/CPRJ), André Cunha (UFMG), Carla Possamai (CECO), Denize Fontes (IEF/MG), Fabiano Melo (CECO - UFG), Fernanda Tabacow (CECO), Karen Strier (Univ. Wisconsin - Preserve Muriqui), Katia Pisciotta (FF/SP), Leandro Moreira (CECO), Luiz Dias (Biotrópicos), Miguel Ribon (IEF/MG), Paula Breves (Eco-Atlântica), Sérgio Mendes (UFES - IPEMA), Tereza Cristina (PMC)</t>
  </si>
  <si>
    <t>Carla Possamai (CECO), Cecilia Pessutti (PZMQB), Fernanda Tabacow (CECO), Karen Strier (Univ. Wisconsin - Preserve Muriqui), Leandro Jerusalinsky (ICMBio/CPB), Luiz Dias (Biotrópicos), Maurício Talebi (Pró-Muriqui - UNIFESP Diadema),
Paula Breves (Eco-Atlântica), Paulo Chaves (NYU), Sandro Bonatto (PUCRS), Tereza Cristina (PMC), Valeria Fagundes (UFES)</t>
  </si>
  <si>
    <t>Alcides Pissinatti (INEA/CPRJ), Paula Breves (Eco-Atlântica)</t>
  </si>
  <si>
    <t>Adauto Nunes Veloso (PZMQB), Alcides Pissinatti (INEA/CPRJ), 
Karen Strier (Univ. Wisconsin - Preserve Muriqui), Maurício Talebi (Pró-Muriqui - UNIFESP Diadema), Paula Breves (Eco-Atlântica), Sérgio Mendes (UFES - IPEMA)</t>
  </si>
  <si>
    <t>Adriano Paglia (CI Brasil), André Cunha (UFMG), Denize Fontes (IEF/MG), Ernesto Castro (ICMBio/PNSO), Fabiano Melo (CECO - UFG), Karen Strier (Univ. Wisconsin - Preserve Muriqui), Katia Pisciotta (FF/SP), Leandro Moreira (CECO), Maurício Talebi (Pró-Muriqui - UNIFESP Diadema), Paula Breves (Eco-Atlântica), Sérgio Mendes (UFES - IPEMA), Tereza Cristina (PMC)</t>
  </si>
  <si>
    <t xml:space="preserve">Adriano Paglia (CI Brasil), Denize Fontes (IEF/MG), Fabiano Melo (CECO - UFG), Fernanda Tabacow (CECO), Karen Strier (Univ. Wisconsin - Preserve Muriqui), Luiz Dias (Biotrópicos)
</t>
  </si>
  <si>
    <t xml:space="preserve">Adriano Paglia (CI Brasil), Carla Possamai (CECO), Denize Fontes (IEF/MG), Fabiano Melo (CECO - UFG), Fernanda Tabacow (CECO),  Karen Strier (Univ. Wisconsin - Preserve Muriqui)
</t>
  </si>
  <si>
    <t>Alcides Pissinatti (INEA/CPRJ), André Cunha (UFMG), Ernesto Castro (ICMBio/PNSO), Jean Boubli (WCS), Katia Pisciotta (FF/SP)
Luiz Dias (Biotrópicos), Maurício Talebi (Pró-Muriqui - UNIFESP Diadema)</t>
  </si>
  <si>
    <t>Carla Possamai (CECO), Katia Pisciotta (FF/SP), Maurício Talebi (Pró-Muriqui - UNIFESP Diadema)</t>
  </si>
  <si>
    <t xml:space="preserve">Katia Pisciotta (FF/SP), aurício Talebi (Pró-Muriqui - UNIFESP Diadema)
</t>
  </si>
  <si>
    <t>Alcides Pissinatti (INEA/CPRJ), Denize Fontes (IEF/MG), Ernesto Castro (ICMBio/PNSO), Fabiano Melo (CECO - UFG), Juciara Pelles (IBAMA/COEFA), Katia Pisciotta (FF/SP), Leandro Moreira (CECO), Marcelo Reis (ICMBio/COPAN), Paula Breves (Eco-Atlântica), Sérgio Mendes (UFES - IPEMA)</t>
  </si>
  <si>
    <t xml:space="preserve">Carla Possamai (CECO), Cecília Pessutti (PZMQB), Denize Fontes (IEF/MG), Ernesto Castro (ICMBio/PNSO), Fabiano Melo (CECO - UFG), Glaucia Barbosa (UFV), Leandro Moreira (CECO), Maurício Talebi (Pró-Muriqui - UNIFESP Diadema), Paula Breves (Eco-Atlântica)
</t>
  </si>
  <si>
    <t>Juliana Ferreira (ICMBio/CPB), Marcelo Reis (ICMBio/COPAN)</t>
  </si>
  <si>
    <t>Adriano Paglia (CI Brasil), André Cunha (UFMG), Cecilia Pessutti (PZMQB), Ernesto Castro (ICMBio/PNSO), Fabiano Melo (CECO - UFG), Leandro Moreira (CECO), Maurício Talebi (Pró-Muriqui - UNIFESP Diadema), Miguel Ribon (IEF/MG), Paula Breves (Eco-Atlântica), Sérgio Mendes (UFES - IPEMA), Tereza Cristina (PMC)</t>
  </si>
  <si>
    <t>Adriano Paglia (CI Brasil), Fabiano Melo (CECO - UFG), Maurício Talebi (Pró-Muriqui - UNIFESP Diadema), Sérgio Mendes (UFES)</t>
  </si>
  <si>
    <t>Alcides Pissinatti (INEACPRJ), André Cunha (UFMG), Carla Possamai (CECO)Denize Fontes (IEF/MG), Fabiano Melo (CECO - UFG), Fernanda Tabacow (CECO), Karen Strier (Univ. Wisconsin - Preserve Muriqui), Leandro Moreira (CECO), Maurício Talebi (Pró-Muriqui - UNIFESP Diadema), Paula Breves (Eco-Atlântica), Sérgio Mendes (UFES - IPEMA), Tereza Cristina (PMC)</t>
  </si>
  <si>
    <t>Alcides Pissinatti (INEA/CPRJ), André Cunha (UFMG), Carla Possamai (CECO), Denize Fontes (IEF/MG), Fabiano Melo (CECO - UFG), Fernanda Tabacow (CECO), Karen Strier (Univ. Wisconsin - Preserve Muriqui), Leandro Moreira (CECO), Luiz Dias (Biotrópicos), Maurício Talebi (Pró-Muriqui - UNIFESP Diadema), Paula Breves (Eco-Atlântica), Sérgio Mendes (UFES - IPEMA), Tereza Cristina (PMC)</t>
  </si>
  <si>
    <t>Alcides Pissinatti (INEA/CPRJ), André Cunha (UFMG), Carla Possamai (CECO), Cecilia Pessutti (PZMQB), Dália Rizel Nogueira (FZB-BH), Denize Fontes (IEF/MG), Fabiano Melo (CECO - UFG), Fernanda Tabacow (CECO), Juciara Pelles (IBAMA/COEFA), Katia Pisciotta (FF/SP), Leandro Jerusalinsky (ICMBio/CPB), Luiz Dias (Biotrópicos), Maurício Talebi (Pró-Muriqui - UNIFESP Diadema), Paula Breves (Eco-Atlântica), Sérgio Mendes (UFES - IPEMA), Tereza Cristina (PMC), Valéria Pereira (FZB-BH)</t>
  </si>
  <si>
    <t>Alcides Pissinatti (INEA/CPRJ), Carla Possamai (CECO), Denize Fontes (IEF/MG), Fernanda Tabacow (CECO), Juciara Pelles (IBAMA/COEFA), Karen Strier (Univ. Wisconsin - Preserve Muriqui), Leandro Moreira (CECO), Luiz Dias (Biotrópicos), Sérgio Mendes (UFES - IPEMA)</t>
  </si>
  <si>
    <t>Alcides Pissinatti (INEA/CPRJ), André Cunha (UFMG), Carla Possamai (CECO), Cecilia Pessutti (PZMQB), Jean Boubli (WCS), Juciara Pelles (IBAMA/COEFA), Paula Breves (Eco-Atlântica), Teresa Cristina (PMC)</t>
  </si>
  <si>
    <t>6.1</t>
  </si>
  <si>
    <t>6.2</t>
  </si>
  <si>
    <t>6.3</t>
  </si>
  <si>
    <t>6.4</t>
  </si>
  <si>
    <t>6.5</t>
  </si>
  <si>
    <t>6.6</t>
  </si>
  <si>
    <t>6.7</t>
  </si>
  <si>
    <t>6.8</t>
  </si>
  <si>
    <t>6.9</t>
  </si>
  <si>
    <t>6.10</t>
  </si>
  <si>
    <t>6.11</t>
  </si>
  <si>
    <t>6.12</t>
  </si>
  <si>
    <t>6.13</t>
  </si>
  <si>
    <t>6.14</t>
  </si>
  <si>
    <t>Realizar um encontro para definir as diretrizes do Programa Integrado de pesquisas aplicadas à conservação dos muriquis.</t>
  </si>
  <si>
    <r>
      <t xml:space="preserve">Desenvolver estudos em filogeografia intra-específica e variabilidade genética intra e inter-populacional em </t>
    </r>
    <r>
      <rPr>
        <i/>
        <sz val="11"/>
        <color theme="1"/>
        <rFont val="Calibri"/>
        <family val="2"/>
        <scheme val="minor"/>
      </rPr>
      <t>B. hypoxanthus</t>
    </r>
    <r>
      <rPr>
        <sz val="11"/>
        <color theme="1"/>
        <rFont val="Calibri"/>
        <family val="2"/>
        <scheme val="minor"/>
      </rPr>
      <t>, incluindo espécimes cativos.</t>
    </r>
  </si>
  <si>
    <r>
      <t xml:space="preserve">Definir  protocolo padronizado para contagem de indivíduos de </t>
    </r>
    <r>
      <rPr>
        <i/>
        <sz val="10"/>
        <rFont val="Calibri"/>
        <family val="2"/>
      </rPr>
      <t>Brachyteles</t>
    </r>
    <r>
      <rPr>
        <sz val="10"/>
        <rFont val="Calibri"/>
        <family val="2"/>
      </rPr>
      <t>.</t>
    </r>
  </si>
  <si>
    <t>Articular junto aos colaboradores nos estados a sensibilização e orientação aos proprietários particulares para criação de RPPNs em áreas importantes para a conservação dos muriquis.</t>
  </si>
  <si>
    <t>Fazer gestão junto aos colaboradores nos estados para demandar às Instituições competentes o processo de criação ou ampliação de Unidades de Conservação de Proteção Integral nas áreas indicadas pela Ação 3.1.</t>
  </si>
  <si>
    <t>Identificar a instituição gestora para abrigar o Fundo para financiar atividades de pesquisa e conservação dos muriquis.</t>
  </si>
  <si>
    <t>Definir a estrutura gerencial do Fundo para financiar atividades de pesquisa e conservação dos muriquis.</t>
  </si>
  <si>
    <t>Identificar potenciais doadores e definir as estratégias para captação de recursos financeiros para o Fundo para financiar atividades de pesquisa e conservação dos muriquis.</t>
  </si>
  <si>
    <t>Captar recursos financeiros para formar o capital mínimo do Fundo para financiar atividades de pesquisa e conservação dos muriquis.</t>
  </si>
  <si>
    <t>Elaborar e publicar o primeiro edital para financiamento de projetos de pesquisa e conservação dos muriquis.</t>
  </si>
  <si>
    <t>Definir áreas prioritárias para monitoramento demográfico de populações de muriquis (tamanho e composição de grupo).</t>
  </si>
  <si>
    <t>Definir métodos de monitoramento demográfico de populações de muriquis (tamanho e composição de grupo).</t>
  </si>
  <si>
    <t>Executar o monitoramento demográfico sistemático de populações de muriquis (tamanho e composição de grupo).</t>
  </si>
  <si>
    <r>
      <t xml:space="preserve">Definir marcadores moleculares para estudos genéticos em </t>
    </r>
    <r>
      <rPr>
        <i/>
        <sz val="11"/>
        <color theme="1"/>
        <rFont val="Calibri"/>
        <family val="2"/>
        <scheme val="minor"/>
      </rPr>
      <t>Brachyteles</t>
    </r>
    <r>
      <rPr>
        <sz val="11"/>
        <color theme="1"/>
        <rFont val="Calibri"/>
        <family val="2"/>
        <scheme val="minor"/>
      </rPr>
      <t>.</t>
    </r>
  </si>
  <si>
    <r>
      <t xml:space="preserve">Estruturar um banco de material biológico para estudos genéticos em </t>
    </r>
    <r>
      <rPr>
        <i/>
        <sz val="11"/>
        <color theme="1"/>
        <rFont val="Calibri"/>
        <family val="2"/>
        <scheme val="minor"/>
      </rPr>
      <t>Brachyteles</t>
    </r>
    <r>
      <rPr>
        <sz val="11"/>
        <color theme="1"/>
        <rFont val="Calibri"/>
        <family val="2"/>
        <scheme val="minor"/>
      </rPr>
      <t>, com regimento definido.</t>
    </r>
  </si>
  <si>
    <r>
      <t xml:space="preserve">Desenvolver estudos em  filogeografia intra-específica e variabilidade genética intra e inter-populacional em </t>
    </r>
    <r>
      <rPr>
        <i/>
        <sz val="11"/>
        <color theme="1"/>
        <rFont val="Calibri"/>
        <family val="2"/>
        <scheme val="minor"/>
      </rPr>
      <t>B. arachnoides</t>
    </r>
    <r>
      <rPr>
        <sz val="11"/>
        <color theme="1"/>
        <rFont val="Calibri"/>
        <family val="2"/>
        <scheme val="minor"/>
      </rPr>
      <t xml:space="preserve">, incluindo populações cativas para subsidiar o manejo </t>
    </r>
    <r>
      <rPr>
        <i/>
        <sz val="11"/>
        <color theme="1"/>
        <rFont val="Calibri"/>
        <family val="2"/>
        <scheme val="minor"/>
      </rPr>
      <t>ex situ</t>
    </r>
    <r>
      <rPr>
        <sz val="11"/>
        <color theme="1"/>
        <rFont val="Calibri"/>
        <family val="2"/>
        <scheme val="minor"/>
      </rPr>
      <t>.</t>
    </r>
  </si>
  <si>
    <r>
      <t xml:space="preserve">Desenvolver estudos integrados em Filogenia de </t>
    </r>
    <r>
      <rPr>
        <i/>
        <sz val="11"/>
        <color theme="1"/>
        <rFont val="Calibri"/>
        <family val="2"/>
        <scheme val="minor"/>
      </rPr>
      <t>Brachyteles.</t>
    </r>
  </si>
  <si>
    <t>Integrar os estudos em história de vida e dinâmica populacional dos muriquis.</t>
  </si>
  <si>
    <t>Desenvolver meta-análises para caracterizar o status de ameaça de populações de muriquis</t>
  </si>
  <si>
    <r>
      <t xml:space="preserve">Desenvolver e integrar estudos em uso de habitat, capacidade de suporte e ecologia alimentar de </t>
    </r>
    <r>
      <rPr>
        <i/>
        <sz val="11"/>
        <color theme="1"/>
        <rFont val="Calibri"/>
        <family val="2"/>
        <scheme val="minor"/>
      </rPr>
      <t>Brachyteles</t>
    </r>
    <r>
      <rPr>
        <sz val="11"/>
        <color theme="1"/>
        <rFont val="Calibri"/>
        <family val="2"/>
        <scheme val="minor"/>
      </rPr>
      <t>.</t>
    </r>
  </si>
  <si>
    <t>Desenvolver estudos para caracterizar a pressão de caça sobre muriquis.</t>
  </si>
  <si>
    <t>Desenvolver um sub-programa de treinamento e capacitação em pesquisa e conservação de muriquis.</t>
  </si>
  <si>
    <t>Definir o protocolo de coleta e destinação de material biológico de Brachyteles para pesquisas, incluindo carcaças.</t>
  </si>
  <si>
    <r>
      <t xml:space="preserve">Identificar grupos de profissionais e instituições interessados em desenvolver estudos em medicina da conservação de </t>
    </r>
    <r>
      <rPr>
        <i/>
        <sz val="11"/>
        <color theme="1"/>
        <rFont val="Calibri"/>
        <family val="2"/>
        <scheme val="minor"/>
      </rPr>
      <t>Brachyteles</t>
    </r>
    <r>
      <rPr>
        <sz val="11"/>
        <color theme="1"/>
        <rFont val="Calibri"/>
        <family val="2"/>
        <scheme val="minor"/>
      </rPr>
      <t>.</t>
    </r>
  </si>
  <si>
    <r>
      <t xml:space="preserve">Definir metodologias e iniciar estudos  em medicina da conservação de </t>
    </r>
    <r>
      <rPr>
        <i/>
        <sz val="11"/>
        <color theme="1"/>
        <rFont val="Calibri"/>
        <family val="2"/>
        <scheme val="minor"/>
      </rPr>
      <t>Brachyteles.</t>
    </r>
  </si>
  <si>
    <t>7.1</t>
  </si>
  <si>
    <t>7.2</t>
  </si>
  <si>
    <t>7.3</t>
  </si>
  <si>
    <t>7.4</t>
  </si>
  <si>
    <t>7.5</t>
  </si>
  <si>
    <t>7.6</t>
  </si>
  <si>
    <t>7.7</t>
  </si>
  <si>
    <t>Elaborar um diagnóstico sobre a conectividade de populações de muriquis, com indicação das áreas para estabelecimento de corredores, incluindo a questão da mineração em zonas de amortecimento de Unidades de Conservação.</t>
  </si>
  <si>
    <t>Elaborar um projeto visando assegurar e aumentar a conectividade das áreas identificadas pela Ação 7.1 no estado de Minas Gerais.</t>
  </si>
  <si>
    <t>Elaborar um projeto visando assegurar e aumentar
 a conectividade das áreas identificadas pela Ação 7.1 no estado do Espírito Santo.</t>
  </si>
  <si>
    <t>Elaborar um projeto visando assegurar e aumentar a conectividade das áreas identificadas pela Ação 7.1 no estado do Rio de Janeiro.</t>
  </si>
  <si>
    <t>Elaborar um projeto visando assegurar e aumentar a conectividade das áreas identificadas pela Ação 7.1 no estado do Paraná.</t>
  </si>
  <si>
    <t>laborar um projeto visando assegurar e aumentar a conectividade das áreas identificadas pela Ação 7.1 no estado do São Paulo.</t>
  </si>
  <si>
    <t>Fazer gestão para garantir medidas mitigadoras e compensatórias no licenciamento de empreendimentos, voltadas a assegurar a conectividade de áreas de ocorrência de muriquis.</t>
  </si>
  <si>
    <t>8.1</t>
  </si>
  <si>
    <r>
      <t xml:space="preserve">Realizar encontro para definir estratégias de implantação de programas de Educação Ambiental, difusão científica e geração de renda em áreas prioritárias para a conservação dos muriquis </t>
    </r>
    <r>
      <rPr>
        <i/>
        <sz val="11"/>
        <color theme="1"/>
        <rFont val="Calibri"/>
        <family val="2"/>
        <scheme val="minor"/>
      </rPr>
      <t>in situ</t>
    </r>
    <r>
      <rPr>
        <sz val="11"/>
        <color theme="1"/>
        <rFont val="Calibri"/>
        <family val="2"/>
        <scheme val="minor"/>
      </rPr>
      <t xml:space="preserve"> e </t>
    </r>
    <r>
      <rPr>
        <i/>
        <sz val="11"/>
        <color theme="1"/>
        <rFont val="Calibri"/>
        <family val="2"/>
        <scheme val="minor"/>
      </rPr>
      <t>ex situ.</t>
    </r>
  </si>
  <si>
    <t>9.1</t>
  </si>
  <si>
    <t>9.2</t>
  </si>
  <si>
    <t>9.3</t>
  </si>
  <si>
    <t>Fazer gestão junto à DIBIO para oficializar os grupos de trabalho assessores para consolidar as políticas públicas para a conservação dos muriquis.</t>
  </si>
  <si>
    <t>Organizar e atualizar uma lista de atores com atuação em pesquisa e conservação de muriquis.</t>
  </si>
  <si>
    <t>Atualizar o grupo de discussão na internet do Comitê e colaboradores estratégicos para a conservação dos muriquis.</t>
  </si>
  <si>
    <t>10.1</t>
  </si>
  <si>
    <t>10.2</t>
  </si>
  <si>
    <t>10.3</t>
  </si>
  <si>
    <t>10.4</t>
  </si>
  <si>
    <t>10.5</t>
  </si>
  <si>
    <t>Selecionar e priorizar as populações inviáveis* de muriquis, conhecidas até 2010, a serem manejadas.</t>
  </si>
  <si>
    <r>
      <t xml:space="preserve">Elaborar os sub-programas de manejo para cada espécie de </t>
    </r>
    <r>
      <rPr>
        <i/>
        <sz val="11"/>
        <color theme="1"/>
        <rFont val="Calibri"/>
        <family val="2"/>
        <scheme val="minor"/>
      </rPr>
      <t>Brachyteles</t>
    </r>
    <r>
      <rPr>
        <sz val="11"/>
        <color theme="1"/>
        <rFont val="Calibri"/>
        <family val="2"/>
        <scheme val="minor"/>
      </rPr>
      <t xml:space="preserve"> incluindo populações </t>
    </r>
    <r>
      <rPr>
        <i/>
        <sz val="11"/>
        <color theme="1"/>
        <rFont val="Calibri"/>
        <family val="2"/>
        <scheme val="minor"/>
      </rPr>
      <t>ex situ</t>
    </r>
    <r>
      <rPr>
        <sz val="11"/>
        <color theme="1"/>
        <rFont val="Calibri"/>
        <family val="2"/>
        <scheme val="minor"/>
      </rPr>
      <t>.</t>
    </r>
  </si>
  <si>
    <r>
      <t xml:space="preserve">Iniciar a implementação do sub-programa de manejo do muriqui-do-norte, </t>
    </r>
    <r>
      <rPr>
        <i/>
        <sz val="11"/>
        <color theme="1"/>
        <rFont val="Calibri"/>
        <family val="2"/>
        <scheme val="minor"/>
      </rPr>
      <t>B. hypoxanthus</t>
    </r>
    <r>
      <rPr>
        <sz val="11"/>
        <color theme="1"/>
        <rFont val="Calibri"/>
        <family val="2"/>
        <scheme val="minor"/>
      </rPr>
      <t xml:space="preserve">, incluindo população </t>
    </r>
    <r>
      <rPr>
        <i/>
        <sz val="11"/>
        <color theme="1"/>
        <rFont val="Calibri"/>
        <family val="2"/>
        <scheme val="minor"/>
      </rPr>
      <t>ex situ</t>
    </r>
    <r>
      <rPr>
        <sz val="11"/>
        <color theme="1"/>
        <rFont val="Calibri"/>
        <family val="2"/>
        <scheme val="minor"/>
      </rPr>
      <t>.</t>
    </r>
  </si>
  <si>
    <r>
      <t xml:space="preserve">Iniciar a implementação do sub-programa de manejo do muriqui-do-sul, </t>
    </r>
    <r>
      <rPr>
        <i/>
        <sz val="11"/>
        <color theme="1"/>
        <rFont val="Calibri"/>
        <family val="2"/>
        <scheme val="minor"/>
      </rPr>
      <t>B. arachnoides</t>
    </r>
    <r>
      <rPr>
        <sz val="11"/>
        <color theme="1"/>
        <rFont val="Calibri"/>
        <family val="2"/>
        <scheme val="minor"/>
      </rPr>
      <t xml:space="preserve">, incluindo populações </t>
    </r>
    <r>
      <rPr>
        <i/>
        <sz val="11"/>
        <color theme="1"/>
        <rFont val="Calibri"/>
        <family val="2"/>
        <scheme val="minor"/>
      </rPr>
      <t>ex situ</t>
    </r>
    <r>
      <rPr>
        <sz val="11"/>
        <color theme="1"/>
        <rFont val="Calibri"/>
        <family val="2"/>
        <scheme val="minor"/>
      </rPr>
      <t>.</t>
    </r>
  </si>
  <si>
    <r>
      <t>8. Estabelecer, até 2011, as estratégias para programas integrados de Educação Ambiental, difusão científica e geração de renda nas comunidades humanas em áreas prioritárias para conservação dos muriquis</t>
    </r>
    <r>
      <rPr>
        <i/>
        <sz val="11"/>
        <color theme="1"/>
        <rFont val="Calibri"/>
        <family val="2"/>
        <scheme val="minor"/>
      </rPr>
      <t xml:space="preserve"> in situ</t>
    </r>
    <r>
      <rPr>
        <sz val="11"/>
        <color theme="1"/>
        <rFont val="Calibri"/>
        <family val="2"/>
        <scheme val="minor"/>
      </rPr>
      <t xml:space="preserve"> e</t>
    </r>
    <r>
      <rPr>
        <i/>
        <sz val="11"/>
        <color theme="1"/>
        <rFont val="Calibri"/>
        <family val="2"/>
        <scheme val="minor"/>
      </rPr>
      <t xml:space="preserve"> ex situ</t>
    </r>
    <r>
      <rPr>
        <sz val="11"/>
        <color theme="1"/>
        <rFont val="Calibri"/>
        <family val="2"/>
        <scheme val="minor"/>
      </rPr>
      <t>.</t>
    </r>
  </si>
  <si>
    <t>10. Implementar, até 2015, um Programa para Manejo das populações conhecidas que não são potencialmente viáveis em 50 anos*.</t>
  </si>
  <si>
    <t>Nos últimos 12 meses: 7 pesquisadores treinados pela Pró-Muriqui/UNIFESP, 3 pesquisadores treinados pela UFES/IPEMA, 3 pesquisadores treinados pela Univ. Wisconsin/Preserve Muriquis, 4 pesquisadores treinados pelo CPRJ, 2 pesquisadores treinados na FZB/BH</t>
  </si>
  <si>
    <t>Limitações operacionais. Falta de comunicação entre os colaboradores envolvidos.</t>
  </si>
  <si>
    <t xml:space="preserve">Colaboradores demoraram ou não enviaram material solicitado. Articulador foi demitido. </t>
  </si>
  <si>
    <t>Falta de resposta dos gestores. Falta de articulação dos colaboradores.</t>
  </si>
  <si>
    <t>Capacidade operacional do articulador e colaboradores.</t>
  </si>
  <si>
    <t xml:space="preserve">Dificuldade em identificar doadores. Dificuldade no convencimento dos potenciais doadores. Falta de material de divulgação, por exemplo PAN Muriquis impresso, inclusive em inglês.
</t>
  </si>
  <si>
    <t xml:space="preserve">Capacidade operacional do articulador e colaboradores. 
</t>
  </si>
  <si>
    <t xml:space="preserve">Falta de articulação com os colaboradores.
</t>
  </si>
  <si>
    <t xml:space="preserve">Capacidade operacional do articulador e colaboradores.
</t>
  </si>
  <si>
    <t>Limitações de recursos financeiros, humanos e logísticos.</t>
  </si>
  <si>
    <t>informação desconhecida.</t>
  </si>
  <si>
    <t>Limitações de Recursos financeiros, humanos e logísticos/ Dificuldade de entrar em determinadas áreas (Barreiro Rico).</t>
  </si>
  <si>
    <t>Articulador Demitido/ Insuficiência de envolvimento dos orgãos fiscalizadores com o PAN.</t>
  </si>
  <si>
    <t xml:space="preserve">Dificuldade no convencimento de potenciais doadores.
</t>
  </si>
  <si>
    <t xml:space="preserve">Falta de integração metodológica entre os pesquisadores. Falta de recursos humanos e financeiros para executar o monitoramento sobre outras populações. 
</t>
  </si>
  <si>
    <t xml:space="preserve">Não foi realizada articulação para organizar e viabilizar o encontro. 
</t>
  </si>
  <si>
    <t xml:space="preserve">Falta de articulação entre os colaboradores. 
</t>
  </si>
  <si>
    <t>Dificuldades para obtenção de amostras de outras populações</t>
  </si>
  <si>
    <t xml:space="preserve">Dificuldades de articulação entre colaboradores.desvinculação do articulador de ação com o tema. Insuficiência de dados disponíveis.  
</t>
  </si>
  <si>
    <t xml:space="preserve">Falta de recursos humanos para desenvolver os estudos.  
</t>
  </si>
  <si>
    <t xml:space="preserve">Dificuldades de articulação entre colaboradores para integração de programas de treinamento, por exemplo, entre sítios e cativeiro-campo. Falta de recursos logísticos e operacionais.  
</t>
  </si>
  <si>
    <t xml:space="preserve">Obtenção e liberação de recursos financeiros.  
</t>
  </si>
  <si>
    <t xml:space="preserve">Articulador demitido.
</t>
  </si>
  <si>
    <t xml:space="preserve">Mudanças na situação institucional de potenciais integrantes do grupo.   
</t>
  </si>
  <si>
    <t xml:space="preserve">falta de definição sobre o procedimento para realizar a atualização. </t>
  </si>
  <si>
    <t xml:space="preserve">falta de definição da estrutura do grupo a ser usada.  
</t>
  </si>
  <si>
    <t xml:space="preserve">Populações não definidas (Meta 1 não realizada).  
</t>
  </si>
  <si>
    <t xml:space="preserve">Metas 1 e Ações 10.1. e 10.3 não foram efetuadas.  
</t>
  </si>
  <si>
    <t>Atualizar a lista de populações inviáveis* de muriquis a serem manejadas prioritariamente.</t>
  </si>
  <si>
    <t>MONITORIA ANUAL 2012</t>
  </si>
  <si>
    <t>17 a 20 de setembro</t>
  </si>
  <si>
    <t>08 a 11 de junho</t>
  </si>
  <si>
    <r>
      <t xml:space="preserve">Definir  protocolo padronizado para contagem de indivíduos de </t>
    </r>
    <r>
      <rPr>
        <i/>
        <sz val="10"/>
        <rFont val="Calibri"/>
        <family val="2"/>
        <scheme val="minor"/>
      </rPr>
      <t>Brachyteles</t>
    </r>
    <r>
      <rPr>
        <sz val="10"/>
        <rFont val="Calibri"/>
        <family val="2"/>
        <scheme val="minor"/>
      </rPr>
      <t>.</t>
    </r>
  </si>
  <si>
    <t xml:space="preserve">André Cunha (UNB), Fabiano Melo (CECO - UFG), Fernanda Tabacow (CECO - Fundação Biodiversitas), Luiz Dias (Biotrópicos), Maurício Talebi (Pró-Muriqui - UNIFESP Diadema), Paula Breves (Eco-Atlântica), Tereza Cristina (PMC)"
</t>
  </si>
  <si>
    <t xml:space="preserve">André Cunha (UNB), Carla Possamai (CECO), Denize Fontes (IEF/MG), Ernesto Castro (ICMBio/PNSO), Fabiano Melo (CECO - UFG), 
Fernanda Tabacow (CECO - Fundação  Biodiversitas), Juliana Ferreira (ICMBio/CPB), Kátia Pisciotta (FF/SP), Leandro Moreira (CECO), Luiz Dias (Biotrópicos), Paula Breves (Eco-Atlântica), Sérgio Mendes (UFES - IPEMA), Tereza Cristina (PMC)
</t>
  </si>
  <si>
    <t>André Cunha (UNB), Carla Possamai (CECO), Ernesto Castro (ICMBio/PNSO), Fabiano Melo (CECO - UFG), Fernanda Tabacow (CECO - Fundação Biodiversitas), Kátia Pisciotta (FF/SP), Leandro Moreira (CECO), Maurício Talebi (Pró-Muriqui - UNIFESP Diadema), Paula Breves (Eco-Atlântica), Sérgio Mendes (UFES - IPEMA), Tereza Cristina (PMC)</t>
  </si>
  <si>
    <t>André Cunha (UNB), Carla Possamai (CECO),Denize Fontes (IEF/MG), Ernesto Castro (ICMBio/PNSO), Fabiano Melo (CECO - UFG), Fernanda Tabacow (CECO - Fundação Biodiversitas), Juliana Ferreira (ICMBio/CPB), Kátia Pisciotta (FF/SP), Leandro Moreira (CECO), Luiz Dias (Biotrópicos), Paula Breves (Eco-Atlântica), Sérgio Mendes (UFES - IPEMA), Tereza Cristina (PMC)</t>
  </si>
  <si>
    <r>
      <t xml:space="preserve">Expedições somente em áreas dentro das rotinas dos projetos em andamento, condicionados às limitações operacionais e vinculadas apenas aos recursos já disponíveis. Izar Aximoff propôs a presença de </t>
    </r>
    <r>
      <rPr>
        <i/>
        <sz val="11"/>
        <rFont val="Calibri"/>
        <family val="2"/>
        <scheme val="minor"/>
      </rPr>
      <t>B.hypoxanthus</t>
    </r>
    <r>
      <rPr>
        <sz val="11"/>
        <rFont val="Calibri"/>
        <family val="2"/>
        <scheme val="minor"/>
      </rPr>
      <t xml:space="preserve"> no Parna Itatiaia, mas a identificação não foi confirmada. Paula Breves e Brittany Berger confirmaram a presença de 4 indivíduos machos de MN na Reserva do Ibitipoca, MG em 18/06/2013.</t>
    </r>
    <r>
      <rPr>
        <sz val="11"/>
        <color rgb="FFFF0000"/>
        <rFont val="Calibri"/>
        <family val="2"/>
        <scheme val="minor"/>
      </rPr>
      <t xml:space="preserve"> </t>
    </r>
    <r>
      <rPr>
        <sz val="11"/>
        <rFont val="Calibri"/>
        <family val="2"/>
        <scheme val="minor"/>
      </rPr>
      <t xml:space="preserve">
</t>
    </r>
  </si>
  <si>
    <t xml:space="preserve">Izar Aximoff (Julho/12). Grupo presente à reunião 
de monitoria de junho 2012. Gabriela Ludwig (CPB). 
</t>
  </si>
  <si>
    <t xml:space="preserve">Denize Fontes  (IEF/MG), Ernesto Castro (ICMBio/PNSO), Juciara Pelles (IBAMA/COEFA), Kátia Pisciotta (FF/SP), Sérgio Mendes (UFES - IPEMA), Tereza Cristina (PMC) </t>
  </si>
  <si>
    <t>Alcides Pissinatti (INEA/CPRJ), Carla Possamai (CECO), Cecilia Pessutti (PZMQB),Fernanda Tabacow (CECO - Fundação Biodiversitas), Juciara Pelles (IBAMA/COEFA), Maurício Talebi (Pró-Muriqui - UNIFESP Diadema), Paula Breves (Eco-Atlântica), Sérgio Mendes (UFES - IPEMA)</t>
  </si>
  <si>
    <t xml:space="preserve">Denize Fontes (IEF/MG), Ernesto Castro (ICMBio/PNSO), Juciara Pelles (IBAMA/Cofau), Kátia Pisciotta (FF/SP), Sérgio Mendes (UFES - IPEMA), Tereza Cristina (PMC) </t>
  </si>
  <si>
    <t>Ernesto Castro (ICMBio/PNSO), Juciara Pelles (IBAMA/COEFA), Kátia Pisciotta (FF/SP), Leandro Jerusalinsky (ICMBio/CPB), Sérgio Mendes (UFES - IPEMA), Tereza Cristina (PMC)</t>
  </si>
  <si>
    <t>Fazer gestão junto aos colaboradores nos estados para articular intra-institucionalmente a criação de RPPNs nas áreas indicadas pela Ação 3.1.</t>
  </si>
  <si>
    <t>ES - Sérgio Mendes (UFES - IPEMA), MG - Denize Fontes (IEF/MG), PR - Tereza Cristina (PMC), RJ - André Cunha (UNB) e Paula Breves (Eco-Atlântica), SP - Maurício Talebi (Pró-Muriqui - UNIFESP Diadema)</t>
  </si>
  <si>
    <t xml:space="preserve">ES - Sérgio Mendes (UFES - IPEMA), MG - Miguel Ribon (IEF/MG) e Fabiano Melo (CECO - UFG), PR - Tereza Cristina (PMC), SP - Kátia Pisciotta (FF/SP), RJ  - Paula Breves (Eco-Atlântica)
</t>
  </si>
  <si>
    <t>ES - Sérgio Mendes (UFES - IPEMA), MG - Miguel Ribon (IEF/MG), PR - Tereza Cristina (PMC), RJ - Ernesto Castro (ICMBio/PNSO) e Juliana Ferreira (ICMBio/CPB), SP - Kátia Pisciotta (FF/SP)</t>
  </si>
  <si>
    <t>Identificar a instituição gestora para abrigar o Fundo para financiar atividades de pesquisa e conservação dos muriquis</t>
  </si>
  <si>
    <t>Adriano Paglia (CI Brasil), Karen Strier (Univ. Wisconsin - Preserve Muriqui), Leandro Jerusalinsky (ICMBio/CPB), Maurício Talebi (Pró-Muriqui - UNIFESP Diadema)</t>
  </si>
  <si>
    <t>Adriano Paglia (CI Brasil), André Cunha (UNB), Juciara Pelles (IBAMA/COEFA), Karen Strier (Univ. Wisconsin - Preserve Muriqui), Leandro Moreira (CECO), Maurício Talebi (Pró-Muriqui - UNIFESP Diadema), Miguel Ribon (IEF/MG), Sérgio Mendes (UFES - IPEMA)</t>
  </si>
  <si>
    <t>Adriano Paglia (CI Brasil), André Cunha (UNB), Fabiano Melo (CECO - UFG), Karen Strier (Univ. Wisconsin - Preserve Muriqui), Maurício Talebi (Pró-Muriqui - UNIFESP Diadema), Miguel Ribon (IEF/MG), Paula Breves (Eco-Atlântica)</t>
  </si>
  <si>
    <t>Definir métodos de monitoramento demográfico de populações de muriquis (tamanho e composição de grupo)</t>
  </si>
  <si>
    <t>André Cunha (UNB), Carla Possamai (CECO), Fabiano Melo (CECO - UFG), Fernanda Tabacow (CECO - Fundação Biodiversitas), Jean Boubli (WCS), Leandro Moreira (CECO), Luiz Dias (Biotrópicos), Maurício Talebi (Pró-Muriqui - UNIFESP Diadema), Paula Breves (Eco-Atlântica), Sérgio Mendes (UFES - IPEMA), Tereza Cristina (PMC)</t>
  </si>
  <si>
    <r>
      <t xml:space="preserve">Definir o protocolo de coleta e destinação de material biológico de </t>
    </r>
    <r>
      <rPr>
        <i/>
        <sz val="11"/>
        <color theme="1"/>
        <rFont val="Calibri"/>
        <family val="2"/>
        <scheme val="minor"/>
      </rPr>
      <t>Brachyteles</t>
    </r>
    <r>
      <rPr>
        <sz val="11"/>
        <color theme="1"/>
        <rFont val="Calibri"/>
        <family val="2"/>
        <scheme val="minor"/>
      </rPr>
      <t xml:space="preserve"> para pesquisas, incluindo carcaças</t>
    </r>
  </si>
  <si>
    <r>
      <t xml:space="preserve">Desenvolver e integrar estudos em uso de habitat, capacidade de suporte e ecologia alimentar de </t>
    </r>
    <r>
      <rPr>
        <i/>
        <sz val="11"/>
        <color theme="1"/>
        <rFont val="Calibri"/>
        <family val="2"/>
        <scheme val="minor"/>
      </rPr>
      <t>Brachyteles.</t>
    </r>
  </si>
  <si>
    <r>
      <t xml:space="preserve">Definir marcadores moleculares para estudos genéticos em </t>
    </r>
    <r>
      <rPr>
        <i/>
        <sz val="11"/>
        <color theme="1"/>
        <rFont val="Calibri"/>
        <family val="2"/>
        <scheme val="minor"/>
      </rPr>
      <t>Brachyteles.</t>
    </r>
  </si>
  <si>
    <r>
      <t xml:space="preserve">Desenvolver estudos em  filogeografia  intra-específica e variabilidade genética intra e inter-populacional em B. arachnoides, incluindo populações cativas para subsidiar o manejo </t>
    </r>
    <r>
      <rPr>
        <i/>
        <sz val="11"/>
        <color theme="1"/>
        <rFont val="Calibri"/>
        <family val="2"/>
        <scheme val="minor"/>
      </rPr>
      <t>ex situ</t>
    </r>
    <r>
      <rPr>
        <sz val="11"/>
        <color theme="1"/>
        <rFont val="Calibri"/>
        <family val="2"/>
        <scheme val="minor"/>
      </rPr>
      <t>.</t>
    </r>
  </si>
  <si>
    <t>Desenvolver meta-análises para caracterizar o status de ameaça de populações de muriquis.</t>
  </si>
  <si>
    <t>Karen Strier (Univ. Wisconsin - Preserve Muriqui), Maurício Talebi (Pró-Muriqui - UNIFESP Diadema), Paulo Chaves (NYU), Sandro Bonatto (PUCRS), Sérgio Mendes (UFES - IPEMA), Valéria Fagundes (UFES)</t>
  </si>
  <si>
    <t>Alcides Pissinatti (INEA/CPRJ), André Cunha (UNB), Carla Possamai (CECO), Cecília Pessutti (PZMQB), Fabiano Melo (CECO - UFG), Fernanda Tabacow (CECO - Fundação Biodiversitas), Jean Boubli (WCS), Karen Strier (Univ. Wisconsin - Preserve Muriqui), Leandro Moreira (CECO), Luiz Dias (Biotrópicos), Maurício Talebi (Pró-Muriqui - UNIFESP Diadema), Paula Breves(Eco-Atlântica), Paulo Chaves (NYU), Sandro Bonatto (PUCRS), Sérgio Mendes (UFES - IPEMA), Tereza Cristina (PMC), Valéria Fagundes (UFES)</t>
  </si>
  <si>
    <t>Carla Possamai (CECO), Fabiano Melo (CECO - UFG), Fernanda Tabacow (CECO - Fundação Biodiversitas), Karen Strier (Univ. Wisconsin - Preserve Muriqui), Leandro Jerusalinsky (ICMBio/CPB), Leandro Moreira (CECO), Luiz Dias (Biotrópicos), Paulo Chaves (NYU), Sérgio Mendes (UFES - IPEMA)</t>
  </si>
  <si>
    <t>Alcides Pissinatti (INEA/CPRJ), André Cunha (UNB), Carla Possamai (CECO), Cecilia Pessutti (PZMQB), Jean Boubli (WCS), Maurício Talebi (Pró-Muriqui - UNIFESP Diadema), Paula Breves (Eco-Atlântica), Sandro Bonatto (PUCRS), Tereza Cristina (PMC)</t>
  </si>
  <si>
    <t>Alcides Pissinatti (INEA/CPRJ), André Cunha (UNB), Carla Possamai (CECO), Cecília Pessutti (PZMQB), Fabiano Melo (CECO - UFG), Fernanda Tabacow (CECO - Fundação Biodiversitas), Jean Boubli (WCS), Karen Strier (Univ. Wisconsin - Preserve Muriqui), Leandro Moreira (CECO), Maurício Talebi (Pró-Muriqui - UNIFESP Diadema), Paula Breves (Eco-Atlântica), Paulo Chaves (NYU), Sandro Bonatto (PUCRS), Sérgio Mendes (UFES - IPEMA), Tereza Cristina (PMC), Valéria Fagundes (UFES)</t>
  </si>
  <si>
    <t>André Cunha (UNB), Carla Possamai (CECO), Fabiano Melo (CECO - UFG), Fernanda Tabacow (CECO - Fundação Biodiversitas), Jean Boubli (WCS), Leandro Moreira (CECO), Luiz Dias (Biotrópicos), Maurício Talebi (Pró-Muriqui), Sérgio Mendes (UFES - IPEMA), Tereza Cristina (PMC)</t>
  </si>
  <si>
    <t>André Cunha (UNB), Carla Possamai (CECO), Fabiano Melo (CECO - UFG), Fernanda Tabacow (CECO - Fundação Biodiversitas), Jean Boubli (WCS), Karen Strier (Univ. Wisconsin - Preserve Muriqui), Leandro Moreira (CECO), Maurício Talebi (Pró-Muriqui - UNIFESP Diadema), Paula Breves (Eco-Atlântica), Sérgio Mendes (UFES - IPEMA), Tereza Cristina (PMC)</t>
  </si>
  <si>
    <t>Carla Possamai (CECO), Denize Fontes (IEF/MG), Fabiano Melo (CECO - UFG), Fernanda Tabacow (CECO - Fundação Biodiversitas), Jean Boubli (Eco Atlântica), Karen Strier (Univ. Wisconsin - Preserve Muriqui), Katia Pisciotta (FF/SP), Leandro Moreira (CECO), Maurício Talebi (Pró-Muriqui - UNIFESP Diadema), Paula Breves (Eco-Atlântica), Sérgio Mendes (UFES - IPEMA), Tereza Cristina (PMC)</t>
  </si>
  <si>
    <t>André Cunha (UNB), Carla Possamai (CECO), Cecilia Pessutti (PZMQB), Fabiano Melo (CECO - UFG), Fernanda Tabacow (CECO - Fundação Biodiversitas), Leandro Jerusalinsky (ICMBio/CPB), Leandro Moreira (CECO), Paula Breves (Eco-Atlântica), Tereza Cristina (PMC)</t>
  </si>
  <si>
    <t>Alcides Pissinatti (INEA/CPRJ), André Cunha (UNB), Carla Possamai (CECO), Denize Fontes (IEF/MG), Fabiano Melo (CECO - UFG), Fernanda Tabacow (CECO - Fundação Biodiversitas), Karen Strier (Univ. Wisconsin - Preserve Muriqui), Katia Pisciotta (FF/SP), Leandro Moreira (CECO), Luiz Dias (Biotrópicos), Miguel Ribon (IEF/MG), Paula Breves (Eco-Atlântica), Sérgio Mendes (UFES - IPEMA), Tereza Cristina (PMC)</t>
  </si>
  <si>
    <t>Carla Possamai (CECO), Cecilia Pessutti (PZMQB), Fernanda Tabacow (CECO - Fundação Biodiversitas), Karen Strier (Univ. Wisconsin - Preserve Muriqui), Leandro Jerusalinsky (ICMBio/CPB), Luiz Dias (Biotrópicos), Maurício Talebi (Pró-Muriqui - UNIFESP Diadema), Paula Breves (Eco-Atlântica), Paulo Chaves (NYU), Sandro Bonatto (PUCRS), Tereza Cristina (PMC), Valeria Fagundes (UFES)</t>
  </si>
  <si>
    <t>Adauto Nunes Veloso (PZMQB), Alcides Pissinatti (INEA/CPRJ), Karen Strier (Univ. Wisconsin - Preserve Muriqui), Maurício Talebi (Pró-Muriqui - UNIFESP Diadema), Paula Breves (Eco-Atlântica), Sérgio Mendes (UFES - IPEMA)</t>
  </si>
  <si>
    <t>Elaborar um projeto visando assegurar e aumentar a conectividade das áreas identificadas pela Ação 7.1 no estado do Espírito Santo.</t>
  </si>
  <si>
    <t>Elaborar um projeto visando assegurar e aumentar a conectividade das áreas identificadas pela Ação 7.1 no estado do São Paulo.</t>
  </si>
  <si>
    <t>Adriano Paglia (CI Brasil), André Cunha (UNB), Denize Fontes (IEF/MG), Ernesto Castro (ICMBio/PNSO), Fabiano Melo (CECO - UFG), Karen Strier (Univ. Wisconsin - Preserve Muriqui), Katia Pisciotta (FF/SP), Leandro Moreira (CECO), Maurício Talebi (Pró-Muriqui - UNIFESP Diadema), Paula Breves (Eco-Atlântica), Sérgio Mendes (UFES - IPEMA), Tereza Cristina (PMC)</t>
  </si>
  <si>
    <t xml:space="preserve">Adriano Paglia (CI Brasil), Denize Fontes (IEF/MG), Fabiano Melo (CECO - UFG), Fernanda Tabacow (CECO - Fundação Biodiversitas), Karen Strier (Univ. Wisconsin - Preserve Muriqui), Luiz Dias (Biotrópicos)
</t>
  </si>
  <si>
    <t xml:space="preserve">Adriano Paglia (CI Brasil), Carla Possamai (CECO), Denize Fontes (IEF/MG), Fabiano Melo (CECO - UFG), Fernanda Tabacow (CECO - Fundação Biodiversitas), Karen Strier (Univ. Wisconsin - Preserve Muriqui)
</t>
  </si>
  <si>
    <t>Alcides Pissinatti (INEA/CPRJ), André Cunha (UNB), Ernesto Castro (ICMBio/PNSO), Jean Boubli (WCS), Katia Pisciotta (FF/SP), Luiz Dias (Biotrópicos), Maurício Talebi (Pró-Muriqui - UNIFESP Diadema)</t>
  </si>
  <si>
    <t xml:space="preserve">Katia Pisciotta (FF/SP), Maurício Talebi (Pró-Muriqui - UNIFESP Diadema)
</t>
  </si>
  <si>
    <r>
      <t xml:space="preserve">8. Estabelecer, até 2011, as estratégias para programas integrados de Educação Ambiental, difusão científica e geração de renda nas comunidades humanas em áreas prioritárias para conservação dos muriquis </t>
    </r>
    <r>
      <rPr>
        <i/>
        <sz val="11"/>
        <color theme="1"/>
        <rFont val="Calibri"/>
        <family val="2"/>
        <scheme val="minor"/>
      </rPr>
      <t>in situ</t>
    </r>
    <r>
      <rPr>
        <sz val="11"/>
        <color theme="1"/>
        <rFont val="Calibri"/>
        <family val="2"/>
        <scheme val="minor"/>
      </rPr>
      <t xml:space="preserve"> e</t>
    </r>
    <r>
      <rPr>
        <i/>
        <sz val="11"/>
        <color theme="1"/>
        <rFont val="Calibri"/>
        <family val="2"/>
        <scheme val="minor"/>
      </rPr>
      <t xml:space="preserve"> ex situ</t>
    </r>
    <r>
      <rPr>
        <sz val="11"/>
        <color theme="1"/>
        <rFont val="Calibri"/>
        <family val="2"/>
        <scheme val="minor"/>
      </rPr>
      <t>.</t>
    </r>
  </si>
  <si>
    <t>Realizar encontro para definir estratégias de implantação de programas de Educação Ambiental, difusão científica e geração de renda em áreas prioritárias para a conservação dos muriquis in situ e ex situ</t>
  </si>
  <si>
    <t>Adriano Paglia (CI Brasil), André Cunha (UNB), Cecilia Pessutti (PZMQB), Ernesto Castro (ICMBio/PNSO), Fabiano Melo (CECO - UFG), Leandro Moreira (CECO), Maurício Talebi (Pró-Muriqui - UNIFESP Diadema), Miguel Ribon (IEF/MG), Paula Breves (Eco-Atlântica), Sérgio Mendes (UFES - IPEMA), Tereza Cristina (PMC)</t>
  </si>
  <si>
    <t>Atualizar a lista de populações inviáveis*  de muriquis a serem manejadas prioritariamente.</t>
  </si>
  <si>
    <r>
      <t>Elaborar os sub-programas de manejo para cada espécie de Brachyteles incluindo populações</t>
    </r>
    <r>
      <rPr>
        <i/>
        <sz val="11"/>
        <color theme="1"/>
        <rFont val="Calibri"/>
        <family val="2"/>
        <scheme val="minor"/>
      </rPr>
      <t xml:space="preserve"> ex situ</t>
    </r>
    <r>
      <rPr>
        <sz val="11"/>
        <color theme="1"/>
        <rFont val="Calibri"/>
        <family val="2"/>
        <scheme val="minor"/>
      </rPr>
      <t>.</t>
    </r>
  </si>
  <si>
    <t>Alcides Pissinatti (INEACPRJ), André Cunha (UNB), Carla Possamai (CECO), Denize Fontes (IEF/MG), Fabiano Melo (CECO - UFG), Fernanda Tabacow (CECO - Fundação Biodiversitas), Karen Strier (Univ. Wisconsin - Preserve Muriqui), Leandro Moreira (CECO), Maurício Talebi (Pró-Muriqui - UNIFESP Diadema), Paula Breves (Eco-Atlântica), Sérgio Mendes (UFES - IPEMA), Tereza Cristina (PMC)</t>
  </si>
  <si>
    <t>Alcides Pissinatti (INEA/CPRJ), André Cunha (UNB), Carla Possamai (CECO), Denize Fontes (IEF/MG), Fabiano Melo (CECO - UFG), Fernanda Tabacow (CECO - Fundação Biodiversitas), Karen Strier (Univ. Wisconsin - Preserve Muriqui), Leandro Moreira (CECO), Luiz Dias (Biotrópicos), Maurício Talebi (Pró-Muriqui - UNIFESP Diadema), Paula Breves (Eco-Atlântica), Sérgio Mendes (UFES - IPEMA), Tereza Cristina (PMC)</t>
  </si>
  <si>
    <t>Alcides Pissinatti (INEA/CPRJ), André Cunha (UNB), Carla Possamai (CECO), Cecilia Pessutti (PZMQB), Dália Rizel Nogueira (FZB-BH), Denize Fontes (IEF/MG), Fabiano Melo (CECO - UFG), Fernanda Tabacow (CECO - Fundação Biodiversitas), Juciara Pelles (IBAMA/COEFA), Katia Pisciotta (FF/SP), Leandro Jerusalinsky (ICMBio/CPB), Luiz Dias (Biotrópicos), Maurício Talebi (Pró-Muriqui - UNIFESP Diadema), Paula Breves (Eco-Atlântica), Sérgio Mendes (UFES - IPEMA), Tereza Cristina (PMC), Valéria Pereira (FZB-BH)</t>
  </si>
  <si>
    <t>Alcides Pissinatti (INEA/CPRJ), Carla Possamai (CECO), Denize Fontes (IEF/MG), Fernanda Tabacow (CECO - Fundação Biodiversitas), Juciara Pelles (IBAMA/COEFA), Karen Strier (Univ. Wisconsin - Preserve Muriqui), Leandro Moreira (CECO), Luiz Dias (Biotrópicos), Sérgio Mendes (UFES - IPEMA)</t>
  </si>
  <si>
    <t>Alcides Pissinatti (INEA/CPRJ), André Cunha (UNB), Carla Possamai (CECO), Cecilia Pessutti (PZMQB), Jean Boubli (WCS), Juciara Pelles (IBAMA/COEFA), Paula Breves (Eco-Atlântica), Teresa Cristina (PMC)</t>
  </si>
  <si>
    <t>8.2</t>
  </si>
  <si>
    <t>8.3</t>
  </si>
  <si>
    <t>8.4</t>
  </si>
  <si>
    <t>Incorporar as diretrizes consolidadas na ação 8.2  e outras iniciativas correlatas (Pagamentos Serviços Ambientais).</t>
  </si>
  <si>
    <t>Elaborar diretrizes de Educação Ambiental, difusão científica, comunicação e geração de renda visando a conservação dos muriquis.</t>
  </si>
  <si>
    <t>Implementar projetos com base nas  diretrizes definidas na ação 8.2, priorizando as comunidades humanas em áreas com presença de muriquis.</t>
  </si>
  <si>
    <t>Maria Otávia Crepaldi (USP e IEMA), Viviane (Zoo Sorocaba), Andree (Super Eco), Cecília Pessutti (Zoo Sorocaba)</t>
  </si>
  <si>
    <t>Planilha on line (google docs) para atualização dos dados de ocorrência dos muriquis finalizada (ajustada durante monitoria 2012) e em funcionamento, alimentada durante a monitoria de 2012. Minuta em fase de conclusão do Memorando de entendimento pronta.</t>
  </si>
  <si>
    <t>Criterios sugeridos durante a reunião 2012; serão enviados aos colaboradores para sugestão.</t>
  </si>
  <si>
    <t>Não foi realizada gestão específica para esta finalidade assim como na última monitoria.</t>
  </si>
  <si>
    <t>Não aconteceu.</t>
  </si>
  <si>
    <t>Não houve avanço desde a última monitoria. Fabiano vai montar a estrutura do fundo usando modelos americanos como base. Ainda não há instituições identificadas.</t>
  </si>
  <si>
    <t>Realizada reunião durante o Congresso de Primatologia em 12/2011. Os critérios gerais foram indicados (ver memória da reunião) mas não foi realizada a aplicação dos mesmos para priorizar as áreas. SP já tem as áreas prioritárias identificadas, mas não estão num programa integrado de monitoramento com as demais áreas.</t>
  </si>
  <si>
    <t>Evento não realizado.</t>
  </si>
  <si>
    <t>Articulações já existentes para desenvolvimento desses estudos a partir dos dados gerados nas ações 6.4 e 6.5.</t>
  </si>
  <si>
    <t>Meta análises sendo desenvolvidas.</t>
  </si>
  <si>
    <t>Estudo sendo realizado em Carlos Botelho/SP  e na Região de Santa Teresa/ES.</t>
  </si>
  <si>
    <t>Há programas de treinamento e capacitação vinculados aos projetos em desenvolvimento pela Pró-Muriqui/UNIFESP, UFES/IPEMA, e Univ. Wisconsin/Preserve Muriquis. Entretanto, não há formalização institucional e nem integração entre os mesmos. Curso de primatologia de campo promovido pela SBPR/ICMBio. Curso de capacitação para montagem de rede de informações no ES.</t>
  </si>
  <si>
    <t xml:space="preserve">FIOCRUZ (P. Breves e M. Chame) e USP (S. V. Santos) já estão desenvolvendo estudos. 
Além disso foram contatadas as seguintes instituições e pesquisadores, para articular o desenvolvimento de investigações: Univ. Glasgow/CCID (Prof. Dr. Pablo Múrcia ); Univ. Estácio (C. E. Verona); UnB (Danilo Teixeira). Foi inserida disciplina sobre o tema no currículo formal da UNIFESP Diadema. </t>
  </si>
  <si>
    <t>Em MG, gestão concluída para desvio de linha de transmissão no entorno da RPPN FMA-Caratinga, favorecendo a conectividade com a RPPN Mata do  Sossego; No RJ, gestão realizada para aumentar conectividade no corredor ecológico muriqui, especificamente com relação a empreendimento de mineração da EBX.</t>
  </si>
  <si>
    <t>Não foi iniciada.</t>
  </si>
  <si>
    <t>Foi iniciado em MG e no ES, já havendo populações inviáveis identificadas e AVP realizadas (exceto para o Caparaó). Expedições estão sendo realizadas no PR e BA para busca de populações. Em SP a população de Ibitipoca já foi identifiacda como inviável.</t>
  </si>
  <si>
    <t>Não foi identificada nenhuma nova população nessas condições, apesar das expedições realizadas (exceto em SP).</t>
  </si>
  <si>
    <t>Uma proposta de minuta dos sub-programas ex situ foi escrita durante a reunião de monitoria de 2012. As colaborações serão consolidadas e o documento seguirá para aprovação da DIBIO. Os protocolos já existentes estão sendo revisados e outros serão desenvolvidos. Estes usarão as experiências de campo e cativeiro já existentes.</t>
  </si>
  <si>
    <r>
      <t xml:space="preserve">Versão preliminar da minuta do programa </t>
    </r>
    <r>
      <rPr>
        <i/>
        <sz val="11"/>
        <color theme="1"/>
        <rFont val="Calibri"/>
        <family val="2"/>
        <scheme val="minor"/>
      </rPr>
      <t>ex situ</t>
    </r>
    <r>
      <rPr>
        <sz val="11"/>
        <color theme="1"/>
        <rFont val="Calibri"/>
        <family val="2"/>
        <scheme val="minor"/>
      </rPr>
      <t xml:space="preserve"> e de protocolos.</t>
    </r>
  </si>
  <si>
    <t xml:space="preserve">Projeto aprovado  para plano de conectividade entre Sta Ma Jetiba, Sta Tereza e Sta Leopoldina. </t>
  </si>
  <si>
    <t>Diagnóstico preliminar no corredor Sossego-Caratinga. Mapa gerado abordando a questão da mineração.</t>
  </si>
  <si>
    <t>artigos científicos, teses de
 doutorado e resumos publicados (anexar aos arquivos do PAN).</t>
  </si>
  <si>
    <t xml:space="preserve">Estudos em andamento da FIOCRUZ e USP. Contatos estabelecidos com potenciais colaboradores. 
Disciplina sobre o tema integrando o currículo formal da UNIFESP Diadema. </t>
  </si>
  <si>
    <t>Protocolo elaborado e prestes a ser publicado no livro do PAN Muriquis.</t>
  </si>
  <si>
    <t>Mais de 10 pessoas treinadas trabalhando com muriquis.</t>
  </si>
  <si>
    <t>Dissertação de Mestrado de Tielli (anexada ao grupo de discussão).</t>
  </si>
  <si>
    <t>Artigos publicados e tese. Falta compilar informações.</t>
  </si>
  <si>
    <t>Publicações e dissertação de mestrado de Valéria Fagundess, Paulo Chaves e Tielli (anexar aos arquivos do PAN).</t>
  </si>
  <si>
    <t>Lista de itens mínimos a serem monitorados e conjunto de diretrizes para os métodos de monitoramento.</t>
  </si>
  <si>
    <t>Critérios indicados mas ainda não definidos.</t>
  </si>
  <si>
    <t>Critérios pré-estabelecidos.</t>
  </si>
  <si>
    <t>Versão preliminar da Planilha eletrônica finalizada e em funcionamento e Memorando em versão para circulação entre colaboradores.</t>
  </si>
  <si>
    <t xml:space="preserve">Articulação não eficiente entre os colaboradores para apresentar a proposta às instituições competentes do modelo unificado que possa ser implantado em todos os estados. As gestões vêm sendo feitas de forma isolada.
No RJ o colaborador local ficou afastado por um tempo. O de BSB saiu do orgão. Dificuldades dos poderes públicos estaduais para proteção das áreas. </t>
  </si>
  <si>
    <t xml:space="preserve">Colaboradores demoraram ou não enviaram material solicitado. </t>
  </si>
  <si>
    <t xml:space="preserve">Em SP e ES esta contratação esta sendo por terceirização. </t>
  </si>
  <si>
    <t>Falta de articulação entre colaboradores e problemas na instalção do laboratório do CPB.</t>
  </si>
  <si>
    <t xml:space="preserve">Dificuldades de articulação entre colaboradores. 
</t>
  </si>
  <si>
    <t xml:space="preserve">Dificuldades de articulação entre colaboradores.
</t>
  </si>
  <si>
    <t xml:space="preserve">Dificuldades de articulação entre colaboradores para integração de programas de treinamento, por exemplo, entre sítios e cativeiro-campo. Falta de recursos logísticos e operacionais.
</t>
  </si>
  <si>
    <t xml:space="preserve"> Falta de recursos logisticos e humanos.</t>
  </si>
  <si>
    <t>Falta de recursos humanos para realização.</t>
  </si>
  <si>
    <t>Demora em ter o aval para o Projeto Muriqui.</t>
  </si>
  <si>
    <t>Falta de recursos humanos e financeiros para realização.</t>
  </si>
  <si>
    <t>Baixa capacidade operacional de articulação.</t>
  </si>
  <si>
    <t xml:space="preserve">Poucas populações definidas (Objetivo específico 1 não realizado).
</t>
  </si>
  <si>
    <t xml:space="preserve">Populações não definidas (Objetivo específico 1 não realizada).  
</t>
  </si>
  <si>
    <t>Dificuldades de articulação e colaboração.</t>
  </si>
  <si>
    <t>Ação 10.3 não realizada.</t>
  </si>
  <si>
    <t>Aumentar o conhecimento e a proteção das populações de muriquis para reduzir genuinamente (sensu IUCN), em um nível, sua categoria de ameaça de extinção, até 2020.</t>
  </si>
  <si>
    <t>Elaborar uma base de dados (Planilha de relatos de ocorrência de muriquis- PROM) de áreas com relato de ocorrência de muriquis, considerando o tipo de relato (confiáveis/não confiáveis) e data da última avistagem.</t>
  </si>
  <si>
    <t>Definir  protocolo padronizado para contagem de indivíduos de Brachyteles.</t>
  </si>
  <si>
    <t>Comitê Gestor de Fiscalização Ambiental Integrada ou Grupo de Trabalho similar criado</t>
  </si>
  <si>
    <r>
      <t xml:space="preserve">Estruturar um banco de material biológico para estudos genéticos em </t>
    </r>
    <r>
      <rPr>
        <i/>
        <sz val="11"/>
        <color theme="1"/>
        <rFont val="Calibri"/>
        <family val="2"/>
        <scheme val="minor"/>
      </rPr>
      <t>Brachyteles</t>
    </r>
    <r>
      <rPr>
        <sz val="11"/>
        <color theme="1"/>
        <rFont val="Calibri"/>
        <family val="2"/>
        <scheme val="minor"/>
      </rPr>
      <t>, com regimento definido</t>
    </r>
  </si>
  <si>
    <r>
      <t xml:space="preserve">Desenvolver estudos em  filogeografia  intra-específica e variabilidade genética intra e inter-populacional em </t>
    </r>
    <r>
      <rPr>
        <i/>
        <sz val="11"/>
        <color theme="1"/>
        <rFont val="Calibri"/>
        <family val="2"/>
        <scheme val="minor"/>
      </rPr>
      <t>B. arachnoides</t>
    </r>
    <r>
      <rPr>
        <sz val="11"/>
        <color theme="1"/>
        <rFont val="Calibri"/>
        <family val="2"/>
        <scheme val="minor"/>
      </rPr>
      <t xml:space="preserve">, incluindo populações cativas para subsidiar o manejo </t>
    </r>
    <r>
      <rPr>
        <i/>
        <sz val="11"/>
        <color theme="1"/>
        <rFont val="Calibri"/>
        <family val="2"/>
        <scheme val="minor"/>
      </rPr>
      <t>ex situ</t>
    </r>
    <r>
      <rPr>
        <sz val="11"/>
        <color theme="1"/>
        <rFont val="Calibri"/>
        <family val="2"/>
        <scheme val="minor"/>
      </rPr>
      <t>.</t>
    </r>
  </si>
  <si>
    <r>
      <t xml:space="preserve">Desenvolver estudos integrados em Filogenia de </t>
    </r>
    <r>
      <rPr>
        <i/>
        <sz val="11"/>
        <color theme="1"/>
        <rFont val="Calibri"/>
        <family val="2"/>
        <scheme val="minor"/>
      </rPr>
      <t>Brachyteles</t>
    </r>
    <r>
      <rPr>
        <sz val="11"/>
        <color theme="1"/>
        <rFont val="Calibri"/>
        <family val="2"/>
        <scheme val="minor"/>
      </rPr>
      <t>.</t>
    </r>
  </si>
  <si>
    <r>
      <t xml:space="preserve">Definir o protocolo de coleta e destinação de material biológico de </t>
    </r>
    <r>
      <rPr>
        <i/>
        <sz val="11"/>
        <color theme="1"/>
        <rFont val="Calibri"/>
        <family val="2"/>
        <scheme val="minor"/>
      </rPr>
      <t>Brachyteles</t>
    </r>
    <r>
      <rPr>
        <sz val="11"/>
        <color theme="1"/>
        <rFont val="Calibri"/>
        <family val="2"/>
        <scheme val="minor"/>
      </rPr>
      <t xml:space="preserve"> para pesquisas, incluindo carcaças.</t>
    </r>
  </si>
  <si>
    <r>
      <t xml:space="preserve">Definir metodologias e iniciar estudos  em medicina da conservação de </t>
    </r>
    <r>
      <rPr>
        <i/>
        <sz val="11"/>
        <rFont val="Calibri"/>
        <family val="2"/>
        <scheme val="minor"/>
      </rPr>
      <t>Brachyteles</t>
    </r>
    <r>
      <rPr>
        <sz val="11"/>
        <rFont val="Calibri"/>
        <family val="2"/>
        <scheme val="minor"/>
      </rPr>
      <t>.</t>
    </r>
  </si>
  <si>
    <r>
      <t xml:space="preserve">Realizar encontro para definir estratégias de implantação de programas de Educação Ambiental, difusão científica e geração de renda em áreas prioritárias para a conservação dos muriquis </t>
    </r>
    <r>
      <rPr>
        <i/>
        <sz val="11"/>
        <color theme="1"/>
        <rFont val="Calibri"/>
        <family val="2"/>
        <scheme val="minor"/>
      </rPr>
      <t>in situ</t>
    </r>
    <r>
      <rPr>
        <sz val="11"/>
        <color theme="1"/>
        <rFont val="Calibri"/>
        <family val="2"/>
        <scheme val="minor"/>
      </rPr>
      <t xml:space="preserve"> e </t>
    </r>
    <r>
      <rPr>
        <i/>
        <sz val="11"/>
        <color theme="1"/>
        <rFont val="Calibri"/>
        <family val="2"/>
        <scheme val="minor"/>
      </rPr>
      <t>ex situ</t>
    </r>
    <r>
      <rPr>
        <sz val="11"/>
        <color theme="1"/>
        <rFont val="Calibri"/>
        <family val="2"/>
        <scheme val="minor"/>
      </rPr>
      <t>.</t>
    </r>
  </si>
  <si>
    <t>9. Ter instituições estratégicas atuando de forma articulada para a conservação dos muriquis até 2011.</t>
  </si>
  <si>
    <r>
      <t xml:space="preserve">10.4 Iniciar a implementação do sub-programa de manejo do muriqui-do-norte, </t>
    </r>
    <r>
      <rPr>
        <i/>
        <sz val="11"/>
        <color theme="1"/>
        <rFont val="Calibri"/>
        <family val="2"/>
        <scheme val="minor"/>
      </rPr>
      <t>B. hypoxanthus</t>
    </r>
    <r>
      <rPr>
        <sz val="11"/>
        <color theme="1"/>
        <rFont val="Calibri"/>
        <family val="2"/>
        <scheme val="minor"/>
      </rPr>
      <t>, incluindo população ex situ.</t>
    </r>
  </si>
  <si>
    <r>
      <t>10.5 Iniciar a implementação do sub-programa de manejo do muriqui-do-sul,</t>
    </r>
    <r>
      <rPr>
        <i/>
        <sz val="11"/>
        <color theme="1"/>
        <rFont val="Calibri"/>
        <family val="2"/>
        <scheme val="minor"/>
      </rPr>
      <t xml:space="preserve"> B. arachnoides</t>
    </r>
    <r>
      <rPr>
        <sz val="11"/>
        <color theme="1"/>
        <rFont val="Calibri"/>
        <family val="2"/>
        <scheme val="minor"/>
      </rPr>
      <t xml:space="preserve">, incluindo populações </t>
    </r>
    <r>
      <rPr>
        <i/>
        <sz val="11"/>
        <color theme="1"/>
        <rFont val="Calibri"/>
        <family val="2"/>
        <scheme val="minor"/>
      </rPr>
      <t>ex situ</t>
    </r>
    <r>
      <rPr>
        <sz val="11"/>
        <color theme="1"/>
        <rFont val="Calibri"/>
        <family val="2"/>
        <scheme val="minor"/>
      </rPr>
      <t>.</t>
    </r>
  </si>
  <si>
    <t>5. Estabelecer, até 2015, um programa integrado de monitoramento demográfico de populações em áreas identificadas como prioritárias.</t>
  </si>
  <si>
    <t>3. Criar ou ampliar, até 2013, Unidades de Conservação de Proteção Integral e RPPNs em todas as áreas de ocorrência de populações de muriquis potencialmente viáveis em 50 anos* conhecidas até 2010</t>
  </si>
  <si>
    <t>André Cunha (UNB), Fabiano Melo (CECO - UFG), Fernanda Tabacow (CECO - Fundação Biodiversitas), Luana Centoducatte (UFES), Maurício Talebi (Pró-Muriqui - UNIFESP Diadema), Paula Breves (Eco-Atlântica), Tereza Cristina (PMC)</t>
  </si>
  <si>
    <t>André Cunha (UNB), Ernesto Castro (ICMBio/PNSO), Fabiano Melo (CECO - UFG), Fernanda Tabacow (CECO - Fundação Biodiversitas), Kátia Pisciotta (FF/SP), Leandro Moreira (CECO), Maurício Talebi (Pró-Muriqui - UNIFESP Diadema), Paula Breves (Eco-Atlântica), Sérgio Mendes (UFES - IPEMA), Tereza Cristina (PMC)</t>
  </si>
  <si>
    <t>André Cunha (UNB), Carla Possamai (CECO), Denize Fontes (IEF/MG), Ernesto Castro (ICMBio/PNSO), Fabiano Melo (CECO - UFG), Fernanda Tabacow (CECO - Fundação Biodiversitas), Juliana Ferreira (ICMBio/CPB), Kátia Pisciotta (FF/SP), Leandro Moreira (CECO), Paula Breves (Eco-Atlântica), Sérgio Mendes (UFES - IPEMA), Tereza Cristina (PMC)</t>
  </si>
  <si>
    <t>6.15</t>
  </si>
  <si>
    <r>
      <t xml:space="preserve">Desenvolver estudos complementares em filogeografia intra-específica e variabilidade genética intra e inter-populacional em </t>
    </r>
    <r>
      <rPr>
        <i/>
        <sz val="11"/>
        <color theme="1"/>
        <rFont val="Calibri"/>
        <family val="2"/>
        <scheme val="minor"/>
      </rPr>
      <t>B. hypoxanthus</t>
    </r>
    <r>
      <rPr>
        <sz val="11"/>
        <color theme="1"/>
        <rFont val="Calibri"/>
        <family val="2"/>
        <scheme val="minor"/>
      </rPr>
      <t>, incluindo espécimes cativos.</t>
    </r>
  </si>
  <si>
    <t>André Cunha (UNB), Carla Possamai (CECO), Denize Fontes (IEF/MG), Ernesto Castro (ICMBio), Fabiano Melo (CECO - UFG), Fernanda Tabacow (CECO - Fundação Biodiversitas), Juliana Ferreira (ICMBio), Kátia Pisciotta (FF/SP), Leandro Moreira (CECO), Paula Breves (Eco-Atlântica), Sérgio Mendes (UFES - IPEMA), Tereza Cristina (PMC)</t>
  </si>
  <si>
    <t xml:space="preserve">
Ernesto Castro (ICMBio/PNSO), Kátia Pisciotta (FF/SP), Sérgio Mendes (UFES - IPEMA), Tereza Cristina (PMC), Pissinatti (INEA), Cibele Munhoz (ICMBIO)</t>
  </si>
  <si>
    <t>Ernesto Castro (ICMBio/PNSO), Kátia Pisciotta (FF/SP), Sérgio Mendes (UFES - IPEMA), Tereza Cristina (PMC), Pissinatti (INEA), Cibele Munhoz (ICMBIO)</t>
  </si>
  <si>
    <t>Ernesto Castro (ICMBio/PNSO), Kátia Pisciotta (FF/SP), Sérgio Mendes (UFES - IPEMA), Tereza Cristina (PMC)</t>
  </si>
  <si>
    <t>Alcides Pissinatti (INEA/CPRJ), Carla Possamai (CECO), Cecilia Pessutti (PZMQB), Fernanda Tabacow (CECO - Fundação Biodiversitas), Maurício Talebi (Pró-Muriqui - UNIFESP Diadema), Paula Breves (Eco-Atlântica), Sérgio Mendes (UFES - IPEMA)</t>
  </si>
  <si>
    <r>
      <t xml:space="preserve">Denize Fontes (IEF/MG), </t>
    </r>
    <r>
      <rPr>
        <sz val="11"/>
        <rFont val="Calibri"/>
        <family val="2"/>
        <scheme val="minor"/>
      </rPr>
      <t xml:space="preserve">Marcio Port-Carvalho (IF/SP), </t>
    </r>
    <r>
      <rPr>
        <sz val="11"/>
        <color theme="1"/>
        <rFont val="Calibri"/>
        <family val="2"/>
        <scheme val="minor"/>
      </rPr>
      <t xml:space="preserve">Ernesto Castro (ICMBio/PNSO), Kátia Pisciotta (FF/SP), Sérgio Mendes (UFES - IPEMA), Tereza Cristina (PMC) </t>
    </r>
  </si>
  <si>
    <t>Ernesto Castro (ICMBio/PNSO), Kátia Pisciotta (FF/SP), Leandro Jerusalinsky (ICMBio/CPB), Sérgio Mendes (UFES - IPEMA), Tereza Cristina (PMC)</t>
  </si>
  <si>
    <t xml:space="preserve">Denize Fontes (IEF/MG), Ernesto Castro (ICMBio/PNSO), Márcio Pot-Carvalho (FF SP), Kátia Pisciotta (FF/SP), Sérgio Mendes (UFES - IPEMA), Tereza Cristina (PMC) </t>
  </si>
  <si>
    <t xml:space="preserve">ES - Sérgio Mendes (UFES - IPEMA), MG - Miguel Ribon (IEF/MG) e Fabiano Melo (CECO - UFG), PR - Tereza Cristina (PMC), SP - Kátia Pisciotta (FF/SP), 
RJ  - Paula Breves (Eco-Atlântica)
</t>
  </si>
  <si>
    <t>Adriano Paglia (UFMG), Beto (CI), Karen Strier (Univ. Wisconsin - Preserve Muriqui), Leandro Jerusalinsky (ICMBio/CPB), Maurício Talebi (Pró-Muriqui - UNIFESP Diadema), Sérgio Mendes (UFES - IPEMA)</t>
  </si>
  <si>
    <t>André Cunha (UNB), Carla Possamai (CECO), Fabiano Melo (CECO - UFG), Fernanda Tabacow (CECO - Fundação Biodiversitas), Jean Boubli (WCS), Leandro Moreira (CECO), Maurício Talebi (Pró-Muriqui - UNIFESP Diadema), Paula Breves (Eco-Atlântica), Sérgio Mendes (UFES - IPEMA), Tereza Cristina (PMC)</t>
  </si>
  <si>
    <t>André Cunha (UNB), Carla Possamai (CECO), Ernesto Castro (ICMBio/PNSO), Fernanda Tabacow (CECO - Fundação Biodiversitas), Jean Boubli (WCS), Leandro Moreira (CECO), Maurício Talebi (Pró-Muriqui - UNFESP Diadema), Paula Breves (Eco-Atlântica), Sérgio Mendes (UFES - IPEMA), Tereza Cristina (PMC)</t>
  </si>
  <si>
    <t>André Cunha (UNB), Carla Possamai (CECO), Ernesto Castro (ICMBio/PNSO), Fabiano Melo (CECO - UFG), Fernanda Tabacow (CECO - Fundação Biodiversitas), Jean Boubli (WCS), Leandro Moreira (CECO), Maurício Talebi (Pró-Muriqui - UNIFESP Diadema), Paula Breves (Eco-Atlântica), Sérgio Mendes (UFES - IPEMA), Tereza Cristina (PMC)</t>
  </si>
  <si>
    <t>Adriano Paglia (CI Brasil), Denize Fontes (IEF/MG), Fabiano Melo (CECO - UFG), Leandro Jerusalinsky (ICMBio/CPB), Maurício Talebi (Pró-Muriqui - UNIFESP Diadema), Paula Breves (Eco-Atlântica), Sérgio Mendes (UFES - IPEMA), Beto (CI Brasil)</t>
  </si>
  <si>
    <t>Carla Possamai (CECO), Fabiano Melo (CECO - UFG), Fernanda Tabacow (CECO - Fundação Biodiversitas), Karen Strier (Univ. Wisconsin - Preserve Muriqui), Leandro Jerusalinsky (ICMBio/CPB), Leandro Moreira (CECO), Paulo Chaves (NYU), Sérgio Mendes (UFES - IPEMA)</t>
  </si>
  <si>
    <t>Alcides Pissinatti (INEA/CPRJ), André Cunha (UFMG), Carla Possamai (CECO), Cecília Pessutti (PZMQB), Fabiano Melo (CECO - UFG), Fernanda Tabacow (CECO - Fundação Biodiversitas), Jean Boubli (WCS), Karen Strier (Univ. Wisconsin - Preserve Muriqui), Leandro Moreira (CECO), Maurício Talebi (Pró-Muriqui - UNIFESP Diadema), Paula Breves(Eco-Atlântica), Paulo Chaves (NYU), Sandro Bonatto (PUCRS), Sérgio Mendes (UFES - IPEMA), Tereza Cristina (PMC), Valéria Fagundes (UFES), Pedro Galetti (UFSCAR), Leslie Knapp (Cambridge University)</t>
  </si>
  <si>
    <t>Alcides Pissinatti (INEA/CPRJ), André Cunha (UNB), Carla Possamai (CECO), Cecilia Pessutti (PZMQB), Jean Boubli (WCS), Paula Breves (Eco-Atlântica), Sandro Bonatto (PUCRS), Tereza Cristina (PMC)</t>
  </si>
  <si>
    <t>André Cunha (UNB), Carla Possamai (CECO), Fabiano Melo (CECO - UFG), Fernanda Tabacow (CECO - Fundação Biodiversitas), Jean Boubli (WCS), Leandro Moreira (CECO), Paula Breves (Eco Atlântica), Maurício Talebi (Pró-Muriqui), Sérgio Mendes (UFES - IPEMA), Tereza Cristina (PMC)</t>
  </si>
  <si>
    <t>Alcides Pissinatti (INEA/CPRJ), André Cunha (UNB), Carla Possamai (CECO), Denize Fontes (IEF/MG), Fabiano Melo (CECO - UFG), Fernanda Tabacow (CECO - Fundação Biodiversitas), Karen Strier (Univ. Wisconsin - Preserve Muriqui), Katia Pisciotta (FF/SP), Leandro Moreira (CECO), Miguel Ribon (IEF/MG), Paula Breves (Eco-Atlântica), Sérgio Mendes (UFES - IPEMA), Tereza Cristina (PMC)</t>
  </si>
  <si>
    <t>Adauto Nunes Veloso (PZMQB), Alcides Pissinatti (INEA/CPRJ), Karen Strier (Univ. Wisconsin - Preserve Muriqui), Maurício Talebi (Pró-Muriqui - UNIFESP Diadema), Paula Breves (Eco-Atlântica), Sérgio Mendes (UFES - IPEMA), Adauto Nunes Veloso (PZMQB), Alcides Pissinatti (INEA/CPRJ), Karen Strier (Univ. Wisconsin - Preserve Muriqui), Maurício Talebi (Pró-Muriqui - UNIFESP Diadema), Paula Breves (Eco-Atlântica), Sérgio Mendes (UFES - IPEMA), Stefanie Vanessa dos Santos (UNIFESP)</t>
  </si>
  <si>
    <t>Adriano Paglia (CI Brasil), André Cunha (UNB), Denize Fontes (IEF/MG), Ernesto Castro (ICMBio/PNSO), Fabiano Melo (CECO - UFG), Karen Strier (Univ. Wisconsin - Preserve Muriqui), Katia Pisciotta (FF/SP), Leandro Moreira (CECO), Maurício Talebi (Pró-Muriqui - UNIFESP Diadema), Paula Breves (Eco-Atlântica), Sérgio Mendes (UFES - IPEMA), Tereza Cristina (PMC), Luana Centoducatte (UFES)</t>
  </si>
  <si>
    <t xml:space="preserve">Adriano Paglia (CI Brasil), Denize Fontes (IEF/MG), Fabiano Melo (CECO - UFG), Fernanda Tabacow (CECO - Fundação Biodiversitas), Karen Strier (Univ. Wisconsin - Preserve Muriqui), João Alves Meira Neto (UFV), Luana Centoducatte (UFES), Braz Cosenza (UEMG), Carla Possamai (CECO)
</t>
  </si>
  <si>
    <t>Alcides Pissinatti (INEA/CPRJ), André Cunha (UNB), Ernesto Castro (ICMBio/PNSO), Jean Boubli (WCS), Katia Pisciotta (FF/SP), Maurício Talebi (Pró-Muriqui - UNIFESP Diadema)</t>
  </si>
  <si>
    <t>Alcides Pissinatti (INEA/CPRJ), Denize Fontes (IEF/MG), Ernesto Castro (ICMBio/PNSO), Fabiano Melo (CECO - UFG), Katia Pisciotta (FF/SP), Leandro Moreira (CECO), Marcelo Reis (ICMBio/COPAN), Paula Breves (Eco-Atlântica), Sérgio Mendes (UFES - IPEMA)</t>
  </si>
  <si>
    <t>Adriano Paglia (CI Brasil), Fabiano Melo (CECO - UFG), Maurício Talebi (Pró-Muriqui - UNIFESP Diadema). Sérgio Mendes (UFES)</t>
  </si>
  <si>
    <t>Alcides Pissinatti (INEACPRJ), André Cunha (UNB), Carla Possamai (CECO)Denize Fontes (IEF/MG), Fabiano Melo (CECO - UFG), Fernanda Tabacow (CECO - Fundação Biodiversitas), Karen Strier (Univ. Wisconsin - Preserve Muriqui), Leandro Moreira (CECO), Maurício Talebi (Pró-Muriqui - UNIFESP Diadema), Paula Breves (Eco-Atlântica), Sérgio Mendes (UFES - IPEMA), Tereza Cristina (PMC)</t>
  </si>
  <si>
    <t>Alcides Pissinatti (INEA/CPRJ), André Cunha (UNB), Carla Possamai (CECO), Denize Fontes (IEF/MG), Fabiano Melo (CECO - UFG), Fernanda Tabacow (CECO - Fundação Biodiversitas), Karen Strier (Univ. Wisconsin - Preserve Muriqui), Leandro Moreira (CECO), Maurício Talebi (Pró-Muriqui - UNIFESP Diadema), Paula Breves (Eco-Atlântica), Sérgio Mendes (UFES - IPEMA), Tereza Cristina (PMC)</t>
  </si>
  <si>
    <t>Alcides Pissinatti (INEA/CPRJ), André Cunha (UNB), Carla Possamai (CECO), Cecilia Pessutti (PZMQB), Denize Fontes (IEF/MG), Fabiano Melo (CECO - UFG), Fernanda Tabacow (CECO - Fundação Biodiversitas), Katia Pisciotta (FF/SP), Leandro Jerusalinsky (ICMBio/CPB), Maurício Talebi (Pró-Muriqui - UNIFESP Diadema), Paula Breves (Eco-Atlântica), Sérgio Mendes (UFES - IPEMA), Tereza Cristina (PMC), Valéria Pereira (FZB-BH), Maurício Santos (CPB)
Rodrigo Teixeira (PZMQB), Vivian Teixeira Fraiha (FZB-BH)</t>
  </si>
  <si>
    <t>Alcides Pissinatti (INEA/CPRJ), Carla Possamai (CECO), Denize Fontes (IEF/MG), Fernanda Tabacow (CECO - Fundação Biodiversitas), Karen Strier (Univ. Wisconsin - Preserve Muriqui), Leandro Moreira (CECO), Sérgio Mendes (UFES - IPEMA), Maurício Santos (CPB)</t>
  </si>
  <si>
    <t>Alcides Pissinatti (INEA/CPRJ), André Cunha (UNB), Carla Possamai (CECO), Cecilia Pessutti (PZMQB), Jean Boubli (WCS), Paula Breves (Eco-Atlântica), Teresa Cristina (PMC)</t>
  </si>
  <si>
    <t>dez/10
dez/11
dez/12
dez/13
dez/14
dez/15</t>
  </si>
  <si>
    <t xml:space="preserve">dez/10
dez/11
dez/12
dez/13
</t>
  </si>
  <si>
    <t xml:space="preserve">
dez/11
dez/12
dez/13
dez/14
dez/15</t>
  </si>
  <si>
    <t>jul/10
jul/11
jul/12</t>
  </si>
  <si>
    <t xml:space="preserve">
jul/11
jul/12
jul/13
jul/14
jul/15</t>
  </si>
  <si>
    <t xml:space="preserve">
dez/11
dez/12
dez/13
dez/14
dez/15
</t>
  </si>
  <si>
    <t>dez/15 (ação continua)</t>
  </si>
  <si>
    <r>
      <rPr>
        <u/>
        <sz val="11"/>
        <color theme="1"/>
        <rFont val="Calibri"/>
        <family val="2"/>
        <scheme val="minor"/>
      </rPr>
      <t>Parque Taquaral</t>
    </r>
    <r>
      <rPr>
        <sz val="11"/>
        <color theme="1"/>
        <rFont val="Calibri"/>
        <family val="2"/>
        <scheme val="minor"/>
      </rPr>
      <t xml:space="preserve">: finalizada 100%, criação da RPNN em fase de homologação junto a Fundação Florestal, área total deaproximada (a checar exatidão) de 50 hectares, entorno direto da população de estudo de B. arachnoides no PECarlos Botelho. </t>
    </r>
    <r>
      <rPr>
        <u/>
        <sz val="11"/>
        <color theme="1"/>
        <rFont val="Calibri"/>
        <family val="2"/>
        <scheme val="minor"/>
      </rPr>
      <t>Parque das Neblinas</t>
    </r>
    <r>
      <rPr>
        <sz val="11"/>
        <color theme="1"/>
        <rFont val="Calibri"/>
        <family val="2"/>
        <scheme val="minor"/>
      </rPr>
      <t>: Finalizada, criação de RPNN solicitada em fase de homologação junto a Fundação Florestal SP; Ecoparque Muriqui: desmembramento da área em processo terminar, o que possibilitará o inicio do diagnostico e planejamento participativo para definição do processo de ciriação de área de proteção; Fazenda São Sebastião: = Parque das Neblinas; outros locais: nenhum andamento</t>
    </r>
  </si>
  <si>
    <t>Foi elaborado um documento contendo os métodos que podem ser aplicados para a contagem dos indivíduos em campo. Este documento foi submetido aos colaboradores da ação para revisão final.</t>
  </si>
  <si>
    <t>Não iniciado.</t>
  </si>
  <si>
    <t>Teoricamente, a maioria das áreas conhecidas com confirmada ocorrência de muriquis até 2010 tiveram suas unidades de conservação criadas. As novas áreas indicadas recentemente ainda precisam ter seus estudos realizados para definição dos seus polígonos.</t>
  </si>
  <si>
    <t>A CI Brasil está com os estudos para definição da forma de gerenciamento do Fundo.</t>
  </si>
  <si>
    <t>Depende das anteriores.</t>
  </si>
  <si>
    <t>Terminamos o documento na reuniao em junho 2013; foi revisado em julho e agosto 2013; foi traduzido em setembro-outubre 2013, e fica pronto com apenas duas perguntas que ainda esta faltando resposta para concluir.</t>
  </si>
  <si>
    <t>Terminamos o documento na reuniao em junho 2013; foi revisado em julho e agosto 2013; foi traduzido em setembro-outobre 2013, e fica pronto com apenas duas perguntas que ainda esta faltando resposta para concluir.</t>
  </si>
  <si>
    <t>Local definido, data sem definição, proposta para 2014.</t>
  </si>
  <si>
    <t>parceria com University of Cambridge-UK definida, Division of Biological Anthropology; Parceria com Zoo de São Paulo para laboratorios etc com articulação em andamento e fase final previsata para primeiro semestre de 2014.</t>
  </si>
  <si>
    <t>Temos alguns projetos em andamento: RPPN FMA (Ctga); SMJ, ES; Outros para o muriqui do norte faltam apenas mais anos para ter dados suficiente (ex, Sossego e PESB); para PECB ficaria mais dificil fazer as dinâmicos da historia de vida devendo os limites de identificacao individual dos animais.</t>
  </si>
  <si>
    <t>não iniciada.</t>
  </si>
  <si>
    <t>Há estudos realizados e outros em realização.</t>
  </si>
  <si>
    <t xml:space="preserve">Finalização da dissertação de Mestrado Mariana Landis.  </t>
  </si>
  <si>
    <t>Há iniciativas isoladas, mas não um programa integrado e sistematizado: Sete turmas de disciplinas curriculares dos cursos de Biologia e Ciencias Ambientais da UNIFESP Diadema visitaram o projeto muriqui sp totalizando 107 alunos, sendo que 78 destas observaram muriquis em vida livre., IV Edição do Curso Brasileiro de Primatologia de Campo; treinamento do pessoal da Reserva Ibitipoca por Fernanda Tabacow.</t>
  </si>
  <si>
    <t>Esta ação está praticamente concluída, faltando apenas consenso de como manejá-las.</t>
  </si>
  <si>
    <t>Ainda não iniciada.Temos prazo para realizar essa ação.</t>
  </si>
  <si>
    <r>
      <t>Karen B. Strier (University of Wisconsin-Madison, Preserve Muriqui), Carla B. Possamai (UFES), Fernanda P. Tabacow (CECO, Biodiversitas), Alcides Pissinati (CPRJ), André Lanna (UFES), Fabiano de Melo</t>
    </r>
    <r>
      <rPr>
        <vertAlign val="superscript"/>
        <sz val="11"/>
        <rFont val="Calibri"/>
        <family val="2"/>
        <scheme val="minor"/>
      </rPr>
      <t xml:space="preserve"> </t>
    </r>
    <r>
      <rPr>
        <sz val="11"/>
        <rFont val="Calibri"/>
        <family val="2"/>
        <scheme val="minor"/>
      </rPr>
      <t>(CECO, UFGoias), Leandro Moreira (CECO) , Maurício Talebi</t>
    </r>
    <r>
      <rPr>
        <vertAlign val="superscript"/>
        <sz val="11"/>
        <rFont val="Calibri"/>
        <family val="2"/>
        <scheme val="minor"/>
      </rPr>
      <t xml:space="preserve"> </t>
    </r>
    <r>
      <rPr>
        <sz val="11"/>
        <rFont val="Calibri"/>
        <family val="2"/>
        <scheme val="minor"/>
      </rPr>
      <t>(UNIFESP Diadema, Pró-Muriqui),  Paula Breves (EcoAtlantica), Sérgio L. Mendes</t>
    </r>
    <r>
      <rPr>
        <vertAlign val="superscript"/>
        <sz val="11"/>
        <rFont val="Calibri"/>
        <family val="2"/>
        <scheme val="minor"/>
      </rPr>
      <t xml:space="preserve"> </t>
    </r>
    <r>
      <rPr>
        <sz val="11"/>
        <rFont val="Calibri"/>
        <family val="2"/>
        <scheme val="minor"/>
      </rPr>
      <t>(UFES, IPEMA), Leandro Jerusalinksy (ICMBio)</t>
    </r>
  </si>
  <si>
    <t>MONITORIA ANUAL  2013-2014</t>
  </si>
  <si>
    <t>03 a 05 de junho</t>
  </si>
  <si>
    <t xml:space="preserve">MONITORIA ANUAL  2015 </t>
  </si>
  <si>
    <t>VIRTUAL</t>
  </si>
  <si>
    <t>3. Criar ou ampliar, até 2013, Unidades de Conservação de Proteção Integral
 e RPPNs em todas as áreas de ocorrência de populações de muriquis potencialmente viáveis em 50 anos* conhecidas até 2010.</t>
  </si>
  <si>
    <t>8. Estabelecer estratégias de Educação Ambiental, difusão científica, comunicação e geração de renda visando a conservação dos muriquis.</t>
  </si>
  <si>
    <t>7. Elaborar, até 2012, projetos estaduais para assegurar e aumentar a conectividade.</t>
  </si>
  <si>
    <t>1..5</t>
  </si>
  <si>
    <r>
      <t xml:space="preserve">Definir  protocolo padronizado para contagem de indivíduos de </t>
    </r>
    <r>
      <rPr>
        <i/>
        <sz val="11"/>
        <rFont val="Calibri"/>
        <family val="2"/>
        <scheme val="minor"/>
      </rPr>
      <t>Brachyteles</t>
    </r>
    <r>
      <rPr>
        <sz val="11"/>
        <rFont val="Calibri"/>
        <family val="2"/>
        <scheme val="minor"/>
      </rPr>
      <t>.</t>
    </r>
  </si>
  <si>
    <r>
      <t>Fazer a gestão para assegurar vagas em concursos públicos para contratação de guarda-parques (</t>
    </r>
    <r>
      <rPr>
        <i/>
        <sz val="11"/>
        <color theme="1"/>
        <rFont val="Calibri"/>
        <family val="2"/>
        <scheme val="minor"/>
      </rPr>
      <t>lato sensu</t>
    </r>
    <r>
      <rPr>
        <sz val="11"/>
        <color theme="1"/>
        <rFont val="Calibri"/>
        <family val="2"/>
        <scheme val="minor"/>
      </rPr>
      <t>) nas Unidades de Conservação.</t>
    </r>
  </si>
  <si>
    <t>Fazer gestão junto aos colaboradores nos estados para efetuar levantamento e caracterizar as áreas potenciais para criação e ampliação de Unidades de Conservação de proteção integral  e RPPN por estado, pelo menos nas seguintes áreas: Parque Taquaral (entorno do P.E. Carlos Botelho, SP); Parque das Neblinas (Bertioga, SP); Fazenda São Sebastião do Ribeirão Grande (Pindamonhangaba, SP); Fazenda Barreiro Rico (Anhembi, SP); Áreas privadas entre P. E. Jurupará e P. E. Carlos Botelho (SP); Santa Maria do Jetibá (ES); Fazenda João Paulo II (Castro, PR); Parque Estadual de Cunhambebe (RJ); entorno da RPPN Feliciano Miguel Abdala-Caratinga (MG).</t>
  </si>
  <si>
    <r>
      <t xml:space="preserve">Estruturar um banco de material biológico para estudos genéticos em </t>
    </r>
    <r>
      <rPr>
        <i/>
        <sz val="11"/>
        <color theme="1"/>
        <rFont val="Calibri"/>
        <family val="2"/>
        <scheme val="minor"/>
      </rPr>
      <t>Brachyteles</t>
    </r>
    <r>
      <rPr>
        <sz val="11"/>
        <color theme="1"/>
        <rFont val="Calibri"/>
        <family val="2"/>
        <scheme val="minor"/>
      </rPr>
      <t>, com regimento definido.</t>
    </r>
  </si>
  <si>
    <r>
      <t>Desenvolver estudos em filogeografia intra-específica e variabilidade genética intra e inter-populacional em</t>
    </r>
    <r>
      <rPr>
        <i/>
        <sz val="11"/>
        <color theme="1"/>
        <rFont val="Calibri"/>
        <family val="2"/>
        <scheme val="minor"/>
      </rPr>
      <t xml:space="preserve"> B. hypoxanthus</t>
    </r>
    <r>
      <rPr>
        <sz val="11"/>
        <color theme="1"/>
        <rFont val="Calibri"/>
        <family val="2"/>
        <scheme val="minor"/>
      </rPr>
      <t>, incluindo espécimes cativos.</t>
    </r>
  </si>
  <si>
    <r>
      <t xml:space="preserve">Desenvolver estudos complementares em filogeografia intra-específica e variabilidade genética intra e inter-populacional em </t>
    </r>
    <r>
      <rPr>
        <i/>
        <sz val="11"/>
        <color theme="1"/>
        <rFont val="Calibri"/>
        <family val="2"/>
        <scheme val="minor"/>
      </rPr>
      <t>B. hypoxanthus</t>
    </r>
    <r>
      <rPr>
        <sz val="11"/>
        <color theme="1"/>
        <rFont val="Calibri"/>
        <family val="2"/>
        <scheme val="minor"/>
      </rPr>
      <t>, incluindo espécimes cativos</t>
    </r>
  </si>
  <si>
    <r>
      <t xml:space="preserve">Desenvolver estudos em  filogeografia  intra-específica e variabilidade genética intra e inter-populacional em </t>
    </r>
    <r>
      <rPr>
        <i/>
        <sz val="11"/>
        <color theme="1"/>
        <rFont val="Calibri"/>
        <family val="2"/>
        <scheme val="minor"/>
      </rPr>
      <t>B. arachnoides</t>
    </r>
    <r>
      <rPr>
        <sz val="11"/>
        <color theme="1"/>
        <rFont val="Calibri"/>
        <family val="2"/>
        <scheme val="minor"/>
      </rPr>
      <t xml:space="preserve">, incluindo populações cativas para subsidiar o manejo </t>
    </r>
    <r>
      <rPr>
        <i/>
        <sz val="11"/>
        <color theme="1"/>
        <rFont val="Calibri"/>
        <family val="2"/>
        <scheme val="minor"/>
      </rPr>
      <t>ex situ</t>
    </r>
    <r>
      <rPr>
        <sz val="11"/>
        <color theme="1"/>
        <rFont val="Calibri"/>
        <family val="2"/>
        <scheme val="minor"/>
      </rPr>
      <t>.</t>
    </r>
  </si>
  <si>
    <r>
      <t xml:space="preserve">Desenvolver e integrar estudos em uso de habitat, capacidade de suporte e ecologia alimentar de </t>
    </r>
    <r>
      <rPr>
        <i/>
        <sz val="11"/>
        <color theme="1"/>
        <rFont val="Calibri"/>
        <family val="2"/>
        <scheme val="minor"/>
      </rPr>
      <t>Brachyteles</t>
    </r>
    <r>
      <rPr>
        <sz val="11"/>
        <color theme="1"/>
        <rFont val="Calibri"/>
        <family val="2"/>
        <scheme val="minor"/>
      </rPr>
      <t>.</t>
    </r>
  </si>
  <si>
    <r>
      <t xml:space="preserve">Identificar grupos de profissionais e instituições interessados em desenvolver estudos em medicina da conservação de </t>
    </r>
    <r>
      <rPr>
        <i/>
        <sz val="11"/>
        <color theme="1"/>
        <rFont val="Calibri"/>
        <family val="2"/>
        <scheme val="minor"/>
      </rPr>
      <t>Brachyteles</t>
    </r>
    <r>
      <rPr>
        <sz val="11"/>
        <color theme="1"/>
        <rFont val="Calibri"/>
        <family val="2"/>
        <scheme val="minor"/>
      </rPr>
      <t>.</t>
    </r>
  </si>
  <si>
    <r>
      <t xml:space="preserve">Realizar encontro para definir estratégias de implantação de programas de Educação Ambiental, difusão científica e geração de renda em áreas prioritárias para a conservação dos muriquis </t>
    </r>
    <r>
      <rPr>
        <i/>
        <sz val="11"/>
        <color theme="1"/>
        <rFont val="Calibri"/>
        <family val="2"/>
        <scheme val="minor"/>
      </rPr>
      <t>in situ</t>
    </r>
    <r>
      <rPr>
        <sz val="11"/>
        <color theme="1"/>
        <rFont val="Calibri"/>
        <family val="2"/>
        <scheme val="minor"/>
      </rPr>
      <t xml:space="preserve"> e </t>
    </r>
    <r>
      <rPr>
        <i/>
        <sz val="11"/>
        <color theme="1"/>
        <rFont val="Calibri"/>
        <family val="2"/>
        <scheme val="minor"/>
      </rPr>
      <t>ex situ</t>
    </r>
    <r>
      <rPr>
        <sz val="11"/>
        <color theme="1"/>
        <rFont val="Calibri"/>
        <family val="2"/>
        <scheme val="minor"/>
      </rPr>
      <t>.</t>
    </r>
  </si>
  <si>
    <t>Implementar projetos com base nas  diretrizes definidas na ação 8.1, priorizando as comunidades humanas em áreas com presença de muriquis.</t>
  </si>
  <si>
    <t>Incorporar as diretrizes consolidadas na ação 8.2  e outras inicitaivas correlatas (Pagamentos Serviços Ambientais).</t>
  </si>
  <si>
    <r>
      <t>Iniciar a implementação do sub-programa de manejo do muriqui-do-sul, B. arachnoides, incluindo populações</t>
    </r>
    <r>
      <rPr>
        <i/>
        <sz val="11"/>
        <color theme="1"/>
        <rFont val="Calibri"/>
        <family val="2"/>
        <scheme val="minor"/>
      </rPr>
      <t xml:space="preserve"> ex situ</t>
    </r>
    <r>
      <rPr>
        <sz val="11"/>
        <color theme="1"/>
        <rFont val="Calibri"/>
        <family val="2"/>
        <scheme val="minor"/>
      </rPr>
      <t>.</t>
    </r>
  </si>
  <si>
    <r>
      <t xml:space="preserve">10.4 Iniciar a implementação do sub-programa de manejo do muriqui-do-norte, </t>
    </r>
    <r>
      <rPr>
        <i/>
        <sz val="11"/>
        <color theme="1"/>
        <rFont val="Calibri"/>
        <family val="2"/>
        <scheme val="minor"/>
      </rPr>
      <t>B. hypoxanthus</t>
    </r>
    <r>
      <rPr>
        <sz val="11"/>
        <color theme="1"/>
        <rFont val="Calibri"/>
        <family val="2"/>
        <scheme val="minor"/>
      </rPr>
      <t xml:space="preserve">, incluindo população </t>
    </r>
    <r>
      <rPr>
        <i/>
        <sz val="11"/>
        <color theme="1"/>
        <rFont val="Calibri"/>
        <family val="2"/>
        <scheme val="minor"/>
      </rPr>
      <t>ex situ</t>
    </r>
    <r>
      <rPr>
        <sz val="11"/>
        <color theme="1"/>
        <rFont val="Calibri"/>
        <family val="2"/>
        <scheme val="minor"/>
      </rPr>
      <t>.</t>
    </r>
  </si>
  <si>
    <r>
      <t xml:space="preserve">10.3 Elaborar os sub-programas de manejo para cada espécie de </t>
    </r>
    <r>
      <rPr>
        <i/>
        <sz val="11"/>
        <color theme="1"/>
        <rFont val="Calibri"/>
        <family val="2"/>
        <scheme val="minor"/>
      </rPr>
      <t>Brachyteles</t>
    </r>
    <r>
      <rPr>
        <sz val="11"/>
        <color theme="1"/>
        <rFont val="Calibri"/>
        <family val="2"/>
        <scheme val="minor"/>
      </rPr>
      <t xml:space="preserve"> incluindo populações </t>
    </r>
    <r>
      <rPr>
        <i/>
        <sz val="11"/>
        <color theme="1"/>
        <rFont val="Calibri"/>
        <family val="2"/>
        <scheme val="minor"/>
      </rPr>
      <t>ex situ</t>
    </r>
    <r>
      <rPr>
        <sz val="11"/>
        <color theme="1"/>
        <rFont val="Calibri"/>
        <family val="2"/>
        <scheme val="minor"/>
      </rPr>
      <t>.</t>
    </r>
  </si>
  <si>
    <t xml:space="preserve"> Tamanhos opulacionais estimados</t>
  </si>
  <si>
    <t>André Cunha (UNB), Sérgio Mendes (UFES - IPEMA), Fabiano Melo (CECO - UFG), Fernanda Tabacow (CECO - Fundação Biodiversitas), Luana Centoducatte (UFES), Maurício Talebi (Pró-Muriqui - UNIFESP Diadema), Paula Breves (Eco-Atlântica), Tereza Cristina (PMC)</t>
  </si>
  <si>
    <t>André Cunha (UNB), Carla Possamai (CECO), Denize Fontes (IEF/MG), Fabiano Melo (CECO - UFG), Fernanda Tabacow (CECO - Fundação Biodiversitas), Juliana Ferreira (ICMBio), Kátia Pisciotta (FF/SP), Leandro Moreira (CECO), Paula Breves (Eco-Atlântica), Sérgio Mendes (UFES - IPEMA), Tereza Cristina (PMC), Bianca Ingberman (UFPR)</t>
  </si>
  <si>
    <t>André Lana (UFES), Karen B. Strier (Wisconsin, Preserve Muriqui) Fabiano Melo (CECO – UFG),  Fernanda Tabacow (CECO/FUNDAÇÃO BIODIVERSITAS),  Leandro Moreira (CECO), Maurício Talebi (Pró-Muriqui - UNIFESP Diadema),  Paula Breves (Ecoatlântica),  Sérgio Mendes (UFES - IPEMA),  Mariana Bueno Landis (Inst. Manacá)</t>
  </si>
  <si>
    <t>André Cunha (UNB), Carla Possamai (CECO), Denize Fontes (IEF/MG), Fabiano Melo (CECO - UFG), Fernanda Tabacow (CECO - Fundação Biodiversitas), Juliana Ferreira (ICMBio/CPB), Kátia Pisciotta (FF/SP), Leandro Moreira (CECO), Paula Breves (Eco-Atlântica), Sérgio Mendes (UFES - IPEMA), Tereza Cristina (PMC), Mariana Bueno Landis (Inst. Manacá)</t>
  </si>
  <si>
    <t>Kátia Pisciotta (FF/SP), Sérgio Mendes (UFES - IPEMA), Tereza Cristina (PMC), Pissinatti (INEA), Cibele Munhoz (ICMBIO), Mariana Bueno Landis (Inst. Manacá)</t>
  </si>
  <si>
    <t>Kátia Pisciotta (FF/SP), Sérgio Mendes (UFES - IPEMA), Tereza Cristina (PMC), Leandro Moreira (CECO), Mariana Bueno Landis (Inst. Manacá)</t>
  </si>
  <si>
    <t>Alcides Pissinatti (INEA/CPRJ), Carla Possamai (CECO), Cecilia Pessutti (PZMQB), Fernanda Tabacow (CECO - Fundação Biodiversitas), Maurício Talebi (Pró-Muriqui - UNIFESP Diadema), Paula Breves (Eco-Atlântica), Sérgio Mendes (UFES - IPEMA), Mariana Bueno Landis (Inst. Manacá)</t>
  </si>
  <si>
    <r>
      <t xml:space="preserve">Denize Fontes (IEF/MG), </t>
    </r>
    <r>
      <rPr>
        <sz val="11"/>
        <rFont val="Calibri"/>
        <family val="2"/>
        <scheme val="minor"/>
      </rPr>
      <t xml:space="preserve">Marcio Port-Carvalho (IF/SP), </t>
    </r>
    <r>
      <rPr>
        <sz val="11"/>
        <color theme="1"/>
        <rFont val="Calibri"/>
        <family val="2"/>
        <scheme val="minor"/>
      </rPr>
      <t xml:space="preserve">Marcelo Coutinho (SEMAD/MG), Kátia Pisciotta (FF/SP), Sérgio Mendes (UFES - IPEMA), Tereza Cristina (PMC) </t>
    </r>
  </si>
  <si>
    <t>ES - Sérgio Mendes (UFES - IPEMA), MG - Marcelo Coutinho (SEMAD), 
PR - Tereza Cristina (PMC), RJ - André Cunha (UNB) e Paula Breves (Eco-Atlântica), SP - Maurício Talebi (Pró-Muriqui - UNIFESP Diadema)</t>
  </si>
  <si>
    <t>ES - Sérgio Mendes (UFES - IPEMA), MG - Fabiano Melo (CECO - UFG) e Marcelo Coutinho (SEMAD), PR - Tereza Cristina (PMC), SP - Kátia Pisciotta (FF/SP), RJ  - Paula Breves (Eco-Atlântica)</t>
  </si>
  <si>
    <t xml:space="preserve">ES - Sérgio Mendes (UFES - IPEMA), MG - Mariana Yankous (SEMAD) e Fabiano Melo (CECO - UFG), PR - Tereza Cristina (PMC), SP - Kátia Pisciotta (FF/SP), RJ  - Paula Breves (Eco-Atlântica)
</t>
  </si>
  <si>
    <t>Fabiano Melo (CECO - UFG), Juciara Pelles (IBAMA/COEFA), Karen Strier (Univ. Wisconsin - Preserve Muriqui)
Maurício Talebi (Pró-Muriqui - UNIFESP Diadema), Sérgio Mendes (UFES - IPEMA)</t>
  </si>
  <si>
    <t>Adriano Paglia (CI Brasil), André Cunha (UNB), Fabiano Melo (CECO - UFG), Karen Strier (Univ. Wisconsin - Preserve Muriqui), Maurício Talebi (Pró-Muriqui - UNIFESP Diadema)
Miguel Ribon (IEF/MG), Paula Breves (Eco-Atlântica)</t>
  </si>
  <si>
    <t>Karen Strier (Univ. Wisconsin - Preserve Muriqui), Maurício Talebi (Pró-Muriqui - UNIFESP Diadema), 
Paulo Chaves (NYU), Sandro Bonatto (PUCRS), Sérgio Mendes (UFES - IPEMA), Valéria Fagundes (UFES)</t>
  </si>
  <si>
    <t>Alcides Pissinatti (INEA/CPRJ), André Cunha (UNB), Carla Possamai (CECO)
Denize Fontes (IEF/MG), Fabiano Melo (CECO - UFG), Karen Strier (Univ. Wisconsin - Preserve Muriqui), Katia Pisciotta (FF/SP), Leandro Moreira (CECO), Miguel Ribon (IEF/MG), Paula Breves (Eco-Atlântica), Sérgio Mendes (UFES - IPEMA), Tereza Cristina (PMC), Maurício Talebi (UNIFESP-Diadema e Pró-Muriqui)</t>
  </si>
  <si>
    <t>Alcides Pissinatti (INEA/CPRJ), Stefanie Vanessa dos 
Santos (UNIFESP)</t>
  </si>
  <si>
    <t>Marcello Silva Nery (Preserve Muriqui), Fabiano Melo (CECO - UFG), Karen Strier (Univ. Wisconsin - Preserve Muriqui), Katia Pisciotta (FF/SP), Leandro Moreira (CECO), Maurício Talebi (Pró-Muriqui - UNIFESP Diadema), Paula Breves (Eco-Atlântica), Sérgio Mendes (UFES - IPEMA), Tereza Cristina (PMC), Luana Centoducatte (UFES)</t>
  </si>
  <si>
    <t>Fabiano Melo (CECO - UFG), Fernanda Tabacow (CECO - Fundação Biodiversitas), Karen Strier (Univ. Wisconsin - Preserve Muriqui), João Alves Meira Neto (UFV), Luana Centoducatte (UFES), Braz Cosenza (UEMG), Carla Possamai (CECO)</t>
  </si>
  <si>
    <t>Carla Possamai (CECO), Katia Pisciotta (FF/SP), Maurício Talebi (Pró-Muriqui - UNIFESP Diadema), Bianca Ingberman (UFPR), Cibele Munhoz (ICMBio)</t>
  </si>
  <si>
    <t>Alcides Pissinatti (INEA/CPRJ), Denize Fontes (IEF/MG), Fabiano Melo (CECO - UFG), Katia Pisciotta (FF/SP), Leandro Moreira (CECO), Marcelo Reis (ICMBio/COPAN), Paula Breves (Eco-Atlântica), Sérgio Mendes (UFES - IPEMA)</t>
  </si>
  <si>
    <t>Maria Otávia Crepaldi (USP e IEMA), 
Viviane (Zoo Sorocaba), Andree (Super Eco), Cecília Pessutti (Zoo Sorocaba)</t>
  </si>
  <si>
    <t>André Cunha (UNB), Cecilia Pessutti (PZMQB), Fabiano Melo (CECO - UFG), Leandro Moreira (CECO), Maurício Talebi (Pró-Muriqui - UNIFESP Diadema), Sérgio Mendes (UFES - IPEMA), Tereza Cristina (PMC)</t>
  </si>
  <si>
    <t>Fabiano Melo (CECO - UFG), Maurício Talebi (Pró-Muriqui - UNIFESP Diadema), Sérgio Mendes (UFES), Leandro Jerusalinsky (CPB)</t>
  </si>
  <si>
    <t>Alcides Pissinatti (INEA/CPRJ), Carla Possamai (CECO), Cecilia Pessutti (PZMQB), Fabiano Melo (CECO - UFG), Fernanda Tabacow (CECO - Fundação Biodiversitas), Leandro Jerusalinsky (ICMBio/CPB), Maurício Talebi (Pró-Muriqui - UNIFESP Diadema), Paula Breves (Eco-Atlântica), Sérgio Mendes (UFES - IPEMA), Tereza Cristina (PMC), Maurício Santos (CPB), Rodrigo Teixeira (PZMQB), Vivian Teixeira Fraiha (FZB-BH), Mônica Montenegro (CPB), Brittany Berger (Reserva do Ibitipoca), Marcelo Coutinho (SEMAD/MG), Mariana Yankous (SEMAD/MG)</t>
  </si>
  <si>
    <t>Alcides Pissinatti (INEA/CPRJ), Carla Possamai (CECO), Denize Fontes (IEF/MG), Fernanda Tabacow (CECO - Fundação Biodiversitas), Karen Strier (Univ. Wisconsin - Preserve Muriqui), Leandro Moreira (CECO), Sérgio Mendes (UFES - IPEMA), Maurício Santos (CPB), Brittany Berger (Reserva do Ibitipoca)</t>
  </si>
  <si>
    <r>
      <t xml:space="preserve">Dissertação de mestrado do Arthur Machado Gonçalves intitulada "Abordagens metodológicas para
avaliar risco de extinção de espécies de </t>
    </r>
    <r>
      <rPr>
        <i/>
        <sz val="11"/>
        <color theme="1"/>
        <rFont val="Calibri"/>
        <family val="2"/>
        <scheme val="minor"/>
      </rPr>
      <t>Brachyteles</t>
    </r>
    <r>
      <rPr>
        <sz val="11"/>
        <color theme="1"/>
        <rFont val="Calibri"/>
        <family val="2"/>
        <scheme val="minor"/>
      </rPr>
      <t xml:space="preserve"> (Primates: Atelidae)". (Em anexo).</t>
    </r>
  </si>
  <si>
    <t>MONITORIA ANUAL     2017</t>
  </si>
  <si>
    <t>01 e 02 de fevereiro</t>
  </si>
  <si>
    <t xml:space="preserve">Iniciados modelos para o banco de dados e a compilação de informações. Planilha on line (google docs) para atualização dos dados de ocorrência dos muriquis finalizada (ajustada durante monitoria 2012) e em funcionamento, alimentada durante a monitoria de 2012.Minuta em fase de conclusão do Memorando de entendimento pronta.
</t>
  </si>
  <si>
    <t xml:space="preserve">Identificação de forma descentralizada, não 
sistematizada e não integrada.
Critérios sugeridos durante a reunião 2012; serão enviados aos colaboradores para sugestão.
André Lana vai criar campo para priorização das áreas.
Uma nova coluna foi inserida na planilha de dados para hierarquização da prioridade para verificação de áreas com relato de ocorrência de muriquis. Algumas populações já foram categorizadas.
</t>
  </si>
  <si>
    <t>Planilha do Google compartilhada com os demais membros do PAN-Muriquis.
Critérios pré-estabelecidos em 2012.
Planilha do Google compartilhada com os demais membros do PAN-Muriquis.
Algumas áreas já identificadas.</t>
  </si>
  <si>
    <r>
      <t>Expedições somente em áreas dentro das rotinas dos projetos em andamento, condicionados às limitações operacionais e vinculadas apenas aos recursos já disponíveis.
Izar Aximoff propôs a presença de</t>
    </r>
    <r>
      <rPr>
        <i/>
        <sz val="11"/>
        <color theme="1"/>
        <rFont val="Calibri"/>
        <family val="2"/>
        <scheme val="minor"/>
      </rPr>
      <t xml:space="preserve"> B.hypoxanthus</t>
    </r>
    <r>
      <rPr>
        <sz val="11"/>
        <color theme="1"/>
        <rFont val="Calibri"/>
        <family val="2"/>
        <scheme val="minor"/>
      </rPr>
      <t xml:space="preserve"> no Parna Itatiaia, mas a identificação não foi confirmada. 
Paula Breves e Brittany Berger confirmaram a presença de 4 indivíduos machos na Reserva do Ibitipoca, MG em 18/06/2013.
Associação Pro-Muriqui captou junto a chamada FUNBIO TFCA 04/2012um total de  401,620.00 (quatrocentos e um mil, seisencentos e vinte reais) com foco na executiva da da ação 1.1, 1.2 e 1.3, inclusos exepdições em no minimo quatro localidades no Paraná. Quatro expedições  efetuadas em um total de 25 expedições previstas estão em andamento SP e PR. No Rj as expedições estão sendo feitas muito lentamente e para MG. No ES está bem avançado, faltando pouco para concluir.
SP: 36 localidades visitadas pela Pro-Muriqui; 4 novas populações localizadas; 6-7 sem evidências de animais. Hoje há 12 localidades com muriquis no estado.
PR: Confirmação de uma localidade nova em 2015 (Ingberman et al. Check List, 2016)LACTEC (Robson) assumiu o levantamento no Paraná. Dados preliminares já apresentados em 2015 (congresso SBPr).</t>
    </r>
  </si>
  <si>
    <r>
      <t xml:space="preserve">Novos registros de ocorrência para sete áreas.
3 registros novos no ES (jan. a set./12), 4 registros novos no RJ (ago. 2008 a set. 2012), 3 registros em MG (mai.2011 a set 2012).
04 localidades visitadas: a) Ecoparque Muriqui, Capao Bonito-SP, b) RPPN Parque doTaquaral, Capão Bonito-SP, c) RPPN Onça Pintada, São Miguel Arcanjo-SP;  01 tentaiva de visita preliminar em area do Parana, onde não conseguimos entrar na propriedade por determinação do proprietário. Serao efetuadas 25 localidades no total.
MG: Confirmada presença e </t>
    </r>
    <r>
      <rPr>
        <i/>
        <sz val="11"/>
        <color theme="1"/>
        <rFont val="Calibri"/>
        <family val="2"/>
        <scheme val="minor"/>
      </rPr>
      <t>B. hypoxanthus</t>
    </r>
    <r>
      <rPr>
        <sz val="11"/>
        <color theme="1"/>
        <rFont val="Calibri"/>
        <family val="2"/>
        <scheme val="minor"/>
      </rPr>
      <t xml:space="preserve"> em Itatiaia (Aximoff) e Parque Estadual Serra do Papagaio (Carvalho et al., 2015)
Ibitipoca: 2 machos em 2015.
Confirmação em Esmeralda de Ferros em Ferros. Confirmação de ocorrencia em Peçanha.Confirmação na vertente mineira do Parna Caparao.
Fichas da IUCN atualizadas.</t>
    </r>
  </si>
  <si>
    <t xml:space="preserve">Métodos compilados; Protocolo de contagem dos indivíduos consolidado; </t>
  </si>
  <si>
    <t>Realizada compilação dos métodos disponíveis durante reunião de monitoria 2012, que será enviada para colaborações e discussões e definição do protocolo.
Foi elaborado um documento contendo os métodos que podem ser aplicados para a contagem dos indivíduos em campo. Este documento foi submetido aos colaboradores da ação para revisão final.</t>
  </si>
  <si>
    <t>Expedições somente em áreas dentro das rotinas dos projetos em andamento, condicionados às limitações operacionais e vinculadas apenas aos recursos já disponíveis. 
Tamanhos populacionais estimados das areas da acao 1.3: a) 22 individuos; b) 37 indivíduos; c) ausentes mas com possibilidade uso periferico de habitat (SP e PR). Para o ES, nas áreas levantadas também já foi realizado. 
PR - 8 expedições: 01 grupo c/ 32 indivíduos</t>
  </si>
  <si>
    <r>
      <t xml:space="preserve">Populações estimadas para 10 áreas, sendo cinco de B. arachnoides e cinco de </t>
    </r>
    <r>
      <rPr>
        <i/>
        <sz val="11"/>
        <color theme="1"/>
        <rFont val="Calibri"/>
        <family val="2"/>
        <scheme val="minor"/>
      </rPr>
      <t>B. hypoxanthus</t>
    </r>
    <r>
      <rPr>
        <sz val="11"/>
        <color theme="1"/>
        <rFont val="Calibri"/>
        <family val="2"/>
        <scheme val="minor"/>
      </rPr>
      <t>.
Populações estimadas para: a) Ecoparque Muriqui, Capao Bonito-SP, b) RPPN Parque doTaquaral, Capão Bonito-SP, c) RPPN Onça Pintada, São Miguel Arcanjo-SP.
2017: Localidades MN:
Sim: 1,2,3,4: única população com 7 indivíduos (Fabiano 2004/2005); 5: 27 (Fabiano 2004); 6: 350 (Karen, 06/2016); 7: 116 (Luis Dias, 2005); 8: 40 (Tabacow, 12/2016); 9: 3, considerando a translocação (Tabacow,2017); 10: 50?, consultar Mendes; 11: 99 (Mendes et al, 2015); 12: 127, incluindo MG e ES (Kaizer et al., 2016 e Kaizer com. pess. 2017); 13: 345 (Moreira, 2006); 14-Itatiaia- identificação taxonômica a confirmar: 45 (Izar Axymof, 2015); Peçanha: 3 (Coutinho, 2016); Ferros : 0, indivíduo translocado (Tabacow, 2017); PE Serra do Papagaio: não (Carvalho et al., 2015); Lar dos Muriquis: 1 fêmea (Moreira, 2016).
Localidades MS:
1: 40-60 (Breves, 2016); 2: 10 (Pissinatti, 2017); 3: estimativas de 30 (Pissinatti, 2017); 4: 8 (Breves, 2009 com. pess); 5: mínimo 15-20 (Breves, 2015); 6: 300-500 (Talebi et al., 2017); 7: não; 8: não; 9: não; 10: não; 11: 27 (Talebi et al., 2017); 12: 120 (Talebi et al., 2017); 13: não; 14: 44 (Talebi et al, 2017); 15: 33 (Hack et al., 2015 e Hack com pes., 2017); Reserva Votorantim Legado das Águas: confirmação de 37 e estimativas de 100 (Talebi et al, 2017); Faz. São Miguel Klabin: 20 (Talebi et al, 2017); PE Nascentes do Alto Paranapanema: não; Queluz: relato não confirmado de 6 indivíduos (Talebi et al, 2017); Eco Parque Muriqui: 42 (Talebi et al, 2017); Dr. Ulysses: 3 (Ingberman et al., 2016)</t>
    </r>
  </si>
  <si>
    <t>Lista preliminar
Lista finalizada</t>
  </si>
  <si>
    <r>
      <t xml:space="preserve">Fabiano conversou com a SEMAD MG em 09/12 e vai fazer um projeto para programa-piloto de combate à caça para replicação nos demais estados. Em SP e no ES não avançou. PR: o muriqui entrou para a lista vermelha estadual e no PAE estadual. No RJ o sistema de guarda-parques está sendo fortalecido dentro das UC. 
Existe CICCA (Coordenadoria integrada de combate aos crimes ambientais)/SEA/INEA; Em MG foi criada Subsecretaria de fiacalização ambiental integrada (SUFAI); criação do PAE Muriqui no ES já foi um passo para isso. Para SP e PR não temos relatos.
Comitê Gestor de Fiscalização Ambiental Integrada ou Grupo de Trabalho similar criado em MG.
MG 2015: Não tive noticias de caça de muriqui no estado e a policia tem intensificado as fiscalizações nos entornos dos parques, não só pela fauna como também  pelos incêndios. Este ano não tivemos mudanças mas ano que vem haverá modificação na instituição (sisema- sistema estadual de meio ambiente). Sem informações para os demais estados.
PR: indícios de caça na área monitorada.
</t>
    </r>
    <r>
      <rPr>
        <b/>
        <sz val="11"/>
        <color theme="1"/>
        <rFont val="Calibri"/>
        <family val="2"/>
        <scheme val="minor"/>
      </rPr>
      <t>2017</t>
    </r>
    <r>
      <rPr>
        <sz val="11"/>
        <color theme="1"/>
        <rFont val="Calibri"/>
        <family val="2"/>
        <scheme val="minor"/>
      </rPr>
      <t xml:space="preserve">
MG: Diretoria de Recursos Faunísticos e Pesqueiros/SUFIS/SEMAD: faz operações de fiscalização intensificando nas áreas com muriquis;Polícia Ambiental Manhuaçu com Projeto Muriqui Sossego MIB para fiscalizar área.
RJ: incerteza em relação à continuidade dos guardas-parque nas UC.
Inserir planilha Marcelo para todos os estados.</t>
    </r>
  </si>
  <si>
    <t>Todos os Guardas Parques que foram contratados no último concurso serão treinados pela equipe do Projeto Muriqui, para conhecerem as trilhas de ocorrência dentro dos Parques (vide quadro enviado de distribuição de guardas-parque por unidade) no RJ.
2017: em MG esta gestão está sendo feita Polícia Ambiental e SUFIS.</t>
  </si>
  <si>
    <t>Ação não iniciada. Provavelmente a melhor forma de implementação desta ação será através da inserção de uma reunião específica num evento nacional que reuna várias instituições de fiscalização e conservação de recursos naturais (ex. CBUC). /// Marcelo Coutinho encaminhou quadro: GP + UPAm; Publicação de Portaria integrada de fiscalização (ver número) com muriquis fazendo parte (2014).
2017: Plano emergencial de ação da Comissão Pro-Primatas Paulistas abordando estratégias de combate à caça (2016); recomendações da dissertação de Mariana Landis para medidas de fiscalização em Carlos Botelho.</t>
  </si>
  <si>
    <t>Material solicitado pelo articulador e enviado por alguns dos colaboradores. Cartilha não foi desenvolvida.
Nas atividades que assino como articulador, não houveram progressos. Sobretudo no que trata da educação ambiental, os eventos realizados em anos anteriores no Espírito Santo e Sorocaba e que seriam norteadores de um "plano de diretrizes para projetos de educação ambiental", não  geraram informações claras e que pudessem ser analisadas e convertidas num plano. Pelo menos, as informações que chegaram até mim estavam muito soltas e difíceis de compilar. Sendo assim, considero o que já está na planilha de monitoria como atualizado.</t>
  </si>
  <si>
    <t xml:space="preserve">Houve concurso em MG e RJ. A Frente Ambientalista Mineira fez articulação para realização do concurso. Em SP houve concurso em 2010 com contratação prevista para 2011;  ES não houve nenhum avanço.
2017: MG e SP: a função está sendo terceirizada. </t>
  </si>
  <si>
    <t xml:space="preserve">Foram obtidas informações das UC: PARNASO (RJ), PARNA Alto Cariri (MG), PARNA Caparaó (ES/MG), REBIO Augusto Ruschi (ES), REVIS Mata dos Muriquis (MG), PESB (MG), PERD (MG).
Foram obtidas informações das UC: PARNASO (RJ), PARNA Alto Cariri (MG), PARNA Caparaó (ES/MG), REBIO Augusto Ruschi (ES), REVIS Mata dos Muriquis (MG), PESB (MG), PERD (MG), Reserva Biológica Nacional da Mata Escura, Parque Nacional de Itatiaia. </t>
  </si>
  <si>
    <r>
      <t xml:space="preserve">Versão preliminar da Planilha eletrônica finalizada
 e em funcionamento e Memorando em versão para circulação entre colaboradores (2012). 
Planilha concluída.
</t>
    </r>
    <r>
      <rPr>
        <sz val="11"/>
        <rFont val="Calibri"/>
        <family val="2"/>
        <scheme val="minor"/>
      </rPr>
      <t xml:space="preserve">No PR: Uma nova área identificada (município de Doutor Ulysses), com ocorrência de uma população. Planejamento para o início de monitoramento.
SP: 3 áreas identificadas na Bacia do Alto Paranapanema
MG: Esmeralda.
</t>
    </r>
  </si>
  <si>
    <t>Existe estrutura semelhante em SP, MG, RJ e Bahia. Não há informações para o PR e ES.</t>
  </si>
  <si>
    <t>Em MG o muriqui está sendo considerado espécie bandeira nas UC estaduais, melhorando o trabalho de fiscalização sobre a caça de muriquis nestas UC.
Atual gestor de Carlos Botelho já trabalhou com muriqui-do-norte e está sensível à questão da fiscalização na UC.</t>
  </si>
  <si>
    <t>A temática não foi incluída em nenhum evento.</t>
  </si>
  <si>
    <t>Cartilha não elaborada.</t>
  </si>
  <si>
    <t>ES - Sérgio Mendes (UFES - IPEMA), MG - Marcelo Coutinho (SEMAD), PR - Tereza Cristina (PMC), RJ - André Cunha (UNB) e Paula Breves (Eco-Atlântica), SP - Maurício Talebi (Pró-Muriqui - UNIFESP Diadema)</t>
  </si>
  <si>
    <t>ES - Sérgio Mendes (UFES - IPEMA), MG - Marcelo Coutinho (SEMAD), PR - Tereza Cristina (PMC), SP - Kátia Pisciotta (FF/SP), RJ  - Paula Breves (Eco-Atlântica)</t>
  </si>
  <si>
    <t>Foi ou está sendo feita gestão direta para:
a. Criação de UCPI em Santa Maria do Jetibá (ES); 
b. Ampliação de UCPI no Parque Estadual de Cunhambebe (RJ);
c. Criação de RPPN nas seguintes áreas: Parque Taquaral (entorno do P. E. Carlos Botelho/SP), Fazenda São Sebastião do Ribeirão Grande (Pindamonhangaba, SP), Ecoparque Muriqui (SP), RPPN Serra da Prata (MG), RPPN Alto d'Ouro (MG), Área em Lorena (SP), Faz. Córrego de Areia (MG); e
d. Ampliação de RPPN no Parque das Neblinas (Bertioga, SP).
Foi ou está sendo feita gestão direta para:
a. Criação de UCPI em Santa Maria do Jetibá (ES); 
b. Ampliação de UCPI no Parque Estadual de Cunhambebe (RJ);
c. Criação de RPPN nas seguintes áreas: Parque Taquaral (entorno do P. E. Carlos Botelho/SP), Fazenda São Sebastião do Ribeirão Grande (Pindamonhangaba, SP), Ecoparque Muriqui (SP), RPPN Serra da Prata (MG), RPPN Alto d'Ouro (MG), Área em Lorena (SP), Faz. Córrego de Areia (MG); e d. Ampliação de RPPN no Parque das Neblinas (Bertioga, SP).SP: aguardando assinatura do decreto: RPPN São Sebastião, RPPN Neblinas. Parque Estadual Sacamoto (é o PE Nascentes do Paranapanema) decretado, entorno do Parque do Zizo foi criada um RPPN de 9 ha. Parque Taquaral foi subdividido em Parque taquaral 1 e 2 (teve a vistoria da FFSP, aguardando a assinatura do decreto) e Ecoparque Muriqui. PE das Restingas em Bertioga (subdivisão do Parque da Serra do Mar).
Em 2006 Biota Fapesp lançou um programa para captação de recurso pra criação de reservas: resultou na criação, pelo Governo do estado, de um Mosaico de Paranapiacaba, na Rio + 20 (incluindo RPPNs), que contempla todas as outras áreas (aproveitando o mosaico).
MG: duas RPPNs, perto do Caparaó, Ana Luiza Beletti e Laurici Beletti
ES: o IEMA definiu em workshop que Santa Leopoldina seria prioritária pra criação de uma UC no estado. Foi feito contato com o pessoal da IEMA e o principal objetivo é a proteção do muriqui. No entorno do Corredor Saíra Apunhalada, tem ações pra compra de áreas por conta de compensação ambiental. Já foram identificadas as áreas. Na segunda fase, já é a compra das áreas e a criação das UCs. No Corredor Sossego Caratinga foi indicada uma área pra criação de uma UC.
RJ: Área próxima a Macaé, tem uma área indicada pra virar uma UC pra proteção dos muriquis. Criação do Parque da Pedra Selada 7500 ha (na Rio + 20), que tem relatos de ocorrência de muriquis (incluir na ação de relatos).
Parque Taquaral: finalizada 100%, criação da RPNN em fase de homologação junto a Fundação Florestal, área total deaproximada (a checar exatidão) de 50 hectares, entorno direto da população de estudo de B. arachnoides no PECarlos Botelho. Parque das Neblinas: Finalizada, criação de RPNN solicitada em fase de homologação junto a Fundação Florestal SP; Ecoparque Muriqui: desmembramento da área em processo terminar, o que possibilitará o inicio do diagnostico e planejamento participativo para definição do processo de ciriação de área de proteção; Fazenda São Sebastião: = Parque das Neblinas; outros locais: nenhum andamento.
PR: A FUNDAÇAO GRUPO BOTIÁRIO protocolou junto ao IAP e SEMA um processo para criação de uma Unidade de Proteção Integral.
2017:  SP RPPN PArque Taquaral e RPPN Rio das Pedras (juntas 70 ha); RPPN Onça Parda; Ecoparque Muriqui em andamento; Fazenda São Miguel da Klabin provavelmente tb será RPPN.; Votorantin-Legado das Aguas vai mudar o decreto estadual para ter uma nova categoris de UC RPDSA Fazenda São Sebastião e Neblinas não avançaram. A Pro-Muriqui comprou umaa área de 6,7 ha que será RPPN. PENAP foi criado com 45000 ha e  PE Restingas de Bertio e Bertioga.
MG: ao sul da Serra do Brigadeiro está sendo criado um corredor de 140 ha conectando pelo menos 3 RPPN.</t>
  </si>
  <si>
    <t>Criadas as seguintes RPPN: Alto d'Ouro e Serra da Prata, mas não tem muriqui.
SP: 3 RPPN e 2 PE criados; MG: 2 RPPN criadas; mas não tem muriqui
ES: identificação de áreas a serem adquiridas e de 2 áreas para criação de UC; RJ: criação de 1 PE e indicação de 1 área para criação de UC.
Parque Taquaral: finalizada 100%, criação da RPNN em fase de homologação junto a Fundação Florestal, área total deaproximada (a checar exatidão) de 50 hectares, entorno direto da população de estudo de B. arachnoides no PECarlos Botelho. Parque das Neblinas: Finalizada, criação de RPNN solicitada em fase de homologação junto a Fundação Florestal SP; Ecoparque Muriqui: desmembramento da área em processo terminar, o que possibilitará o inicio do diagnostico e planejamento participativo para definição do processo de ciriação de área de proteção; Fazenda São Sebastião: = Parque das Neblinas; outros locais: nenhum andamento.</t>
  </si>
  <si>
    <t>Em SP: o governo estadual fez contato direto com vários proprietários para incentivar a criação de RPPN, aproveitando a oportunidade da criação do Mosaico de Paranapiacaba.Já está sendo feita articulação com empresas de celulose para criação de áreas protegidas através do Forum Diálogo Florestal. Em Barreiro Rico está sendo feita gestão para convencimento, mas parte da mata já é reserva legal da fazenda de gado. 
Em MG estão sendo criadas duas RPPN nas proximidades do Caparaó.
Denize Fontes já tem um levantamento dos gerentes de Ucs e isso pode ser importante para a aproximação aos proprietários de terra.Fabiano Melo tem interesse particular sobre as terras no entorno da Faz. Córrego de Areia em Peçanha e a Sociedade Preserve Muriqui, junto com a Dra. Karen Strier, estão em campanha com proprietários no entorno da RPPN-FMA para criação de novas UCs. No entorno do Parque Estadual do Ibitipoca, a Reserva do Ibitipoca, que é uma empresa, também está adiantando compra de terra e criação de RPPN. Ainda nada concluído! Criada RPPN Pico da Graminha (Muriaé-MG); Acrescentar informações sobre SP
Está sendo feita negociaçao para criação de 2 RPPNs no PR: Fazenda Lagoa Alegre e Fazenda Capoeirinha, ainda sem resultado.
2017: MG: A RPPN Mata do Sossego foi ampliada em mais 90 ha.
SP: criada ASP pelo governo de SP na área de Barreiro Rico.</t>
  </si>
  <si>
    <t>Articulação efetiva em área de muriqui.</t>
  </si>
  <si>
    <t>Articulação realizada.</t>
  </si>
  <si>
    <t>Realizada gestão em MG e SP.</t>
  </si>
  <si>
    <t>Foram enviadas informações  sobre os contatos, órgãos de cada Estado e documentos necessários para a criação de RPPN pela articuladora da ação para os colaboradores de cada Estado. Não houve retorno dos colaboradores dos Estados. 
14/03/2011 – enviado email aos colaboradores dos Estados informando quais os contatos e documentos necessários para criação de RPPN
30/05/2012 – Enviado email aos colaboradores solicitando um retorno da situação do processo de criação de RPPN
30/05/2012 – Recebido resposta de Fabiano de Melo - MG
31/05/2012 – Recebido resposta de Maria Tereza – PR</t>
  </si>
  <si>
    <t>Em MG está sendo gerado um relatório para indicação de áreas para criação de UC a partir de um edital para levantamento fundiário pelo governo federal. O governo estadual lançará edital para levantamento de dados físicos e bióticos para criação de UC e levará em consideração áreas já indicadas.
Teoricamente, a maioria das áreas conhecidas com confirmada ocorrência de muriquis até 2010 tiveram suas unidades de conservação criadas. As novas áreas indicadas recentemente ainda precisam ter seus estudos realizados para definição dos seus polígonos.
SP: criação da ASP em Barreiro Rico. O Plano Emergencial em SP da Pro-Primatas Paulistas aborda a criação de UC.</t>
  </si>
  <si>
    <t>Não houve captação efetiva de recursos.</t>
  </si>
  <si>
    <t>Sem fundo criado e recursos, não foi possível lançar editais</t>
  </si>
  <si>
    <t>Foram contactados colaboradores de ONGs (CI, CI Brasil, CECO) e empresas (YKS Consultoria Ambiental) visando identificar a instituição gestora. 
Não houve avanço desde a última monitoria. Fabiano vai montar a estrutura do fundo usando modelos americanos como base. Ainda não há instituições identificadas. Porém, há fortes chances do proprietário da área de Ibitipoca, onde tem 4 muriquis, ser parceiro, além do banqueiro André Esteves.
A CI Brasil está providenciando a efetiva criação do Fundo.
A partir das experiências e contatos com o FUNBIO, Talebi acha que seria um modelo a seguir.</t>
  </si>
  <si>
    <t>A instituição não foi identificada.</t>
  </si>
  <si>
    <t>Estrutura gerencial não definida.</t>
  </si>
  <si>
    <t>Não foram identificados doadores.</t>
  </si>
  <si>
    <t>Não foram realizadas discussões ou articulações para avançar na definição da estrutura gerencial do fundo.
A CI Brasil está com os estudos para definição da forma de gerenciamento do Fundo</t>
  </si>
  <si>
    <t>Foram contactados potenciais doadores (Fíbria, Vale, Suzano, EBX, Omega, U&amp;M), sem êxito na obtenção de recursos para o fundo.</t>
  </si>
  <si>
    <t>Adriano Paglia (CI Brasil), André Cunha (UNB) Fabiano Melo (CECO - UFG), Karen Strier (Univ. Wisconsin - Preserve Muriqui), Maurício Talebi (Pró-Muriqui - UNIFESP Diadema), Miguel Ribon (IEF/MG), Paula Breves (Eco-Atlântica)</t>
  </si>
  <si>
    <t>Identificação de algumas* áreas prioritárias por projetos de forma isolada e não integrada.
Realizada reunião durante o Congresso de Primatologia em 12/2011. Os critérios gerais foram indicados (ver memória da reunião) mas não foi realizada a aplicação dos mesmos para priorizar as áreas. 
SP já tem as áreas prioritárias identificadas, mas não estão num programa integrado de monitoramento com as demais áreas
Terminamos o documento na reuniao em junho 2013; foi revisado em julho e agosto 2013; foi traduzido em setembro-outubro 2013, e ficaou pronto com apenas duas perguntas que ainda esta faltando resposta para concluir</t>
  </si>
  <si>
    <t>Existem populações sendo monitoradas em MG (Caratinga, Sossego, Caparaó, Ibitipoca) e ES (Santa Maria do Jetibá), porém não de forma integrada.
Em SP: Carlos Botelho (20 anos), Faz. São Sebastião do Ribeirão Grande (10 anos), RPPN Neblinas (9 anos), São Miguel Klabin (3 anos), Ecoparque Muriqui (5 anos), Legado das Águas (2 anos): uso do mesmo protocolo em todas estas áreas por 2 anos.</t>
  </si>
  <si>
    <t>Dados demograficos ainda não sendo monitorados de forma sistemática em todas as áreas.</t>
  </si>
  <si>
    <t>Sistematização de métodos de monitoramento efetuado pela articuladora da ação. 
Realizada reunião durante congresso de primatologia de 2011. Foram elencados itens básicos a serem monitorados e os métodos começaram a ser definidos (ver memória da reunião).  Estão sendo compiladas informações sobre métodos de monitoramento que vêm sendo utilizados pelos pesquisadores de campo.
Terminamos o documento na reuniao em junho 2013; foi revisado em julho e agosto 2013; foi traduzido em setembro-outubro 2013, e ficaou pronto com apenas duas perguntas que ainda esta faltando resposta para concluir.</t>
  </si>
  <si>
    <t>Sítio de internet e artigo publicados.
Lista de itens mínimos a serem monitorados e conjunto de diretrizes para os métodos de monitoramento.
Métodos definidos.</t>
  </si>
  <si>
    <t>Áreas prioritárias definidas a partir de critérios criados.</t>
  </si>
  <si>
    <t>6. Implementar um programa integrado de pesquisas  de longo prazo aplicadas à conservação dos muriquis até 2015.</t>
  </si>
  <si>
    <t>Alcides Pissinatti (INEA/CPRJ), André Cunha (UNB), Carla Possamai (CECO), Denize Fontes (IEF/MG), Fabiano Melo (CECO - UFG), Karen Strier (Univ. Wisconsin - Preserve Muriqui), Katia Pisciotta (FF/SP), Leandro Moreira (CECO), Miguel Ribon (IEF/MG), Paula Breves (Eco-Atlântica), Sérgio Mendes (UFES - IPEMA), Tereza Cristina (PMC), Maurício Talebi (UNIFESP-Diadema e Pró-Muriqui)</t>
  </si>
  <si>
    <t xml:space="preserve">Já foram ou estão sendo realizados estudos com amostars de populações selvagens (Caratinga/MG, Santa Maria de Jetibá/ES, Faz. Esmeralda/MG, PESB/MG, PERD/MG, Reserva do Ibitipoca/MG, RPPN Mata do Sossego/MG, PARNA Caparaó/MG-ES) e cativas (CPRJ, FZB/BH).
</t>
  </si>
  <si>
    <t>Estão sendo desenvolvidos estudos complementares (tese Chaves), incluindo mais marcadores e populações.</t>
  </si>
  <si>
    <t>Articulação para desenvolvimento dos estudos foi 
iniciada.
Articulações já existentes para desenvolvimento desses estudos a partir dos dados gerados nas ações 6.4 e 6.5.
Proposta de publicação de um artigo utilizando amostras já analisadas e de vários laboratórios (havendo possibilidade de agregar novas amostras). Paulo Chaves seria reponsável pela redação e todos os que coletaram/enviaram amostras seriam incluídos como co-autores, assim como oes responsáveis nos laboratórios.</t>
  </si>
  <si>
    <t>Não foi realizada articulação para integração de 
estudos. Estudos reralizados de forma isolada em PECB/SP, RPPN FMA/MG, PESB/MG, S. M. de Jetibá/ES.</t>
  </si>
  <si>
    <t>Estudo realizado avaliando o critério B da IUCN para as duas espécies de muriquis.
Meta análises sendo desenvolvidas</t>
  </si>
  <si>
    <t xml:space="preserve">FIOCRUZ (P. Breves e M. Chame) e USP (S. V. Santos) já estão desenvolvendo estudos. 
Além disso foram contatadas as seguintes instituições e pesquisadores, para articular o desenvolvimento de investigações: Univ. Glasgow/CCID (Prof. Dr. Pablo Múrcia ); Univ. Estácio (C. E. Verona); UnB (Danilo Teixeira). 
Foi inserida disciplina sobre o tema no currículo formal da UNIFESP Diadema. </t>
  </si>
  <si>
    <t xml:space="preserve">Foram definidas metodologias para estudos de saúde ambiental. Foram iniciados estudos sobre patologias (em cativeiro) e parasitologia (em cativeiro e vida livre). </t>
  </si>
  <si>
    <t>O encontro não foi realizado.</t>
  </si>
  <si>
    <t>Testes de marcadores realizados isoladamente por cada grupo de estudo e utilizados nos estudos genéticos em andamento. Não foi realizado de forma integrada, mas já há uma série de marcadores caracterizados para uso com as espécies do gênero.
Marcadores definidos para as duas espécies. Ainda não há um documento com esta compilação.</t>
  </si>
  <si>
    <t>Há marcadores caracterizados e sendo utilizados nos estudos genéticos em andamento.
Publicações e dissertação de mestrado de Valéria Fagundess, Paulo Chaves e Tielli (anexar aos arquivos do PAN).</t>
  </si>
  <si>
    <t>Banco não estruturado nem o regimento definido. Iniciada articulação junto a laboratórios que trabalham com genéticia de muriquis. Talebi está trabalhando com os  laboratórios da UFSCAR e de Cambridge, Inglaterra (esta iniciativa não avançou). 
Zoo Sorocaba enviou amostras para a UFSCAR, mas nunca obteve retorno dos resultados das análises. Material foi analisado junto com outras amostras de muriquis e utilizados para uma dissertação já defendida, mas não publicada.
Leandro tentou articular a montagem de um banco e backup das amostras que estão no ES, mas isso não avançou.
O banco não foi estruturado.
As amostras estão na UFSCAR, UFES, Austin e PUCRS.</t>
  </si>
  <si>
    <t xml:space="preserve">artigos publicados (Chaves et al, 2011; Strier, Chaves et al, 2011 - paternidade) e tese em preparação (Chaves). Falta compilar informações.
</t>
  </si>
  <si>
    <t>Está sendo concluído o primeiro estudo filogeográfico sobre a espécie, com amostras das populações selvagens (PECB/SP, PARNASO/RJ, São Sebastião/SP) e cativas (CPRJ, Zoo de Sorocaba, Passeio Público de Curitiba, Toca da Raposa).
Estudo com primeira abordagem filogeográfica da espécie finalizado (animais de Carlos Botelho, Serra dos Orgãos, Faz. São Sebastião, Parque das Neblinas em São Paulo, e espécimes ex situ). Ainda serão realizadas algumas análises complementares. Falta amostrar várias localidades.
Parceria com University of Cambridge-UK definida, Division of Biological Anthropology; Parceria com Zoo de São Paulo para laboratorios etc com articulação em andamento e fase final previsata para primeiro semestre de 2014. Parcerias não funcionaram.</t>
  </si>
  <si>
    <t>Dissertação de Mestrado de Tielli (anexada ao grupo de discussão ).</t>
  </si>
  <si>
    <t>Não foi realizada articulação para integração de estudos. Estudos realizados de forma isolada em PECB/SP, RPPN FMA/MG, PESB/MG, S. M. de Jetibá/ES.
Temos alguns projetos em andamento: RPPN FMA (Ctga); SMJ, ES; Outros para o muriqui do norte faltam apenas mais anos para ter dados suficientes (ex: Sossego e PESB); para PECB ficaria mais dificil fazer as dinâmicos da historia de vida devido aos limites de identificacao individual dos animais.
2017: em Sossego já temos 6 anos de coleta e dados.</t>
  </si>
  <si>
    <t>Artigos, dissertações e teses publicados. 
Tese em finalização de Flávia Machado no ES.</t>
  </si>
  <si>
    <t>Estudo sendo realizado em Carlos Botelho/SP  e na Região de Santa Teresa/ES.
Finalização da dissertação de Mestrado Mariana Landis  (PECB).
Articulação feita por Talebi para conseguir todos os registros históricos de caça e muriquis para o estado de SP.</t>
  </si>
  <si>
    <t>Dissertação Mariana Landis e apresentação no CSBPr Recife e CIPS Vietnan.</t>
  </si>
  <si>
    <t>Há programas de treinamento e capacitação  vinculados aos projetos em desenvolvimento pela Pró-Muriqui/UNIFESP, UFES/IPEMA, e Univ. Wisconsin/Preserve Muriquis, entretanto, sem formalização institucional e sem integração entre os mesmos.
Curso de primatologia de campo promovido pela SBPR/ICMBio
Curso de capacitação para montagem de rede de informações no ES.
Há iniciativas isoladas, mas não um programa integrado e sistematizado: Sete turmas de disciplinas curriculares dos cursos de Biologia e Ciencias Ambientais da UNIFESP Diadema visitaram o projeto muriqui sp totalizando 107 alunos, sendo que 78 destas observaram muriquis em vida livre., IV Edição do Curso Brasileiro de Primatologia de Campo; treinamento do pessoal da Reserva Ibitipoca por Fernanda Tabacow.
Em SP foi criado um projeto de extensão para treinamento de estudantes em pesquisas com muriquis.
Continuam sendo realizadas iniciativas isoladas e não de forma integrada.</t>
  </si>
  <si>
    <t>Nos últimos 12 meses (2011): 7 pesquisadores treinados pela Pró-Muriqui/UNIFESP, 3 pesquisadores treinados pela UFES/IPEMA,
3 pesquisadores treinados pela Univ. Wisconsin/Preserve Muriquis, 
4 pesquisadores treinados pelo CPRJ, 2 pesquisadores treinados na FZB/BH.
2012: Mais de 10 pessoas treinadas trabalhando com muriquis.</t>
  </si>
  <si>
    <t xml:space="preserve">Estudos em andamento da FIOCRUZ e USP. Contatos estabelecidos com potenciais colaboradores. Disciplina sobre o tema integrando o currículo formal da UNIFESP Diadema. </t>
  </si>
  <si>
    <t>Artigos científicos, teses de doutorado e resumos publicados (anexar aos arquivos do PAN).</t>
  </si>
  <si>
    <t>Fundação Biodiversitas tem projeto para restabelecer a conectividade Mata Sossego-Caratinga; UFV e UEMG têm projeto de pesquisa para analisar conectividade entre PESB-Caparaó.
MG: Projeto da biodiversitas bastante avançado pro Corredor Sossego-Caratinga. O Braz Cosenza Ueng (da UFV e UEMG) está defendendo uma tese sobre conectividade no Corredor Brigadeiro-Caparaó, incluindo muriqui. Fabiano está propondo outro trabalho (a partir do levantamento da Luana) envolvendo a conectividade em MG. 
2017
Caratinga-Sossego: Primeiro corredor ecológico reconhecido como política pública (Decreto Estadual NE N°397/2014).</t>
  </si>
  <si>
    <t xml:space="preserve">Dissertação elaborada.
</t>
  </si>
  <si>
    <t>Dados até o momento: foram identificadas 3 propriedades particulares utilizadas pelos muriquis (Fazenda Lagoa Alegre; Fazenda Capoeirinha, da Cia Itambé; e Fazendas Caratuva A e B, da NGB Florestal). O maior número de indivíduos registrados durante contagem foi de 32, em maio de 2015.</t>
  </si>
  <si>
    <t xml:space="preserve">Em MG, gestão concluída para desvio de linha de transmissão no entorno da RPPN FMA-Caratinga, favorecendo a conectividade com a RPPN Mata do  Sossego; área adquirida para muriquis com recurso de compensação ambiental. Processo enviado ao MP para isolamento de cabiamento e formalização de um TAC voltado à pesquisa (medida mitigatória). Mudança de cabiamento em Caratinga fez com que o atual funcione como área de passagem, auxiliando na conectividade.
Em RJ, gestão realizada para aumentar conectividade no corredor ecológico muriqui, especificamente com relação a empreendimento de mineração da EBX.
SP: Câmara de Compensação Ambiental destinou verba para Barreiro Rico. Porém o processo está parado na FF que não lançou o edital.
</t>
  </si>
  <si>
    <t>Em MG, decisão favoravel do IBAMA;  área de 90 ha adicionada à Mata do Sossego, também melhorando a questão da conectividade na região.
Em RJ, diagnóstico sócio-ambiental da região e início da implementação do corredor.</t>
  </si>
  <si>
    <t xml:space="preserve">Iniciativas de diagnóstico descentralizadas, isoladas,  e não integradas, entre os distintos estados. Já foi realizado o diagnóstico para o estado do RJ. Para MG foi feito o diagnóstico Caratinga-Sossego e PESB-PARNA Caparaó. Em SP foi feito o diagnóstico sobre o corredor Serra do Mar-Mantiqueira (Assosiação Corredores) e Jurupará-PECB. No ES está sendo feito o diagnóstico sobre o complexo centro-norte-serrano.
As informações de diagnóstico já estão sendo centralizadas em um documento único, de maneira que as informações disponives nos diagnósticos dos estados do RJ, SP, ES e MG estão sendo integradas. 
Desdobramento operacional realizado durante reunião de monitoria 2012 (ver memória).
Foi feito o mapeamento e caracterização quanto ao uso e ocupação da terra das áreas e corredores potenciais das populações remanescentes.  Neste momento o documento está sendo estruturado pela articuladora da ação. Posteriormente, o documento será submetido aos colaboradores para uma revisão complementar.
2017: A CBA continua atuando fortemente no entorno do PESB, o que é um empedimento para a consolidação do corredor PESB-Caparaó.
</t>
  </si>
  <si>
    <r>
      <t>Diagnóstico preliminar no corredor Sossego-Caratinga
Mapa gerado abordando a questão da mineração. Tese de Braz Cosenza (2013) para PESB-Caparaó.
Mapa das localidades de ocorrencia  das espécies (</t>
    </r>
    <r>
      <rPr>
        <i/>
        <sz val="11"/>
        <color theme="1"/>
        <rFont val="Calibri"/>
        <family val="2"/>
        <scheme val="minor"/>
      </rPr>
      <t>B. hypoxanthus</t>
    </r>
    <r>
      <rPr>
        <sz val="11"/>
        <color theme="1"/>
        <rFont val="Calibri"/>
        <family val="2"/>
        <scheme val="minor"/>
      </rPr>
      <t xml:space="preserve"> e </t>
    </r>
    <r>
      <rPr>
        <i/>
        <sz val="11"/>
        <color theme="1"/>
        <rFont val="Calibri"/>
        <family val="2"/>
        <scheme val="minor"/>
      </rPr>
      <t>B. arachnoides</t>
    </r>
    <r>
      <rPr>
        <sz val="11"/>
        <color theme="1"/>
        <rFont val="Calibri"/>
        <family val="2"/>
        <scheme val="minor"/>
      </rPr>
      <t>) e uso do solo consolidado e indicação das áreas.</t>
    </r>
  </si>
  <si>
    <t>Tese de Braz Cosenza (2013) para PESB-Caparaó.
Decreto de criação do corredor Sossego-Caratinga. Proposta e criação de UC já no IEEF a partir de projeto pelo IEEF-Promata.</t>
  </si>
  <si>
    <t>UFES - IPEMA e IEMA elaborando o plano de conectividade entre Sta Ma Jetiba, Sta Tereza e Sta Leopoldina.
 Para a área do Caparaó não é possível fazer conectividade.</t>
  </si>
  <si>
    <t>Eco Atlântica e CPRJ estão elaborando o plano de conectividade para as áreas de ocorrência de muriqui no RJ. INEA realizou o plano de conectividade e está implementando entre Três Picos e Desengano no centro norte do estado.
Projetos já elaborados para a maioria das áreas.
Projeto já finalizado.</t>
  </si>
  <si>
    <t>Não há diagnostico para PR. 
Há projeto concluido para identificar as áreas de corredores nas áreas de ocorrência do muriqui e outro em execução para identificação das áreas com presença da espécie.  Nas metas estaduais foi inserida a necessiadde de incluir a identificação dessas áreas como prioridade.
No Paraná foi elaborado um projeto de pesquisa, submetido à empresa COPEL (Companhia Paranaense de Energia Elétrica) pelo pesquisador Mauricio Talebi. O projeto ainda não foi aprovado. Existe uma possibilidade de conseguirmos autorização para realizarmos o estudo na área de uma fazenda da Itambé, uma empresa privada, que faz limite com a fazenda João Paulo II, onde o grupo de muriquis daqui foi visto pela primeira vez e onde permanece uma grande parte do tempo. Essa possibilidade inclui uma parceria entre a Itambé e a Copel, mas também não existe nada definido ainda. Bianca está realizando estudos que poderão ajudar a subsidiar o projeto de conectividade.
Em março de 2015 foi inciado o projeto "O muriqui-do-sul (Brachyteles arachnoides) como espécie-chave para a conservação da biodiversidade do vale do rio Ribeira do Iguape, no estado do Paraná", que se encontra em execução pelo biólogo Robson Odeli Espíndola Hack, do Instituto de Tecnologia para o desenvolvimento - LACTEC. O projeto tem financialmento da Fundação O Boticário de Proteção à Natureza, com 24 meses de duração e conclusão prevista para 01/02/2017.
Existe propostas de criação de UC pela Fundação O Boticário de Proteção à Natureza.</t>
  </si>
  <si>
    <t>Já há politica publica estadual para restabelecer  a conectividade da Mata Atlântica elaborada  (Biota Fapesp 2006) e falta reforçar questão de muriquis.
A Associação Corredores Ecológicos, que propôs um projeto para ligar a Serra do Mar com a Serra da Mantiqueira, diagnosticou que faltam 100 ha de mata para ligar as áreas.
O aumento e conectividade de áreas com muriquis no estado de São Paulo já está sendo realizado via Programa Biota Fapesp. Recentemente foi feita consolidação da articulação com empresa privada detentora de area de grande extensao de habitat muriqui, em articulação.
2017: A implementação do corredor da Serra da Mantiqueira está em andamento pela ACEVP com apoio do setor corporativo de celulose e Banco Santander. O de Jurupará-Carlos Botelho já implementado.
Está sendo proposto um entre Legado das Aguas-Carlos Botelho. Grande perspectiva d ter um grande corredor ligando SP-RJ.
Foi lançado um projeto pelo Instituto de Estudos Avançados da USP para grande corredor da América Latina (indicativa do corredor entrar no planejamento estartégico da Plataforma de Biodiversidade e Serviços Ecossistêmicos da ONU).
A Comissão Pr-primatas Paulista tem um projeto de identificar os corredores para as espeécies de primatas de SP.</t>
  </si>
  <si>
    <r>
      <t>Definir marcadores moleculares para estudos genéticos em</t>
    </r>
    <r>
      <rPr>
        <i/>
        <sz val="11"/>
        <color theme="1"/>
        <rFont val="Calibri"/>
        <family val="2"/>
        <scheme val="minor"/>
      </rPr>
      <t xml:space="preserve"> Brachyteles</t>
    </r>
    <r>
      <rPr>
        <sz val="11"/>
        <color theme="1"/>
        <rFont val="Calibri"/>
        <family val="2"/>
        <scheme val="minor"/>
      </rPr>
      <t>.</t>
    </r>
  </si>
  <si>
    <r>
      <t xml:space="preserve">Estruturar um banco de material biológico para estudos genéticos em </t>
    </r>
    <r>
      <rPr>
        <i/>
        <sz val="11"/>
        <color theme="1"/>
        <rFont val="Calibri"/>
        <family val="2"/>
        <scheme val="minor"/>
      </rPr>
      <t>Brachyteles</t>
    </r>
    <r>
      <rPr>
        <sz val="11"/>
        <color theme="1"/>
        <rFont val="Calibri"/>
        <family val="2"/>
        <scheme val="minor"/>
      </rPr>
      <t>, com regimento definido.</t>
    </r>
  </si>
  <si>
    <r>
      <t xml:space="preserve">Desenvolver estudos em filogeografia intra-específica e variabilidade genética intra e inter-populacional em </t>
    </r>
    <r>
      <rPr>
        <i/>
        <sz val="11"/>
        <color theme="1"/>
        <rFont val="Calibri"/>
        <family val="2"/>
        <scheme val="minor"/>
      </rPr>
      <t>B. hypoxanthus</t>
    </r>
    <r>
      <rPr>
        <sz val="11"/>
        <color theme="1"/>
        <rFont val="Calibri"/>
        <family val="2"/>
        <scheme val="minor"/>
      </rPr>
      <t>, incluindo espécimes cativos.</t>
    </r>
  </si>
  <si>
    <r>
      <t xml:space="preserve">Desenvolver estudos complementares em filogeografia intra-específica e variabilidade genética intra e inter-populacional em </t>
    </r>
    <r>
      <rPr>
        <i/>
        <sz val="11"/>
        <color theme="1"/>
        <rFont val="Calibri"/>
        <family val="2"/>
        <scheme val="minor"/>
      </rPr>
      <t>B. hypoxanthus</t>
    </r>
    <r>
      <rPr>
        <sz val="11"/>
        <color theme="1"/>
        <rFont val="Calibri"/>
        <family val="2"/>
        <scheme val="minor"/>
      </rPr>
      <t>, incluindo espécimes cativos.</t>
    </r>
  </si>
  <si>
    <r>
      <t xml:space="preserve">Desenvolver estudos em  filogeografia  intra-específica e variabilidade genética intra e inter-populacional em </t>
    </r>
    <r>
      <rPr>
        <i/>
        <sz val="11"/>
        <color theme="1"/>
        <rFont val="Calibri"/>
        <family val="2"/>
        <scheme val="minor"/>
      </rPr>
      <t>B. arachnoides</t>
    </r>
    <r>
      <rPr>
        <sz val="11"/>
        <color theme="1"/>
        <rFont val="Calibri"/>
        <family val="2"/>
        <scheme val="minor"/>
      </rPr>
      <t xml:space="preserve">, incluindo populações cativas para subsidiar o manejo </t>
    </r>
    <r>
      <rPr>
        <i/>
        <sz val="11"/>
        <color theme="1"/>
        <rFont val="Calibri"/>
        <family val="2"/>
        <scheme val="minor"/>
      </rPr>
      <t>ex situ</t>
    </r>
    <r>
      <rPr>
        <sz val="11"/>
        <color theme="1"/>
        <rFont val="Calibri"/>
        <family val="2"/>
        <scheme val="minor"/>
      </rPr>
      <t>.</t>
    </r>
  </si>
  <si>
    <r>
      <t xml:space="preserve">Desenvolver estudos integrados em Filogenia de </t>
    </r>
    <r>
      <rPr>
        <i/>
        <sz val="11"/>
        <color theme="1"/>
        <rFont val="Calibri"/>
        <family val="2"/>
        <scheme val="minor"/>
      </rPr>
      <t>Brachyteles</t>
    </r>
    <r>
      <rPr>
        <sz val="11"/>
        <color theme="1"/>
        <rFont val="Calibri"/>
        <family val="2"/>
        <scheme val="minor"/>
      </rPr>
      <t>.</t>
    </r>
  </si>
  <si>
    <r>
      <t xml:space="preserve">Desenvolver e integrar estudos em uso de habitat, capacidade de suporte e ecologia alimentar de </t>
    </r>
    <r>
      <rPr>
        <i/>
        <sz val="11"/>
        <color theme="1"/>
        <rFont val="Calibri"/>
        <family val="2"/>
        <scheme val="minor"/>
      </rPr>
      <t>Brachyteles</t>
    </r>
    <r>
      <rPr>
        <sz val="11"/>
        <color theme="1"/>
        <rFont val="Calibri"/>
        <family val="2"/>
        <scheme val="minor"/>
      </rPr>
      <t>.</t>
    </r>
  </si>
  <si>
    <r>
      <t xml:space="preserve">Identificar grupos de profissionais e instituições interessados em desenvolver estudos em medicina da conservação de </t>
    </r>
    <r>
      <rPr>
        <i/>
        <sz val="11"/>
        <color theme="1"/>
        <rFont val="Calibri"/>
        <family val="2"/>
        <scheme val="minor"/>
      </rPr>
      <t>Brachyteles</t>
    </r>
    <r>
      <rPr>
        <sz val="11"/>
        <color theme="1"/>
        <rFont val="Calibri"/>
        <family val="2"/>
        <scheme val="minor"/>
      </rPr>
      <t>.</t>
    </r>
  </si>
  <si>
    <t>mplementar projetos com base nas  diretrizes definidas na ação 8.1, priorizando as comunidades humanas em áreas com presença de muriquis.</t>
  </si>
  <si>
    <t>Maria Otávia Crepaldi  (USP e IEMA), Viviane (Zoo Sorocaba), Andree (Super Eco), Cecília Pessutti (Zoo Sorocaba)</t>
  </si>
  <si>
    <t>Mapeamento situacional  sistematizado. Desenho das diretrizes estratégicas de Ed. Amb, Difusão científica e Ger renda. Próximos passos, inclusive validação e aprimoramento,  definidos.Estratégia de formação da "rede muriqui" definida.</t>
  </si>
  <si>
    <t xml:space="preserve">Ação parcialmente realizada. Ocorreram duas reuniões específicas para discussão e definição de diretrizes que norteassem programas de educação ambiental, difusão científica e geração alternativa de renda. Porém, houve atraso e dificuldade no repasse de informações, de modo que o documento de diretrizes não foi finalizado.
Informações que estavam em HD foram perdidas em enchente na SUPER-ECO, assim como a documentação em papel. Poucos documentos originais foram resgatados e não foram suficientes para elaboração das diretrizes.
Em relação à educação ambiental, os eventos realizados em anos anteriores no Espírito Santo e Sorocaba e que seriam norteadores de um "plano de diretrizes para projetos de educação ambiental", não  geraram informações claras e que pudessem ser analisadas e convertidas num plano. Pelo menos, as informações que chegaram até mim estavam muito soltas e difíceis de compilar. </t>
  </si>
  <si>
    <t xml:space="preserve">Reuniões (2) realizadas. Material produzido mas perdido.
</t>
  </si>
  <si>
    <t>Depende da conclusão da ação 8.2.</t>
  </si>
  <si>
    <t>Ação não iniciada porque depende da conclusão da ação 8.2.
Nas atividades que assino como articulador, não houveram progressos. Sobretudo no que trata da educação ambiental, os eventos realizados em anos anteriores no Espírito Santo e Sorocaba e que seriam norteadores de um "plano de diretrizes para projetos de educação ambiental", não  geraram informações claras e que pudessem ser analisadas e convertidas num plano. Pelo menos, as informações que chegaram até mim estavam muito soltas e difíceis de compilar. Sendo assim, considero o que já está na planilha de monitoria como atualizado.</t>
  </si>
  <si>
    <t xml:space="preserve"> </t>
  </si>
  <si>
    <t>Foi definido a composição do grupo assessor, falta submeter a aprovação da DIBIO e encaminhar publicação da portaria .</t>
  </si>
  <si>
    <t>Atualização de forma não sistematizada .</t>
  </si>
  <si>
    <t>Não foi realizada a atualização e grupo existente ficou inoperante e obsoleto  (2011). Um grupo Google foi reativado por Talebi.</t>
  </si>
  <si>
    <t>Portaria publicada em 07/2011 . 
Portaria reformulada na AVMT e publicada em 2014.</t>
  </si>
  <si>
    <t>Não há uma lista atualizda e sistematizada.</t>
  </si>
  <si>
    <t>Grupo reativado mas não operante.</t>
  </si>
  <si>
    <t>André Cunha (UNB), Cecilia Pessutti (PZMQB),  Fabiano Melo (CECO - UFG), Leandro Moreira (CECO), Maurício Talebi (Pró-Muriqui - UNIFESP Diadema), Sérgio Mendes (UFES - IPEMA), Tereza Cristina (PMC)</t>
  </si>
  <si>
    <r>
      <t xml:space="preserve">Elaborar os sub-programas de manejo para cada espécie de </t>
    </r>
    <r>
      <rPr>
        <i/>
        <sz val="11"/>
        <color theme="1"/>
        <rFont val="Calibri"/>
        <family val="2"/>
        <scheme val="minor"/>
      </rPr>
      <t xml:space="preserve">Brachyteles </t>
    </r>
    <r>
      <rPr>
        <sz val="11"/>
        <color theme="1"/>
        <rFont val="Calibri"/>
        <family val="2"/>
        <scheme val="minor"/>
      </rPr>
      <t xml:space="preserve">incluindo populações </t>
    </r>
    <r>
      <rPr>
        <i/>
        <sz val="11"/>
        <color theme="1"/>
        <rFont val="Calibri"/>
        <family val="2"/>
        <scheme val="minor"/>
      </rPr>
      <t>ex situ</t>
    </r>
    <r>
      <rPr>
        <sz val="11"/>
        <color theme="1"/>
        <rFont val="Calibri"/>
        <family val="2"/>
        <scheme val="minor"/>
      </rPr>
      <t>.</t>
    </r>
  </si>
  <si>
    <r>
      <t xml:space="preserve">Iniciar a implementação do sub-programa de manejo do muriqui-do-norte, </t>
    </r>
    <r>
      <rPr>
        <i/>
        <sz val="11"/>
        <color theme="1"/>
        <rFont val="Calibri"/>
        <family val="2"/>
        <scheme val="minor"/>
      </rPr>
      <t>B. hypoxanthus</t>
    </r>
    <r>
      <rPr>
        <sz val="11"/>
        <color theme="1"/>
        <rFont val="Calibri"/>
        <family val="2"/>
        <scheme val="minor"/>
      </rPr>
      <t xml:space="preserve">, incluindo população </t>
    </r>
    <r>
      <rPr>
        <i/>
        <sz val="11"/>
        <color theme="1"/>
        <rFont val="Calibri"/>
        <family val="2"/>
        <scheme val="minor"/>
      </rPr>
      <t>ex situ</t>
    </r>
    <r>
      <rPr>
        <sz val="11"/>
        <color theme="1"/>
        <rFont val="Calibri"/>
        <family val="2"/>
        <scheme val="minor"/>
      </rPr>
      <t>.</t>
    </r>
  </si>
  <si>
    <r>
      <t xml:space="preserve">Iniciar a implementação do sub-programa de manejo do muriqui-do-sul, </t>
    </r>
    <r>
      <rPr>
        <i/>
        <sz val="11"/>
        <color theme="1"/>
        <rFont val="Calibri"/>
        <family val="2"/>
        <scheme val="minor"/>
      </rPr>
      <t>B. arachnoides</t>
    </r>
    <r>
      <rPr>
        <sz val="11"/>
        <color theme="1"/>
        <rFont val="Calibri"/>
        <family val="2"/>
        <scheme val="minor"/>
      </rPr>
      <t xml:space="preserve">, incluindo populações </t>
    </r>
    <r>
      <rPr>
        <i/>
        <sz val="11"/>
        <color theme="1"/>
        <rFont val="Calibri"/>
        <family val="2"/>
        <scheme val="minor"/>
      </rPr>
      <t>ex situ</t>
    </r>
    <r>
      <rPr>
        <sz val="11"/>
        <color theme="1"/>
        <rFont val="Calibri"/>
        <family val="2"/>
        <scheme val="minor"/>
      </rPr>
      <t>.</t>
    </r>
  </si>
  <si>
    <t>Lista atualizada</t>
  </si>
  <si>
    <t>Foi iniciado apenas em MG .
Foi iniciado em MG e no ES, já  havendo populações inviáveis identificadas e AVP realizadas (exceto para o Caparaó). Expedições estão sendo realizadas no PR e BA para busca de populações. Em MG a população de Ibitipoca já foi identifiacda como inviável.
2013: Esta ação está praticamente concluída, faltando apenas consenso de como manejá-las.
Em 2014 foram elencadas apenas as populações inviáveis de MN.
2017: MS: APA Cairuçu, Barreiro Rico? Castro?</t>
  </si>
  <si>
    <t>AVP já realizadas para as populações de Santa Maria no ES, onde todas as populações isoladas foram consideradas inviáveis.
Populações de MN identificadas mas não priorizadas, apesar dos protocolos.
Populações do MS identificadas (2 precisam ser checadas) mas não priorizadas.</t>
  </si>
  <si>
    <t>Foi iniciado apenas em MG.
Não foi identificada nenhuma nova população nessas condições, apesar das expedições realizadas (exceto em SP).
Foram identificadas novas áreas com populações inviáveis: Ferros (MG), Dr. Ulyssis (PR), Santa Leopoldina-Alto Caramuru (ES).</t>
  </si>
  <si>
    <t>Ainda nao foi feito definitivamente, mas há protocolos para cativeiro.
Uma proposta de minuta dos sub-programas ex situ foi escrita durante a reunião de monitoria de 2012. As colaborações serão consolidadas e o documento seguirá para aprovação da DIBIO. Os protocolos já existentes estão sendo revisados e outros serão desenvolvidos. Estes usarão as experiências de campo e cativeiro já existentes.
Foi consolidada minuta do programa e submetida à DIBIO que não aprovou Programa de Cativeiro para muriquis à luz da IN ICMBio N°22.
Protocolos de manejo iniciados na reunião de 2014. Falta consolidar e publicar.</t>
  </si>
  <si>
    <t>Versão preliminar da minuta do programa ex situ e de protocolos.
Protocolos de manejo iniciados na reunião de 2014. Falta consolidar e publicar.</t>
  </si>
  <si>
    <t>O programa ainda não está em implementação porque ainda não foi elaborado.
2013: Temos que realizar uma reunião este ano exclusivamente para este fim. A ideia é que a mesma ocorra em junho de 2014, na Reserva do Ibitipoca e os passos para permitir essa reunião estão sendo tomados. 
Já há protocolos para cativeiro. Estamos aguardando a publicação de nova IN por parte do ICMBio sobre manejo de populações ameaçadas. Por enquanto, os casos estão sendo tratados de forma isolada mas sempre levando para discussão pelo GAPAN.
Foram realizadas ações de manejo no ES e MG autorizadas via SISBIO, chancelada pelo GAT PAN, seguindo os protocolos já estabelecidos pelo PAN.
O único MN em cativeiro veio a óbito em 06/16.</t>
  </si>
  <si>
    <t>Apesar e não oficializado o programa, o manejo segue de acordo com orientações do PAN.</t>
  </si>
  <si>
    <t>O programa ainda não está em implementação porque ainda não foi elaborado.
Já existem alguns protocolos para cativeiro. Porém, os sub-programas ainda não foram oficializados e por isso não estão sendo implementados. Estamos aguardando a publicação de nova IN por parte do ICMBio sobre manejo de populações ameaçadas. Por enquanto, os casos estão sendo tratados de forma isolada mas sempre levando para discussão pelo GAPAN.
2017: PR - Passeio Públio de Curitiba: 01 macho adulto (cerca de 20 anos); 01 femea adulta (14 anos); 01 macho nascido em 2014 e um macho nascido em 2016. Em um recinto no zoológico, vive um macho transferido do CETAS de São Vicente/SP em 2010 que já tinha aproximadamente 2 anos.
RJ: CPRJ: 4 machos e 1 fêmea.
SP:Zoo Sorocaba 2 machos, 2 fêmeas; Zoo SP: 2 machos.</t>
  </si>
  <si>
    <t>Alcides Pissinatti (INEACPRJ), André Cunha (UNB), Carla Possamai (CECO), Denize Fontes (IEF/MG), Fabiano Melo (CECO - UFG), Fernanda Tabacow (CECO - Fundação Biodiversitas), Karen Strier (Univ. Wisconsin - Preserve Muriqui), Leandro Moreira (CECO), Maurício Talebi (Pró-Muriqui - UNIFESP Diadema), Paula Breves (Eco-Atlântica), Sérgio Mendes (UFES - IPEMA), 
Tereza Cristina (PMC)</t>
  </si>
  <si>
    <t xml:space="preserve">Objetivo Geral do PAN: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</si>
</sst>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164" formatCode="&quot;R$ &quot;#,##0.00"/>
    <numFmt numFmtId="165" formatCode="&quot;R$ &quot;#,##0_);[Red]\(&quot;R$ &quot;#,##0\)"/>
    <numFmt numFmtId="166" formatCode="&quot;R$ &quot;#,##0.00_);[Red]\(&quot;R$ &quot;#,##0.00\)"/>
    <numFmt numFmtId="167" formatCode="[$-416]mmmm\-yy;@"/>
    <numFmt numFmtId="168" formatCode="[$-416]mmm\-yy;@"/>
  </numFmts>
  <fonts count="7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i/>
      <sz val="11"/>
      <color theme="1"/>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sz val="9"/>
      <color indexed="81"/>
      <name val="Tahoma"/>
      <family val="2"/>
    </font>
    <font>
      <b/>
      <sz val="9"/>
      <color indexed="81"/>
      <name val="Tahoma"/>
      <family val="2"/>
    </font>
    <font>
      <b/>
      <sz val="11"/>
      <color rgb="FFFF0000"/>
      <name val="Calibri"/>
      <family val="2"/>
      <scheme val="minor"/>
    </font>
    <font>
      <sz val="10"/>
      <name val="Calibri"/>
      <family val="2"/>
    </font>
    <font>
      <sz val="10"/>
      <name val="Arial"/>
      <family val="2"/>
    </font>
    <font>
      <sz val="10"/>
      <color theme="1"/>
      <name val="Calibri"/>
      <family val="2"/>
    </font>
    <font>
      <sz val="11"/>
      <color indexed="8"/>
      <name val="Calibri"/>
      <family val="2"/>
    </font>
    <font>
      <sz val="10"/>
      <color theme="1"/>
      <name val="Calibri"/>
      <family val="2"/>
      <scheme val="minor"/>
    </font>
    <font>
      <b/>
      <sz val="9"/>
      <name val="Arial"/>
      <family val="2"/>
    </font>
    <font>
      <sz val="14"/>
      <color theme="1"/>
      <name val="Calibri"/>
      <family val="2"/>
      <scheme val="minor"/>
    </font>
    <font>
      <sz val="11"/>
      <name val="Calibri"/>
      <family val="2"/>
      <scheme val="minor"/>
    </font>
    <font>
      <sz val="8"/>
      <color theme="1"/>
      <name val="Calibri"/>
      <family val="2"/>
      <scheme val="minor"/>
    </font>
    <font>
      <sz val="11"/>
      <color indexed="8"/>
      <name val="Calibri"/>
      <family val="2"/>
      <scheme val="minor"/>
    </font>
    <font>
      <sz val="10"/>
      <color indexed="8"/>
      <name val="Calibri"/>
      <family val="2"/>
      <scheme val="minor"/>
    </font>
    <font>
      <sz val="8"/>
      <name val="Calibri"/>
      <family val="2"/>
      <scheme val="minor"/>
    </font>
    <font>
      <sz val="9"/>
      <name val="Calibri"/>
      <family val="2"/>
      <scheme val="minor"/>
    </font>
    <font>
      <b/>
      <sz val="9"/>
      <name val="Calibri"/>
      <family val="2"/>
      <scheme val="minor"/>
    </font>
    <font>
      <sz val="12"/>
      <name val="Calibri"/>
      <family val="2"/>
      <scheme val="minor"/>
    </font>
    <font>
      <sz val="10"/>
      <color rgb="FFFF0000"/>
      <name val="Calibri"/>
      <family val="2"/>
      <scheme val="minor"/>
    </font>
    <font>
      <b/>
      <sz val="11"/>
      <name val="Calibri"/>
      <family val="2"/>
      <scheme val="minor"/>
    </font>
    <font>
      <b/>
      <sz val="1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Arial"/>
      <family val="2"/>
    </font>
    <font>
      <b/>
      <sz val="12"/>
      <name val="Arial"/>
      <family val="2"/>
    </font>
    <font>
      <sz val="11"/>
      <name val="Calibri"/>
      <family val="2"/>
    </font>
    <font>
      <sz val="16"/>
      <color theme="1"/>
      <name val="Calibri"/>
      <family val="2"/>
      <scheme val="minor"/>
    </font>
    <font>
      <sz val="14"/>
      <color indexed="8"/>
      <name val="Calibri"/>
      <family val="2"/>
      <scheme val="minor"/>
    </font>
    <font>
      <u/>
      <sz val="11"/>
      <color theme="1"/>
      <name val="Calibri"/>
      <family val="2"/>
      <scheme val="minor"/>
    </font>
    <font>
      <sz val="11"/>
      <color rgb="FF000000"/>
      <name val="Calibri"/>
      <family val="2"/>
    </font>
    <font>
      <sz val="16"/>
      <color theme="0"/>
      <name val="Calibri"/>
      <family val="2"/>
      <scheme val="minor"/>
    </font>
    <font>
      <sz val="11"/>
      <color rgb="FF000000"/>
      <name val="Calibri"/>
      <family val="2"/>
      <scheme val="minor"/>
    </font>
    <font>
      <vertAlign val="superscript"/>
      <sz val="12"/>
      <name val="Calibri"/>
      <family val="2"/>
      <scheme val="minor"/>
    </font>
    <font>
      <vertAlign val="superscript"/>
      <sz val="12"/>
      <color theme="1"/>
      <name val="Calibri"/>
      <family val="2"/>
      <scheme val="minor"/>
    </font>
    <font>
      <i/>
      <sz val="11"/>
      <name val="Calibri"/>
      <family val="2"/>
      <scheme val="minor"/>
    </font>
    <font>
      <i/>
      <sz val="10"/>
      <name val="Calibri"/>
      <family val="2"/>
      <scheme val="minor"/>
    </font>
    <font>
      <i/>
      <sz val="10"/>
      <name val="Calibri"/>
      <family val="2"/>
    </font>
    <font>
      <sz val="11"/>
      <name val="Arial"/>
      <family val="2"/>
    </font>
    <font>
      <vertAlign val="superscript"/>
      <sz val="11"/>
      <name val="Calibri"/>
      <family val="2"/>
      <scheme val="minor"/>
    </font>
  </fonts>
  <fills count="53">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99CC"/>
        <bgColor indexed="64"/>
      </patternFill>
    </fill>
    <fill>
      <patternFill patternType="solid">
        <fgColor theme="6" tint="0.79998168889431442"/>
        <bgColor indexed="9"/>
      </patternFill>
    </fill>
    <fill>
      <patternFill patternType="solid">
        <fgColor rgb="FFFFFF00"/>
        <bgColor indexed="64"/>
      </patternFill>
    </fill>
    <fill>
      <patternFill patternType="solid">
        <fgColor indexed="27"/>
        <bgColor indexed="41"/>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41"/>
        <bgColor indexed="64"/>
      </patternFill>
    </fill>
    <fill>
      <patternFill patternType="solid">
        <fgColor rgb="FFEBF1DE"/>
        <bgColor rgb="FF000000"/>
      </patternFill>
    </fill>
    <fill>
      <patternFill patternType="solid">
        <fgColor rgb="FFEAF1DD"/>
        <bgColor indexed="64"/>
      </patternFill>
    </fill>
    <fill>
      <patternFill patternType="solid">
        <fgColor theme="2" tint="-9.9978637043366805E-2"/>
        <bgColor indexed="64"/>
      </patternFill>
    </fill>
    <fill>
      <patternFill patternType="solid">
        <fgColor rgb="FF99CC00"/>
        <bgColor indexed="64"/>
      </patternFill>
    </fill>
    <fill>
      <patternFill patternType="solid">
        <fgColor theme="6" tint="-0.24994659260841701"/>
        <bgColor indexed="64"/>
      </patternFill>
    </fill>
  </fills>
  <borders count="79">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medium">
        <color indexed="8"/>
      </left>
      <right/>
      <top/>
      <bottom style="medium">
        <color indexed="8"/>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style="thin">
        <color indexed="8"/>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8"/>
      </top>
      <bottom style="thin">
        <color indexed="64"/>
      </bottom>
      <diagonal/>
    </border>
    <border>
      <left/>
      <right style="thin">
        <color indexed="64"/>
      </right>
      <top/>
      <bottom/>
      <diagonal/>
    </border>
    <border>
      <left/>
      <right style="thin">
        <color indexed="8"/>
      </right>
      <top/>
      <bottom style="thin">
        <color indexed="8"/>
      </bottom>
      <diagonal/>
    </border>
    <border>
      <left style="hair">
        <color indexed="64"/>
      </left>
      <right/>
      <top style="double">
        <color indexed="64"/>
      </top>
      <bottom style="double">
        <color indexed="64"/>
      </bottom>
      <diagonal/>
    </border>
    <border>
      <left style="double">
        <color indexed="64"/>
      </left>
      <right/>
      <top style="hair">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86">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xf numFmtId="0" fontId="24" fillId="0" borderId="0"/>
    <xf numFmtId="0" fontId="24" fillId="25" borderId="45">
      <alignment horizontal="center" vertical="center" wrapText="1"/>
    </xf>
    <xf numFmtId="9" fontId="1" fillId="0" borderId="0" applyFont="0" applyFill="0" applyBorder="0" applyAlignment="0" applyProtection="0"/>
    <xf numFmtId="44" fontId="24" fillId="0" borderId="0" applyFont="0" applyFill="0" applyBorder="0" applyAlignment="0" applyProtection="0"/>
    <xf numFmtId="9"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5"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29" borderId="0" applyNumberFormat="0" applyBorder="0" applyAlignment="0" applyProtection="0"/>
    <xf numFmtId="0" fontId="26" fillId="31" borderId="0" applyNumberFormat="0" applyBorder="0" applyAlignment="0" applyProtection="0"/>
    <xf numFmtId="0" fontId="26" fillId="34" borderId="0" applyNumberFormat="0" applyBorder="0" applyAlignment="0" applyProtection="0"/>
    <xf numFmtId="0" fontId="41" fillId="35"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41" fillId="42" borderId="0" applyNumberFormat="0" applyBorder="0" applyAlignment="0" applyProtection="0"/>
    <xf numFmtId="0" fontId="42" fillId="27" borderId="0" applyNumberFormat="0" applyBorder="0" applyAlignment="0" applyProtection="0"/>
    <xf numFmtId="0" fontId="43" fillId="43" borderId="48" applyNumberFormat="0" applyAlignment="0" applyProtection="0"/>
    <xf numFmtId="0" fontId="44" fillId="44" borderId="49" applyNumberFormat="0" applyAlignment="0" applyProtection="0"/>
    <xf numFmtId="0" fontId="45" fillId="0" borderId="0" applyNumberFormat="0" applyFill="0" applyBorder="0" applyAlignment="0" applyProtection="0"/>
    <xf numFmtId="0" fontId="46" fillId="28" borderId="0" applyNumberFormat="0" applyBorder="0" applyAlignment="0" applyProtection="0"/>
    <xf numFmtId="0" fontId="47" fillId="0" borderId="50" applyNumberFormat="0" applyFill="0" applyAlignment="0" applyProtection="0"/>
    <xf numFmtId="0" fontId="48" fillId="0" borderId="51" applyNumberFormat="0" applyFill="0" applyAlignment="0" applyProtection="0"/>
    <xf numFmtId="0" fontId="49" fillId="0" borderId="52" applyNumberFormat="0" applyFill="0" applyAlignment="0" applyProtection="0"/>
    <xf numFmtId="0" fontId="49" fillId="0" borderId="0" applyNumberFormat="0" applyFill="0" applyBorder="0" applyAlignment="0" applyProtection="0"/>
    <xf numFmtId="0" fontId="50" fillId="30" borderId="48" applyNumberFormat="0" applyAlignment="0" applyProtection="0"/>
    <xf numFmtId="0" fontId="51" fillId="0" borderId="53" applyNumberFormat="0" applyFill="0" applyAlignment="0" applyProtection="0"/>
    <xf numFmtId="0" fontId="52" fillId="45" borderId="0" applyNumberFormat="0" applyBorder="0" applyAlignment="0" applyProtection="0"/>
    <xf numFmtId="0" fontId="24" fillId="46" borderId="54" applyNumberFormat="0" applyAlignment="0" applyProtection="0"/>
    <xf numFmtId="0" fontId="53" fillId="43" borderId="55" applyNumberFormat="0" applyAlignment="0" applyProtection="0"/>
    <xf numFmtId="0" fontId="54" fillId="0" borderId="0" applyNumberFormat="0" applyFill="0" applyBorder="0" applyAlignment="0" applyProtection="0"/>
    <xf numFmtId="0" fontId="55" fillId="0" borderId="56" applyNumberFormat="0" applyFill="0" applyAlignment="0" applyProtection="0"/>
    <xf numFmtId="0" fontId="56" fillId="0" borderId="0" applyNumberFormat="0" applyFill="0" applyBorder="0" applyAlignment="0" applyProtection="0"/>
    <xf numFmtId="0" fontId="58" fillId="47" borderId="57" applyFont="0">
      <alignment horizontal="center" vertical="center" wrapText="1"/>
    </xf>
    <xf numFmtId="0" fontId="57" fillId="0" borderId="0" applyNumberFormat="0" applyFill="0" applyBorder="0" applyAlignment="0" applyProtection="0">
      <alignment vertical="top"/>
      <protection locked="0"/>
    </xf>
    <xf numFmtId="0" fontId="50" fillId="30" borderId="48" applyNumberFormat="0" applyAlignment="0" applyProtection="0"/>
    <xf numFmtId="0" fontId="24" fillId="46" borderId="54" applyNumberFormat="0" applyAlignment="0" applyProtection="0"/>
    <xf numFmtId="0" fontId="24" fillId="46" borderId="54" applyNumberFormat="0" applyAlignment="0" applyProtection="0"/>
    <xf numFmtId="0" fontId="55" fillId="0" borderId="56" applyNumberFormat="0" applyFill="0" applyAlignment="0" applyProtection="0"/>
    <xf numFmtId="0" fontId="43" fillId="43" borderId="48" applyNumberFormat="0" applyAlignment="0" applyProtection="0"/>
    <xf numFmtId="0" fontId="50" fillId="30" borderId="48" applyNumberFormat="0" applyAlignment="0" applyProtection="0"/>
    <xf numFmtId="0" fontId="53" fillId="43" borderId="55" applyNumberFormat="0" applyAlignment="0" applyProtection="0"/>
    <xf numFmtId="0" fontId="50" fillId="30" borderId="48" applyNumberFormat="0" applyAlignment="0" applyProtection="0"/>
    <xf numFmtId="0" fontId="55" fillId="0" borderId="56" applyNumberFormat="0" applyFill="0" applyAlignment="0" applyProtection="0"/>
    <xf numFmtId="0" fontId="43" fillId="43" borderId="48" applyNumberFormat="0" applyAlignment="0" applyProtection="0"/>
    <xf numFmtId="0" fontId="50" fillId="30" borderId="48" applyNumberFormat="0" applyAlignment="0" applyProtection="0"/>
    <xf numFmtId="0" fontId="24" fillId="46" borderId="54" applyNumberFormat="0" applyAlignment="0" applyProtection="0"/>
    <xf numFmtId="0" fontId="53" fillId="43" borderId="55" applyNumberFormat="0" applyAlignment="0" applyProtection="0"/>
    <xf numFmtId="0" fontId="55" fillId="0" borderId="56" applyNumberFormat="0" applyFill="0" applyAlignment="0" applyProtection="0"/>
    <xf numFmtId="0" fontId="43" fillId="43" borderId="48" applyNumberFormat="0" applyAlignment="0" applyProtection="0"/>
    <xf numFmtId="0" fontId="53" fillId="43" borderId="55" applyNumberFormat="0" applyAlignment="0" applyProtection="0"/>
    <xf numFmtId="0" fontId="43" fillId="43" borderId="48" applyNumberFormat="0" applyAlignment="0" applyProtection="0"/>
    <xf numFmtId="0" fontId="53" fillId="43" borderId="55" applyNumberFormat="0" applyAlignment="0" applyProtection="0"/>
    <xf numFmtId="0" fontId="43" fillId="43" borderId="48" applyNumberFormat="0" applyAlignment="0" applyProtection="0"/>
    <xf numFmtId="0" fontId="55" fillId="0" borderId="56" applyNumberFormat="0" applyFill="0" applyAlignment="0" applyProtection="0"/>
    <xf numFmtId="0" fontId="50" fillId="30" borderId="48" applyNumberFormat="0" applyAlignment="0" applyProtection="0"/>
    <xf numFmtId="0" fontId="24" fillId="46" borderId="54" applyNumberFormat="0" applyAlignment="0" applyProtection="0"/>
    <xf numFmtId="0" fontId="53" fillId="43" borderId="55" applyNumberFormat="0" applyAlignment="0" applyProtection="0"/>
    <xf numFmtId="0" fontId="55" fillId="0" borderId="56" applyNumberFormat="0" applyFill="0" applyAlignment="0" applyProtection="0"/>
    <xf numFmtId="0" fontId="24" fillId="46" borderId="54" applyNumberFormat="0" applyAlignment="0" applyProtection="0"/>
  </cellStyleXfs>
  <cellXfs count="750">
    <xf numFmtId="0" fontId="0" fillId="0" borderId="0" xfId="0"/>
    <xf numFmtId="0" fontId="0" fillId="3" borderId="0" xfId="0" applyFill="1"/>
    <xf numFmtId="0" fontId="0" fillId="4" borderId="0" xfId="0" applyFill="1"/>
    <xf numFmtId="0" fontId="2"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0" fillId="3" borderId="4" xfId="0" applyFill="1" applyBorder="1"/>
    <xf numFmtId="0" fontId="0" fillId="3" borderId="2" xfId="0" applyFill="1" applyBorder="1"/>
    <xf numFmtId="0" fontId="0" fillId="3" borderId="5" xfId="0" applyFill="1" applyBorder="1"/>
    <xf numFmtId="0" fontId="7" fillId="3" borderId="2" xfId="0" applyFont="1" applyFill="1" applyBorder="1" applyAlignment="1">
      <alignment vertical="center" wrapText="1"/>
    </xf>
    <xf numFmtId="0" fontId="7" fillId="3" borderId="5" xfId="0" applyFont="1" applyFill="1" applyBorder="1" applyAlignment="1">
      <alignment vertical="center" wrapText="1"/>
    </xf>
    <xf numFmtId="0" fontId="0" fillId="3" borderId="3" xfId="0" applyFill="1" applyBorder="1"/>
    <xf numFmtId="0" fontId="0" fillId="3" borderId="9" xfId="0" applyFill="1" applyBorder="1"/>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9" borderId="10"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6" fillId="3" borderId="9" xfId="0" applyFont="1" applyFill="1" applyBorder="1" applyAlignment="1">
      <alignment horizontal="center"/>
    </xf>
    <xf numFmtId="0" fontId="4" fillId="15" borderId="0" xfId="0" applyFont="1" applyFill="1"/>
    <xf numFmtId="0" fontId="0" fillId="15" borderId="0" xfId="0" applyFill="1"/>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2" fillId="21" borderId="17" xfId="0" applyFont="1" applyFill="1" applyBorder="1" applyAlignment="1">
      <alignment vertical="center" wrapText="1"/>
    </xf>
    <xf numFmtId="0" fontId="2" fillId="21" borderId="17" xfId="0" applyFont="1" applyFill="1" applyBorder="1" applyAlignment="1">
      <alignment horizontal="center" vertical="center" wrapText="1"/>
    </xf>
    <xf numFmtId="0" fontId="3" fillId="7" borderId="0" xfId="0" applyFont="1" applyFill="1" applyAlignment="1">
      <alignment horizontal="center" vertical="center"/>
    </xf>
    <xf numFmtId="0" fontId="0" fillId="5" borderId="12" xfId="0" applyFill="1" applyBorder="1"/>
    <xf numFmtId="0" fontId="0" fillId="18" borderId="23" xfId="0" applyFill="1" applyBorder="1"/>
    <xf numFmtId="0" fontId="0" fillId="5" borderId="24" xfId="0" applyFill="1" applyBorder="1"/>
    <xf numFmtId="0" fontId="0" fillId="11" borderId="24" xfId="0" applyFill="1" applyBorder="1"/>
    <xf numFmtId="0" fontId="0" fillId="12" borderId="24" xfId="0" applyFill="1" applyBorder="1"/>
    <xf numFmtId="0" fontId="0" fillId="13" borderId="24" xfId="0" applyFill="1" applyBorder="1"/>
    <xf numFmtId="0" fontId="0" fillId="14" borderId="25" xfId="0" applyFill="1" applyBorder="1"/>
    <xf numFmtId="0" fontId="11" fillId="2" borderId="27" xfId="0" applyFont="1" applyFill="1" applyBorder="1"/>
    <xf numFmtId="0" fontId="11" fillId="2" borderId="28"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3" fillId="0" borderId="26" xfId="0" applyFont="1" applyBorder="1" applyAlignment="1">
      <alignment horizontal="center"/>
    </xf>
    <xf numFmtId="0" fontId="2" fillId="21" borderId="0" xfId="0" applyFont="1" applyFill="1" applyAlignment="1">
      <alignment horizontal="center" vertical="center" wrapText="1"/>
    </xf>
    <xf numFmtId="0" fontId="10" fillId="20" borderId="0" xfId="0" applyFont="1" applyFill="1" applyAlignment="1">
      <alignment vertical="center"/>
    </xf>
    <xf numFmtId="0" fontId="4" fillId="18" borderId="12" xfId="0" applyFont="1" applyFill="1" applyBorder="1"/>
    <xf numFmtId="0" fontId="11" fillId="2" borderId="16" xfId="0" applyFont="1" applyFill="1" applyBorder="1" applyAlignment="1">
      <alignment horizontal="left"/>
    </xf>
    <xf numFmtId="0" fontId="0" fillId="6" borderId="3" xfId="0" applyFill="1" applyBorder="1"/>
    <xf numFmtId="0" fontId="13" fillId="6" borderId="29" xfId="0" applyFont="1" applyFill="1" applyBorder="1" applyAlignment="1">
      <alignment horizontal="center" vertical="center"/>
    </xf>
    <xf numFmtId="0" fontId="14" fillId="6" borderId="0" xfId="0" applyFont="1" applyFill="1" applyAlignment="1">
      <alignment horizontal="left"/>
    </xf>
    <xf numFmtId="0" fontId="15" fillId="6" borderId="0" xfId="0" applyFont="1" applyFill="1" applyAlignment="1">
      <alignment horizontal="left"/>
    </xf>
    <xf numFmtId="0" fontId="1" fillId="6" borderId="0" xfId="2" applyFill="1"/>
    <xf numFmtId="0" fontId="1" fillId="6" borderId="0" xfId="2" applyFill="1" applyAlignment="1">
      <alignment wrapText="1"/>
    </xf>
    <xf numFmtId="0" fontId="16" fillId="6" borderId="0" xfId="0" applyFont="1" applyFill="1"/>
    <xf numFmtId="0" fontId="17" fillId="6" borderId="0" xfId="0" applyFont="1" applyFill="1"/>
    <xf numFmtId="0" fontId="18" fillId="6" borderId="0" xfId="3" applyFill="1"/>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3" borderId="7"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5" fillId="3" borderId="1" xfId="0" applyFont="1" applyFill="1" applyBorder="1" applyAlignment="1">
      <alignment horizontal="left"/>
    </xf>
    <xf numFmtId="0" fontId="0" fillId="3" borderId="9" xfId="0" applyFill="1" applyBorder="1" applyAlignment="1">
      <alignment horizontal="center" vertical="center"/>
    </xf>
    <xf numFmtId="0" fontId="0" fillId="3" borderId="20" xfId="0" applyFill="1" applyBorder="1" applyAlignment="1">
      <alignment horizontal="center" vertical="center"/>
    </xf>
    <xf numFmtId="0" fontId="19" fillId="0" borderId="0" xfId="0" applyFont="1"/>
    <xf numFmtId="0" fontId="0" fillId="6" borderId="20" xfId="0" applyFill="1" applyBorder="1" applyAlignment="1">
      <alignment horizontal="center" vertical="center"/>
    </xf>
    <xf numFmtId="0" fontId="9" fillId="18" borderId="6" xfId="0" applyFont="1" applyFill="1" applyBorder="1" applyAlignment="1">
      <alignment horizontal="center" vertical="center" wrapText="1"/>
    </xf>
    <xf numFmtId="0" fontId="9" fillId="8" borderId="2" xfId="0" applyFont="1" applyFill="1" applyBorder="1" applyAlignment="1">
      <alignment horizontal="center"/>
    </xf>
    <xf numFmtId="0" fontId="0" fillId="0" borderId="0" xfId="0" applyAlignment="1">
      <alignment vertical="center"/>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center" vertical="center" wrapText="1"/>
    </xf>
    <xf numFmtId="0" fontId="4" fillId="18" borderId="0" xfId="0" applyFont="1" applyFill="1"/>
    <xf numFmtId="0" fontId="0" fillId="22" borderId="13" xfId="0" applyFill="1" applyBorder="1"/>
    <xf numFmtId="0" fontId="8" fillId="22" borderId="8" xfId="0" applyFont="1" applyFill="1" applyBorder="1" applyAlignment="1">
      <alignment horizontal="center" vertical="center"/>
    </xf>
    <xf numFmtId="0" fontId="8" fillId="22" borderId="20"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2" xfId="0" applyFont="1" applyBorder="1" applyAlignment="1">
      <alignment horizontal="center"/>
    </xf>
    <xf numFmtId="9" fontId="6" fillId="0" borderId="22"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11" xfId="0" applyNumberFormat="1" applyBorder="1" applyAlignment="1">
      <alignment horizontal="center"/>
    </xf>
    <xf numFmtId="0" fontId="2" fillId="21" borderId="30" xfId="0" applyFont="1" applyFill="1" applyBorder="1" applyAlignment="1">
      <alignment vertical="center" wrapText="1"/>
    </xf>
    <xf numFmtId="0" fontId="0" fillId="0" borderId="31" xfId="0" applyBorder="1" applyAlignment="1">
      <alignment horizontal="center"/>
    </xf>
    <xf numFmtId="9" fontId="0" fillId="0" borderId="31" xfId="0" applyNumberFormat="1" applyBorder="1" applyAlignment="1">
      <alignment horizontal="center"/>
    </xf>
    <xf numFmtId="0" fontId="0" fillId="0" borderId="30" xfId="0" applyBorder="1"/>
    <xf numFmtId="0" fontId="0" fillId="0" borderId="12" xfId="0" applyBorder="1"/>
    <xf numFmtId="0" fontId="4" fillId="18" borderId="11" xfId="0" applyFont="1" applyFill="1" applyBorder="1" applyAlignment="1">
      <alignment horizontal="center"/>
    </xf>
    <xf numFmtId="0" fontId="2" fillId="7" borderId="32" xfId="0" applyFont="1" applyFill="1" applyBorder="1" applyAlignment="1">
      <alignment horizontal="center" vertical="center" wrapText="1"/>
    </xf>
    <xf numFmtId="0" fontId="2" fillId="7" borderId="32" xfId="0" applyFont="1" applyFill="1" applyBorder="1" applyAlignment="1">
      <alignment horizontal="center" vertical="center"/>
    </xf>
    <xf numFmtId="0" fontId="23" fillId="3" borderId="3" xfId="0" applyFont="1" applyFill="1" applyBorder="1" applyAlignment="1">
      <alignment vertical="center" wrapText="1"/>
    </xf>
    <xf numFmtId="0" fontId="23" fillId="3" borderId="3" xfId="4" applyFont="1" applyFill="1" applyBorder="1" applyAlignment="1">
      <alignment vertical="center" wrapText="1"/>
    </xf>
    <xf numFmtId="0" fontId="25" fillId="3" borderId="9" xfId="0" applyFont="1" applyFill="1" applyBorder="1" applyAlignment="1">
      <alignment vertical="center" wrapText="1"/>
    </xf>
    <xf numFmtId="0" fontId="23" fillId="3" borderId="37" xfId="4" applyFont="1" applyFill="1" applyBorder="1" applyAlignment="1">
      <alignment vertical="center" wrapText="1"/>
    </xf>
    <xf numFmtId="0" fontId="0" fillId="3" borderId="3" xfId="0" applyFill="1" applyBorder="1" applyAlignment="1">
      <alignment vertical="center" wrapText="1"/>
    </xf>
    <xf numFmtId="0" fontId="0" fillId="3" borderId="9" xfId="0" applyFill="1" applyBorder="1" applyAlignment="1">
      <alignment vertical="center" wrapText="1"/>
    </xf>
    <xf numFmtId="0" fontId="0" fillId="3" borderId="0" xfId="0" applyFill="1" applyAlignment="1">
      <alignment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3" xfId="0" applyFill="1" applyBorder="1" applyAlignment="1">
      <alignment vertical="center"/>
    </xf>
    <xf numFmtId="17" fontId="16" fillId="3" borderId="3" xfId="4" applyNumberFormat="1" applyFont="1" applyFill="1" applyBorder="1" applyAlignment="1">
      <alignment horizontal="center" vertical="center"/>
    </xf>
    <xf numFmtId="0" fontId="0" fillId="3" borderId="9" xfId="0" applyFill="1" applyBorder="1" applyAlignment="1">
      <alignment vertical="center"/>
    </xf>
    <xf numFmtId="0" fontId="16" fillId="3" borderId="38" xfId="4" applyFont="1" applyFill="1" applyBorder="1" applyAlignment="1">
      <alignment horizontal="center" vertical="center" wrapText="1"/>
    </xf>
    <xf numFmtId="17" fontId="16" fillId="3" borderId="3" xfId="4" applyNumberFormat="1" applyFont="1" applyFill="1" applyBorder="1" applyAlignment="1">
      <alignment horizontal="center" vertical="center" wrapText="1"/>
    </xf>
    <xf numFmtId="0" fontId="16" fillId="3" borderId="38" xfId="4" applyFont="1" applyFill="1" applyBorder="1" applyAlignment="1">
      <alignment horizontal="center" vertical="top" wrapText="1"/>
    </xf>
    <xf numFmtId="0" fontId="0" fillId="3" borderId="3" xfId="0" applyFill="1" applyBorder="1" applyAlignment="1">
      <alignment horizontal="center" vertical="center" wrapText="1"/>
    </xf>
    <xf numFmtId="0" fontId="27" fillId="3" borderId="9" xfId="0" applyFont="1" applyFill="1" applyBorder="1" applyAlignment="1">
      <alignment wrapText="1"/>
    </xf>
    <xf numFmtId="0" fontId="27" fillId="3" borderId="3" xfId="0" applyFont="1" applyFill="1" applyBorder="1" applyAlignment="1">
      <alignment wrapText="1"/>
    </xf>
    <xf numFmtId="0" fontId="0" fillId="3" borderId="9" xfId="0" applyFill="1" applyBorder="1" applyAlignment="1">
      <alignment wrapText="1"/>
    </xf>
    <xf numFmtId="0" fontId="0" fillId="3" borderId="3" xfId="0" applyFill="1" applyBorder="1" applyAlignment="1">
      <alignment wrapText="1"/>
    </xf>
    <xf numFmtId="17" fontId="28" fillId="3" borderId="40" xfId="4" applyNumberFormat="1" applyFont="1" applyFill="1" applyBorder="1" applyAlignment="1">
      <alignment horizontal="left" vertical="center" wrapText="1"/>
    </xf>
    <xf numFmtId="0" fontId="27" fillId="3" borderId="9" xfId="0" applyFont="1" applyFill="1" applyBorder="1"/>
    <xf numFmtId="0" fontId="29" fillId="3" borderId="9" xfId="0" applyFont="1" applyFill="1" applyBorder="1"/>
    <xf numFmtId="17" fontId="30" fillId="3" borderId="3" xfId="4" applyNumberFormat="1" applyFont="1" applyFill="1" applyBorder="1" applyAlignment="1">
      <alignment vertical="center" wrapText="1"/>
    </xf>
    <xf numFmtId="0" fontId="30" fillId="3" borderId="3" xfId="4" applyFont="1" applyFill="1" applyBorder="1" applyAlignment="1">
      <alignment vertical="center" wrapText="1"/>
    </xf>
    <xf numFmtId="0" fontId="30" fillId="3" borderId="3" xfId="0" applyFont="1" applyFill="1" applyBorder="1" applyAlignment="1">
      <alignment vertical="center" wrapText="1"/>
    </xf>
    <xf numFmtId="0" fontId="16" fillId="3" borderId="3" xfId="0" applyFont="1" applyFill="1" applyBorder="1" applyAlignment="1">
      <alignment vertical="center" wrapText="1"/>
    </xf>
    <xf numFmtId="0" fontId="30" fillId="3" borderId="37" xfId="4" applyFont="1" applyFill="1" applyBorder="1" applyAlignment="1">
      <alignment vertical="center" wrapText="1"/>
    </xf>
    <xf numFmtId="0" fontId="0" fillId="3" borderId="3" xfId="0" applyFill="1" applyBorder="1" applyAlignment="1">
      <alignment vertical="top" wrapText="1"/>
    </xf>
    <xf numFmtId="0" fontId="30" fillId="3"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0" fillId="3" borderId="3" xfId="0" applyFill="1" applyBorder="1" applyAlignment="1">
      <alignment horizontal="center" vertical="center"/>
    </xf>
    <xf numFmtId="0" fontId="34" fillId="3" borderId="38" xfId="4" applyFont="1" applyFill="1" applyBorder="1" applyAlignment="1">
      <alignment horizontal="center" vertical="center" wrapText="1"/>
    </xf>
    <xf numFmtId="0" fontId="0" fillId="3" borderId="9" xfId="0" applyFill="1" applyBorder="1" applyAlignment="1">
      <alignment horizontal="center" vertical="center" wrapText="1"/>
    </xf>
    <xf numFmtId="0" fontId="30" fillId="3" borderId="38" xfId="4" applyFont="1" applyFill="1" applyBorder="1" applyAlignment="1">
      <alignment horizontal="center" vertical="center" wrapText="1"/>
    </xf>
    <xf numFmtId="0" fontId="16" fillId="3" borderId="39" xfId="4" applyFont="1" applyFill="1" applyBorder="1" applyAlignment="1">
      <alignment horizontal="center" vertical="center" wrapText="1"/>
    </xf>
    <xf numFmtId="0" fontId="31" fillId="3" borderId="9" xfId="0" applyFont="1" applyFill="1" applyBorder="1" applyAlignment="1">
      <alignment horizontal="center" vertical="center" wrapText="1"/>
    </xf>
    <xf numFmtId="17" fontId="33" fillId="23" borderId="3" xfId="0" applyNumberFormat="1" applyFont="1" applyFill="1" applyBorder="1" applyAlignment="1">
      <alignment horizontal="center" vertical="center" wrapText="1"/>
    </xf>
    <xf numFmtId="17" fontId="32" fillId="23" borderId="3" xfId="0" applyNumberFormat="1" applyFont="1" applyFill="1" applyBorder="1" applyAlignment="1">
      <alignment horizontal="center" vertical="center" wrapText="1"/>
    </xf>
    <xf numFmtId="0" fontId="27" fillId="3" borderId="9" xfId="0" applyFont="1" applyFill="1" applyBorder="1" applyAlignment="1">
      <alignment horizontal="center" vertical="center" wrapText="1"/>
    </xf>
    <xf numFmtId="17" fontId="30" fillId="3" borderId="3" xfId="4" applyNumberFormat="1" applyFont="1" applyFill="1" applyBorder="1" applyAlignment="1">
      <alignment horizontal="center" vertical="center" wrapText="1"/>
    </xf>
    <xf numFmtId="0" fontId="27" fillId="3" borderId="3" xfId="0" applyFont="1" applyFill="1" applyBorder="1" applyAlignment="1">
      <alignment vertical="center" wrapText="1"/>
    </xf>
    <xf numFmtId="0" fontId="35" fillId="3" borderId="38" xfId="4" applyFont="1" applyFill="1" applyBorder="1" applyAlignment="1">
      <alignment horizontal="center" vertical="center" wrapText="1"/>
    </xf>
    <xf numFmtId="8" fontId="16" fillId="3" borderId="38" xfId="4" applyNumberFormat="1" applyFont="1" applyFill="1" applyBorder="1" applyAlignment="1">
      <alignment horizontal="center" vertical="center"/>
    </xf>
    <xf numFmtId="0" fontId="0" fillId="3" borderId="41" xfId="0" applyFill="1" applyBorder="1"/>
    <xf numFmtId="8" fontId="34" fillId="3" borderId="38" xfId="0" applyNumberFormat="1" applyFont="1" applyFill="1" applyBorder="1" applyAlignment="1">
      <alignment horizontal="center" vertical="center"/>
    </xf>
    <xf numFmtId="8" fontId="30" fillId="3" borderId="38" xfId="4" applyNumberFormat="1" applyFont="1" applyFill="1" applyBorder="1" applyAlignment="1">
      <alignment horizontal="center" vertical="center"/>
    </xf>
    <xf numFmtId="8" fontId="35" fillId="3" borderId="38" xfId="4" applyNumberFormat="1" applyFont="1" applyFill="1" applyBorder="1" applyAlignment="1">
      <alignment horizontal="center" vertical="center"/>
    </xf>
    <xf numFmtId="164" fontId="16" fillId="3" borderId="38" xfId="4" applyNumberFormat="1" applyFont="1" applyFill="1" applyBorder="1" applyAlignment="1">
      <alignment horizontal="center" vertical="center" wrapText="1"/>
    </xf>
    <xf numFmtId="164" fontId="35" fillId="3" borderId="38" xfId="4" applyNumberFormat="1" applyFont="1" applyFill="1" applyBorder="1" applyAlignment="1">
      <alignment horizontal="center" vertical="center" wrapText="1"/>
    </xf>
    <xf numFmtId="165" fontId="16" fillId="3" borderId="38" xfId="4" applyNumberFormat="1" applyFont="1" applyFill="1" applyBorder="1" applyAlignment="1">
      <alignment horizontal="center" vertical="center" wrapText="1"/>
    </xf>
    <xf numFmtId="166" fontId="16" fillId="3" borderId="38" xfId="4" applyNumberFormat="1" applyFont="1" applyFill="1" applyBorder="1" applyAlignment="1">
      <alignment horizontal="center" vertical="center"/>
    </xf>
    <xf numFmtId="164" fontId="30" fillId="3" borderId="38" xfId="4" applyNumberFormat="1" applyFont="1" applyFill="1" applyBorder="1" applyAlignment="1">
      <alignment horizontal="center" vertical="center" wrapText="1"/>
    </xf>
    <xf numFmtId="0" fontId="31" fillId="3" borderId="9" xfId="0" applyFont="1" applyFill="1" applyBorder="1"/>
    <xf numFmtId="17" fontId="36" fillId="3" borderId="40" xfId="4" applyNumberFormat="1" applyFont="1" applyFill="1" applyBorder="1" applyAlignment="1">
      <alignment horizontal="left" vertical="center" wrapText="1"/>
    </xf>
    <xf numFmtId="0" fontId="30" fillId="3" borderId="3" xfId="0" applyFont="1" applyFill="1" applyBorder="1" applyAlignment="1">
      <alignment vertical="top" wrapText="1"/>
    </xf>
    <xf numFmtId="0" fontId="30" fillId="3" borderId="38" xfId="4" applyFont="1" applyFill="1" applyBorder="1" applyAlignment="1">
      <alignment horizontal="center" vertical="center"/>
    </xf>
    <xf numFmtId="17" fontId="16" fillId="3" borderId="3" xfId="4" applyNumberFormat="1" applyFont="1" applyFill="1" applyBorder="1"/>
    <xf numFmtId="0" fontId="16" fillId="3" borderId="38" xfId="4" applyFont="1" applyFill="1" applyBorder="1" applyAlignment="1">
      <alignment horizontal="center" vertical="center"/>
    </xf>
    <xf numFmtId="17" fontId="27" fillId="3" borderId="9" xfId="0" applyNumberFormat="1" applyFont="1" applyFill="1" applyBorder="1" applyAlignment="1">
      <alignment vertical="center"/>
    </xf>
    <xf numFmtId="0" fontId="6" fillId="3" borderId="3" xfId="0" applyFont="1" applyFill="1" applyBorder="1" applyAlignment="1">
      <alignment vertical="center" wrapText="1"/>
    </xf>
    <xf numFmtId="0" fontId="27" fillId="3" borderId="3" xfId="0" applyFont="1" applyFill="1" applyBorder="1"/>
    <xf numFmtId="0" fontId="27" fillId="3" borderId="0" xfId="0" applyFont="1" applyFill="1" applyAlignment="1">
      <alignment vertical="center" wrapText="1"/>
    </xf>
    <xf numFmtId="0" fontId="0" fillId="3" borderId="21" xfId="0" applyFill="1" applyBorder="1" applyAlignment="1">
      <alignment vertical="center" wrapText="1"/>
    </xf>
    <xf numFmtId="8" fontId="34" fillId="3" borderId="38" xfId="4" applyNumberFormat="1" applyFont="1" applyFill="1" applyBorder="1" applyAlignment="1">
      <alignment horizontal="center" vertical="center"/>
    </xf>
    <xf numFmtId="17" fontId="0" fillId="3" borderId="9" xfId="0" applyNumberFormat="1" applyFill="1" applyBorder="1"/>
    <xf numFmtId="0" fontId="0" fillId="3" borderId="3" xfId="0" applyFill="1" applyBorder="1" applyAlignment="1">
      <alignment horizontal="justify" vertical="center"/>
    </xf>
    <xf numFmtId="49" fontId="16" fillId="3" borderId="38" xfId="4" applyNumberFormat="1" applyFont="1" applyFill="1" applyBorder="1" applyAlignment="1">
      <alignment horizontal="center" vertical="center" wrapText="1"/>
    </xf>
    <xf numFmtId="49" fontId="35" fillId="3" borderId="38" xfId="0" applyNumberFormat="1" applyFont="1" applyFill="1" applyBorder="1" applyAlignment="1">
      <alignment horizontal="center" vertical="center" wrapText="1"/>
    </xf>
    <xf numFmtId="8" fontId="35" fillId="3" borderId="38" xfId="0" applyNumberFormat="1" applyFont="1" applyFill="1" applyBorder="1" applyAlignment="1">
      <alignment horizontal="center" vertical="center"/>
    </xf>
    <xf numFmtId="17" fontId="0" fillId="3" borderId="9" xfId="0" applyNumberFormat="1" applyFill="1" applyBorder="1" applyAlignment="1">
      <alignment horizontal="center" vertical="center"/>
    </xf>
    <xf numFmtId="0" fontId="30" fillId="3" borderId="21" xfId="0" applyFont="1" applyFill="1" applyBorder="1" applyAlignment="1">
      <alignment vertical="center" wrapText="1"/>
    </xf>
    <xf numFmtId="49" fontId="34" fillId="3" borderId="38" xfId="4" applyNumberFormat="1" applyFont="1" applyFill="1" applyBorder="1" applyAlignment="1">
      <alignment horizontal="center" vertical="center" wrapText="1"/>
    </xf>
    <xf numFmtId="49" fontId="37" fillId="3" borderId="38" xfId="4" applyNumberFormat="1" applyFont="1" applyFill="1" applyBorder="1" applyAlignment="1">
      <alignment horizontal="center" vertical="center" wrapText="1"/>
    </xf>
    <xf numFmtId="0" fontId="0" fillId="3" borderId="43" xfId="0" applyFill="1" applyBorder="1" applyAlignment="1">
      <alignment vertical="center" wrapText="1"/>
    </xf>
    <xf numFmtId="8" fontId="16" fillId="3" borderId="44" xfId="4" applyNumberFormat="1" applyFont="1" applyFill="1" applyBorder="1" applyAlignment="1">
      <alignment horizontal="center" vertical="center"/>
    </xf>
    <xf numFmtId="0" fontId="27" fillId="3" borderId="3" xfId="0" applyFont="1" applyFill="1" applyBorder="1" applyAlignment="1">
      <alignment vertical="top" wrapText="1"/>
    </xf>
    <xf numFmtId="0" fontId="19" fillId="3" borderId="3" xfId="0" applyFont="1" applyFill="1" applyBorder="1" applyAlignment="1">
      <alignment vertical="center" wrapText="1"/>
    </xf>
    <xf numFmtId="17" fontId="0" fillId="3" borderId="3" xfId="0" applyNumberFormat="1" applyFill="1" applyBorder="1"/>
    <xf numFmtId="49" fontId="30" fillId="3" borderId="38" xfId="4" applyNumberFormat="1" applyFont="1" applyFill="1" applyBorder="1" applyAlignment="1">
      <alignment horizontal="center" vertical="center" wrapText="1"/>
    </xf>
    <xf numFmtId="17" fontId="0" fillId="3" borderId="3" xfId="0" applyNumberFormat="1" applyFill="1" applyBorder="1" applyAlignment="1">
      <alignment vertical="center"/>
    </xf>
    <xf numFmtId="0" fontId="0" fillId="24" borderId="21" xfId="0" applyFill="1" applyBorder="1" applyAlignment="1">
      <alignment horizontal="left" vertical="center" wrapText="1"/>
    </xf>
    <xf numFmtId="17" fontId="30" fillId="3" borderId="38" xfId="4" applyNumberFormat="1" applyFont="1" applyFill="1" applyBorder="1" applyAlignment="1">
      <alignment horizontal="center" vertical="center" wrapText="1"/>
    </xf>
    <xf numFmtId="0" fontId="0" fillId="24" borderId="3" xfId="0" applyFill="1" applyBorder="1" applyAlignment="1">
      <alignment vertical="center" wrapText="1"/>
    </xf>
    <xf numFmtId="17" fontId="16" fillId="3" borderId="38" xfId="4" applyNumberFormat="1" applyFont="1" applyFill="1" applyBorder="1" applyAlignment="1">
      <alignment horizontal="center" vertical="center" wrapText="1"/>
    </xf>
    <xf numFmtId="0" fontId="1" fillId="3" borderId="3" xfId="15" applyFill="1" applyBorder="1" applyAlignment="1">
      <alignment horizontal="center" vertical="center" wrapText="1"/>
    </xf>
    <xf numFmtId="17" fontId="30" fillId="3" borderId="21" xfId="4" applyNumberFormat="1" applyFont="1" applyFill="1" applyBorder="1" applyAlignment="1">
      <alignment horizontal="center" vertical="center" wrapText="1"/>
    </xf>
    <xf numFmtId="8" fontId="16" fillId="3" borderId="38" xfId="15" applyNumberFormat="1" applyFont="1" applyFill="1" applyBorder="1" applyAlignment="1">
      <alignment horizontal="center" vertical="center"/>
    </xf>
    <xf numFmtId="8" fontId="30" fillId="3" borderId="58" xfId="4" applyNumberFormat="1" applyFont="1" applyFill="1" applyBorder="1" applyAlignment="1">
      <alignment horizontal="center" vertical="center"/>
    </xf>
    <xf numFmtId="0" fontId="1" fillId="3" borderId="0" xfId="15" applyFill="1" applyAlignment="1">
      <alignment horizontal="center" vertical="center" wrapText="1"/>
    </xf>
    <xf numFmtId="0" fontId="0" fillId="3" borderId="9" xfId="15" applyFont="1" applyFill="1" applyBorder="1" applyAlignment="1">
      <alignment horizontal="center" vertical="center"/>
    </xf>
    <xf numFmtId="164" fontId="30" fillId="3" borderId="58" xfId="4" applyNumberFormat="1" applyFont="1" applyFill="1" applyBorder="1" applyAlignment="1">
      <alignment horizontal="center" vertical="center" wrapText="1"/>
    </xf>
    <xf numFmtId="0" fontId="1" fillId="3" borderId="64" xfId="15" applyFill="1" applyBorder="1" applyAlignment="1">
      <alignment horizontal="center" vertical="center"/>
    </xf>
    <xf numFmtId="165" fontId="30" fillId="3" borderId="3" xfId="4" applyNumberFormat="1" applyFont="1" applyFill="1" applyBorder="1" applyAlignment="1">
      <alignment horizontal="center" vertical="center" wrapText="1"/>
    </xf>
    <xf numFmtId="8" fontId="30" fillId="3" borderId="3" xfId="4" applyNumberFormat="1" applyFont="1" applyFill="1" applyBorder="1" applyAlignment="1">
      <alignment horizontal="center" vertical="center"/>
    </xf>
    <xf numFmtId="49" fontId="30" fillId="3" borderId="59" xfId="4" applyNumberFormat="1" applyFont="1" applyFill="1" applyBorder="1" applyAlignment="1">
      <alignment horizontal="center" vertical="center" wrapText="1"/>
    </xf>
    <xf numFmtId="0" fontId="1" fillId="3" borderId="9" xfId="15" applyFill="1" applyBorder="1" applyAlignment="1">
      <alignment horizontal="center" vertical="center" wrapText="1"/>
    </xf>
    <xf numFmtId="8" fontId="30" fillId="3" borderId="63" xfId="4" applyNumberFormat="1" applyFont="1" applyFill="1" applyBorder="1" applyAlignment="1">
      <alignment horizontal="center" vertical="center"/>
    </xf>
    <xf numFmtId="8" fontId="30" fillId="3" borderId="21" xfId="4" applyNumberFormat="1" applyFont="1" applyFill="1" applyBorder="1" applyAlignment="1">
      <alignment horizontal="center" vertical="center"/>
    </xf>
    <xf numFmtId="8" fontId="30" fillId="3" borderId="59" xfId="4" applyNumberFormat="1" applyFont="1" applyFill="1" applyBorder="1" applyAlignment="1">
      <alignment horizontal="center" vertical="center"/>
    </xf>
    <xf numFmtId="0" fontId="1" fillId="3" borderId="35" xfId="15" applyFill="1" applyBorder="1" applyAlignment="1">
      <alignment vertical="top" wrapText="1"/>
    </xf>
    <xf numFmtId="0" fontId="1" fillId="3" borderId="33" xfId="15" applyFill="1" applyBorder="1" applyAlignment="1">
      <alignment vertical="top" wrapText="1"/>
    </xf>
    <xf numFmtId="164" fontId="30" fillId="3" borderId="21" xfId="4" applyNumberFormat="1" applyFont="1" applyFill="1" applyBorder="1" applyAlignment="1">
      <alignment horizontal="center" vertical="center" wrapText="1"/>
    </xf>
    <xf numFmtId="0" fontId="1" fillId="3" borderId="3" xfId="17" applyFill="1" applyBorder="1" applyAlignment="1">
      <alignment horizontal="center" vertical="center" wrapText="1"/>
    </xf>
    <xf numFmtId="0" fontId="0" fillId="3" borderId="3" xfId="15" applyFont="1" applyFill="1" applyBorder="1" applyAlignment="1">
      <alignment vertical="center" wrapText="1"/>
    </xf>
    <xf numFmtId="0" fontId="6" fillId="3" borderId="3" xfId="15" applyFont="1" applyFill="1" applyBorder="1" applyAlignment="1">
      <alignment vertical="top" wrapText="1"/>
    </xf>
    <xf numFmtId="0" fontId="1" fillId="3" borderId="9" xfId="15" applyFill="1" applyBorder="1" applyAlignment="1">
      <alignment vertical="center" wrapText="1"/>
    </xf>
    <xf numFmtId="0" fontId="1" fillId="3" borderId="21" xfId="15" applyFill="1" applyBorder="1" applyAlignment="1">
      <alignment vertical="center" wrapText="1"/>
    </xf>
    <xf numFmtId="0" fontId="1" fillId="3" borderId="3" xfId="15" applyFill="1" applyBorder="1" applyAlignment="1">
      <alignment vertical="center" wrapText="1"/>
    </xf>
    <xf numFmtId="0" fontId="1" fillId="3" borderId="3" xfId="15" applyFill="1" applyBorder="1" applyAlignment="1">
      <alignment wrapText="1"/>
    </xf>
    <xf numFmtId="0" fontId="30" fillId="3" borderId="3" xfId="15" applyFont="1" applyFill="1" applyBorder="1" applyAlignment="1">
      <alignment vertical="center" wrapText="1"/>
    </xf>
    <xf numFmtId="0" fontId="1" fillId="3" borderId="9" xfId="15" applyFill="1" applyBorder="1" applyAlignment="1">
      <alignment vertical="center"/>
    </xf>
    <xf numFmtId="0" fontId="31" fillId="3" borderId="9" xfId="15" applyFont="1" applyFill="1" applyBorder="1" applyAlignment="1">
      <alignment horizontal="center" vertical="center"/>
    </xf>
    <xf numFmtId="0" fontId="1" fillId="3" borderId="9" xfId="15" applyFill="1" applyBorder="1" applyAlignment="1">
      <alignment horizontal="center" vertical="center"/>
    </xf>
    <xf numFmtId="0" fontId="30" fillId="3" borderId="3" xfId="15" applyFont="1" applyFill="1" applyBorder="1" applyAlignment="1">
      <alignment horizontal="center" vertical="center" wrapText="1"/>
    </xf>
    <xf numFmtId="0" fontId="16" fillId="3" borderId="3" xfId="15" applyFont="1" applyFill="1" applyBorder="1" applyAlignment="1">
      <alignment horizontal="center" vertical="center" wrapText="1"/>
    </xf>
    <xf numFmtId="0" fontId="1" fillId="3" borderId="3" xfId="15" applyFill="1" applyBorder="1" applyAlignment="1">
      <alignment horizontal="center" vertical="center"/>
    </xf>
    <xf numFmtId="17" fontId="32" fillId="23" borderId="3" xfId="15" applyNumberFormat="1" applyFont="1" applyFill="1" applyBorder="1" applyAlignment="1">
      <alignment horizontal="center" vertical="center"/>
    </xf>
    <xf numFmtId="0" fontId="1" fillId="3" borderId="3" xfId="15" applyFill="1" applyBorder="1"/>
    <xf numFmtId="0" fontId="1" fillId="3" borderId="3" xfId="15" applyFill="1" applyBorder="1" applyAlignment="1">
      <alignment vertical="center"/>
    </xf>
    <xf numFmtId="0" fontId="1" fillId="3" borderId="41" xfId="15" applyFill="1" applyBorder="1"/>
    <xf numFmtId="0" fontId="1" fillId="3" borderId="3" xfId="15" applyFill="1" applyBorder="1" applyAlignment="1">
      <alignment vertical="top" wrapText="1"/>
    </xf>
    <xf numFmtId="0" fontId="1" fillId="3" borderId="7" xfId="15" applyFill="1" applyBorder="1" applyAlignment="1">
      <alignment horizontal="center" vertical="center"/>
    </xf>
    <xf numFmtId="0" fontId="30" fillId="3" borderId="3" xfId="15" applyFont="1" applyFill="1" applyBorder="1" applyAlignment="1">
      <alignment vertical="center"/>
    </xf>
    <xf numFmtId="0" fontId="30" fillId="3" borderId="3" xfId="15" applyFont="1" applyFill="1" applyBorder="1" applyAlignment="1">
      <alignment horizontal="center" vertical="center"/>
    </xf>
    <xf numFmtId="0" fontId="30" fillId="3" borderId="21" xfId="4" applyFont="1" applyFill="1" applyBorder="1" applyAlignment="1">
      <alignment horizontal="center" vertical="center" wrapText="1"/>
    </xf>
    <xf numFmtId="0" fontId="27" fillId="3" borderId="35" xfId="15" applyFont="1" applyFill="1" applyBorder="1" applyAlignment="1">
      <alignment wrapText="1"/>
    </xf>
    <xf numFmtId="0" fontId="27" fillId="3" borderId="46" xfId="15" applyFont="1" applyFill="1" applyBorder="1" applyAlignment="1">
      <alignment wrapText="1"/>
    </xf>
    <xf numFmtId="0" fontId="27" fillId="3" borderId="35" xfId="15" applyFont="1" applyFill="1" applyBorder="1" applyAlignment="1">
      <alignment vertical="center" wrapText="1"/>
    </xf>
    <xf numFmtId="0" fontId="1" fillId="3" borderId="46" xfId="15" applyFill="1" applyBorder="1" applyAlignment="1">
      <alignment vertical="center" wrapText="1"/>
    </xf>
    <xf numFmtId="0" fontId="1" fillId="3" borderId="35" xfId="15" applyFill="1" applyBorder="1" applyAlignment="1">
      <alignment wrapText="1"/>
    </xf>
    <xf numFmtId="0" fontId="1" fillId="3" borderId="46" xfId="15" applyFill="1" applyBorder="1" applyAlignment="1">
      <alignment wrapText="1"/>
    </xf>
    <xf numFmtId="0" fontId="1" fillId="3" borderId="35" xfId="15" applyFill="1" applyBorder="1" applyAlignment="1">
      <alignment vertical="center" wrapText="1"/>
    </xf>
    <xf numFmtId="0" fontId="24" fillId="3" borderId="3" xfId="4" applyFill="1" applyBorder="1"/>
    <xf numFmtId="164" fontId="16" fillId="3" borderId="58" xfId="4" applyNumberFormat="1" applyFont="1" applyFill="1" applyBorder="1" applyAlignment="1">
      <alignment horizontal="center" vertical="center" wrapText="1"/>
    </xf>
    <xf numFmtId="167" fontId="59" fillId="3" borderId="9" xfId="4" applyNumberFormat="1" applyFont="1" applyFill="1" applyBorder="1" applyAlignment="1">
      <alignment horizontal="center" vertical="center" wrapText="1"/>
    </xf>
    <xf numFmtId="0" fontId="16" fillId="3" borderId="3" xfId="4" applyFont="1" applyFill="1" applyBorder="1" applyAlignment="1">
      <alignment horizontal="center" vertical="center" wrapText="1"/>
    </xf>
    <xf numFmtId="0" fontId="30" fillId="3" borderId="9" xfId="4" applyFont="1" applyFill="1" applyBorder="1" applyAlignment="1">
      <alignment vertical="center" wrapText="1"/>
    </xf>
    <xf numFmtId="17" fontId="1" fillId="3" borderId="7" xfId="17" applyNumberFormat="1" applyFill="1" applyBorder="1" applyAlignment="1">
      <alignment vertical="center"/>
    </xf>
    <xf numFmtId="0" fontId="16" fillId="3" borderId="21" xfId="4" applyFont="1" applyFill="1" applyBorder="1" applyAlignment="1">
      <alignment horizontal="center" vertical="center" wrapText="1"/>
    </xf>
    <xf numFmtId="0" fontId="27" fillId="3" borderId="21" xfId="17" applyFont="1" applyFill="1" applyBorder="1" applyAlignment="1">
      <alignment wrapText="1"/>
    </xf>
    <xf numFmtId="49" fontId="35" fillId="3" borderId="38" xfId="4" applyNumberFormat="1" applyFont="1" applyFill="1" applyBorder="1" applyAlignment="1">
      <alignment horizontal="center" vertical="center" wrapText="1"/>
    </xf>
    <xf numFmtId="17" fontId="30" fillId="3" borderId="21" xfId="4" applyNumberFormat="1" applyFont="1" applyFill="1" applyBorder="1" applyAlignment="1">
      <alignment vertical="center" wrapText="1"/>
    </xf>
    <xf numFmtId="0" fontId="30" fillId="3" borderId="3" xfId="17" applyFont="1" applyFill="1" applyBorder="1" applyAlignment="1">
      <alignment wrapText="1"/>
    </xf>
    <xf numFmtId="0" fontId="1" fillId="3" borderId="21" xfId="15" applyFill="1" applyBorder="1" applyAlignment="1">
      <alignment horizontal="center" vertical="center"/>
    </xf>
    <xf numFmtId="17" fontId="1" fillId="3" borderId="21" xfId="17" applyNumberFormat="1" applyFill="1" applyBorder="1" applyAlignment="1">
      <alignment vertical="center"/>
    </xf>
    <xf numFmtId="8" fontId="16" fillId="3" borderId="3" xfId="4" applyNumberFormat="1" applyFont="1" applyFill="1" applyBorder="1" applyAlignment="1">
      <alignment horizontal="center" vertical="center"/>
    </xf>
    <xf numFmtId="0" fontId="16" fillId="3" borderId="63" xfId="4" applyFont="1" applyFill="1" applyBorder="1" applyAlignment="1">
      <alignment horizontal="center" vertical="center" wrapText="1"/>
    </xf>
    <xf numFmtId="49" fontId="16" fillId="3" borderId="3" xfId="4" applyNumberFormat="1" applyFont="1" applyFill="1" applyBorder="1" applyAlignment="1">
      <alignment horizontal="center" vertical="center" wrapText="1"/>
    </xf>
    <xf numFmtId="49" fontId="16" fillId="3" borderId="21" xfId="4" applyNumberFormat="1" applyFont="1" applyFill="1" applyBorder="1" applyAlignment="1">
      <alignment horizontal="center" vertical="center" wrapText="1"/>
    </xf>
    <xf numFmtId="0" fontId="1" fillId="3" borderId="33" xfId="15" applyFill="1" applyBorder="1" applyAlignment="1">
      <alignment wrapText="1"/>
    </xf>
    <xf numFmtId="49" fontId="37" fillId="3" borderId="59" xfId="4" applyNumberFormat="1" applyFont="1" applyFill="1" applyBorder="1" applyAlignment="1">
      <alignment horizontal="center" vertical="center" wrapText="1"/>
    </xf>
    <xf numFmtId="0" fontId="1" fillId="3" borderId="47" xfId="15" applyFill="1" applyBorder="1" applyAlignment="1">
      <alignment wrapText="1"/>
    </xf>
    <xf numFmtId="0" fontId="16" fillId="3" borderId="59" xfId="4" applyFont="1" applyFill="1" applyBorder="1" applyAlignment="1">
      <alignment horizontal="center" vertical="center" wrapText="1"/>
    </xf>
    <xf numFmtId="0" fontId="27" fillId="3" borderId="7" xfId="15" applyFont="1" applyFill="1" applyBorder="1" applyAlignment="1">
      <alignment vertical="center"/>
    </xf>
    <xf numFmtId="0" fontId="1" fillId="3" borderId="21" xfId="15" applyFill="1" applyBorder="1" applyAlignment="1">
      <alignment vertical="center"/>
    </xf>
    <xf numFmtId="0" fontId="1" fillId="3" borderId="7" xfId="15" applyFill="1" applyBorder="1" applyAlignment="1">
      <alignment vertical="center"/>
    </xf>
    <xf numFmtId="4" fontId="59" fillId="3" borderId="9" xfId="4" applyNumberFormat="1" applyFont="1" applyFill="1" applyBorder="1" applyAlignment="1">
      <alignment horizontal="center" vertical="center" wrapText="1"/>
    </xf>
    <xf numFmtId="0" fontId="27" fillId="3" borderId="21" xfId="17" applyFont="1" applyFill="1" applyBorder="1" applyAlignment="1">
      <alignment vertical="top" wrapText="1"/>
    </xf>
    <xf numFmtId="8" fontId="16" fillId="3" borderId="58" xfId="4" applyNumberFormat="1" applyFont="1" applyFill="1" applyBorder="1" applyAlignment="1">
      <alignment horizontal="center" vertical="center"/>
    </xf>
    <xf numFmtId="0" fontId="1" fillId="3" borderId="33" xfId="15" applyFill="1" applyBorder="1" applyAlignment="1">
      <alignment vertical="center" wrapText="1"/>
    </xf>
    <xf numFmtId="0" fontId="16" fillId="3" borderId="21" xfId="15" applyFont="1" applyFill="1" applyBorder="1" applyAlignment="1">
      <alignment vertical="center" wrapText="1"/>
    </xf>
    <xf numFmtId="0" fontId="16" fillId="3" borderId="58" xfId="4" applyFont="1" applyFill="1" applyBorder="1" applyAlignment="1">
      <alignment horizontal="center" vertical="center" wrapText="1"/>
    </xf>
    <xf numFmtId="0" fontId="1" fillId="3" borderId="9" xfId="17" applyFill="1" applyBorder="1" applyAlignment="1">
      <alignment vertical="center" wrapText="1"/>
    </xf>
    <xf numFmtId="17" fontId="16" fillId="3" borderId="3" xfId="4" applyNumberFormat="1" applyFont="1" applyFill="1" applyBorder="1" applyAlignment="1">
      <alignment vertical="center"/>
    </xf>
    <xf numFmtId="17" fontId="27" fillId="3" borderId="9" xfId="17" applyNumberFormat="1" applyFont="1" applyFill="1" applyBorder="1" applyAlignment="1">
      <alignment vertical="center"/>
    </xf>
    <xf numFmtId="0" fontId="1" fillId="3" borderId="9" xfId="17" applyFill="1" applyBorder="1" applyAlignment="1">
      <alignment wrapText="1"/>
    </xf>
    <xf numFmtId="0" fontId="30" fillId="3" borderId="21" xfId="4" applyFont="1" applyFill="1" applyBorder="1" applyAlignment="1">
      <alignment vertical="center" wrapText="1"/>
    </xf>
    <xf numFmtId="166" fontId="16" fillId="3" borderId="3" xfId="4" applyNumberFormat="1" applyFont="1" applyFill="1" applyBorder="1" applyAlignment="1">
      <alignment horizontal="center" vertical="center"/>
    </xf>
    <xf numFmtId="0" fontId="16" fillId="3" borderId="61" xfId="4" applyFont="1" applyFill="1" applyBorder="1" applyAlignment="1">
      <alignment horizontal="center" vertical="center" wrapText="1"/>
    </xf>
    <xf numFmtId="0" fontId="1" fillId="3" borderId="7" xfId="17" applyFill="1" applyBorder="1" applyAlignment="1">
      <alignment vertical="center" wrapText="1"/>
    </xf>
    <xf numFmtId="49" fontId="30" fillId="3" borderId="3" xfId="4" applyNumberFormat="1" applyFont="1" applyFill="1" applyBorder="1" applyAlignment="1">
      <alignment horizontal="center" vertical="center" wrapText="1"/>
    </xf>
    <xf numFmtId="0" fontId="27" fillId="3" borderId="47" xfId="15" applyFont="1" applyFill="1" applyBorder="1" applyAlignment="1">
      <alignment vertical="center" wrapText="1"/>
    </xf>
    <xf numFmtId="0" fontId="27" fillId="3" borderId="3" xfId="17" applyFont="1" applyFill="1" applyBorder="1" applyAlignment="1">
      <alignment vertical="center" wrapText="1"/>
    </xf>
    <xf numFmtId="0" fontId="1" fillId="3" borderId="3" xfId="17" applyFill="1" applyBorder="1" applyAlignment="1">
      <alignment vertical="center" wrapText="1"/>
    </xf>
    <xf numFmtId="49" fontId="35" fillId="3" borderId="38" xfId="17" applyNumberFormat="1" applyFont="1" applyFill="1" applyBorder="1" applyAlignment="1">
      <alignment horizontal="center" vertical="center" wrapText="1"/>
    </xf>
    <xf numFmtId="17" fontId="1" fillId="3" borderId="9" xfId="17" applyNumberFormat="1" applyFill="1" applyBorder="1" applyAlignment="1">
      <alignment horizontal="center" vertical="center"/>
    </xf>
    <xf numFmtId="0" fontId="27" fillId="3" borderId="9" xfId="17" applyFont="1" applyFill="1" applyBorder="1" applyAlignment="1">
      <alignment wrapText="1"/>
    </xf>
    <xf numFmtId="0" fontId="1" fillId="3" borderId="3" xfId="17" applyFill="1" applyBorder="1" applyAlignment="1">
      <alignment vertical="top" wrapText="1"/>
    </xf>
    <xf numFmtId="17" fontId="59" fillId="3" borderId="35" xfId="4" applyNumberFormat="1" applyFont="1" applyFill="1" applyBorder="1" applyAlignment="1">
      <alignment horizontal="center" vertical="center" wrapText="1"/>
    </xf>
    <xf numFmtId="0" fontId="1" fillId="3" borderId="21" xfId="17" applyFill="1" applyBorder="1" applyAlignment="1">
      <alignment wrapText="1"/>
    </xf>
    <xf numFmtId="0" fontId="1" fillId="3" borderId="21" xfId="17" applyFill="1" applyBorder="1" applyAlignment="1">
      <alignment vertical="center" wrapText="1"/>
    </xf>
    <xf numFmtId="0" fontId="16" fillId="3" borderId="60" xfId="4" applyFont="1" applyFill="1" applyBorder="1" applyAlignment="1">
      <alignment horizontal="center" vertical="center" wrapText="1"/>
    </xf>
    <xf numFmtId="49" fontId="30" fillId="3" borderId="21" xfId="4" applyNumberFormat="1" applyFont="1" applyFill="1" applyBorder="1" applyAlignment="1">
      <alignment horizontal="center" vertical="center" wrapText="1"/>
    </xf>
    <xf numFmtId="0" fontId="30" fillId="3" borderId="7" xfId="4" applyFont="1" applyFill="1" applyBorder="1" applyAlignment="1">
      <alignment horizontal="center" vertical="center" wrapText="1"/>
    </xf>
    <xf numFmtId="0" fontId="1" fillId="3" borderId="21" xfId="15" applyFill="1" applyBorder="1" applyAlignment="1">
      <alignment wrapText="1"/>
    </xf>
    <xf numFmtId="17" fontId="1" fillId="3" borderId="3" xfId="17" applyNumberFormat="1" applyFill="1" applyBorder="1"/>
    <xf numFmtId="164" fontId="30" fillId="3" borderId="3" xfId="4" applyNumberFormat="1" applyFont="1" applyFill="1" applyBorder="1" applyAlignment="1">
      <alignment horizontal="center" vertical="center" wrapText="1"/>
    </xf>
    <xf numFmtId="0" fontId="16" fillId="3" borderId="62" xfId="4" applyFont="1" applyFill="1" applyBorder="1" applyAlignment="1">
      <alignment horizontal="center" vertical="center" wrapText="1"/>
    </xf>
    <xf numFmtId="0" fontId="1" fillId="3" borderId="7" xfId="15" applyFill="1" applyBorder="1" applyAlignment="1">
      <alignment vertical="center" wrapText="1"/>
    </xf>
    <xf numFmtId="166" fontId="16" fillId="3" borderId="59" xfId="4" applyNumberFormat="1" applyFont="1" applyFill="1" applyBorder="1" applyAlignment="1">
      <alignment horizontal="center" vertical="center"/>
    </xf>
    <xf numFmtId="0" fontId="1" fillId="3" borderId="3" xfId="17" applyFill="1" applyBorder="1" applyAlignment="1">
      <alignment wrapText="1"/>
    </xf>
    <xf numFmtId="166" fontId="16" fillId="3" borderId="58" xfId="4" applyNumberFormat="1" applyFont="1" applyFill="1" applyBorder="1" applyAlignment="1">
      <alignment horizontal="center" vertical="center"/>
    </xf>
    <xf numFmtId="0" fontId="59" fillId="3" borderId="9" xfId="4" applyFont="1" applyFill="1" applyBorder="1" applyAlignment="1">
      <alignment horizontal="left" vertical="center" wrapText="1"/>
    </xf>
    <xf numFmtId="0" fontId="30" fillId="3" borderId="3" xfId="4" applyFont="1" applyFill="1" applyBorder="1" applyAlignment="1">
      <alignment horizontal="center" vertical="center" wrapText="1"/>
    </xf>
    <xf numFmtId="17" fontId="59" fillId="3" borderId="9" xfId="4" applyNumberFormat="1" applyFont="1" applyFill="1" applyBorder="1" applyAlignment="1">
      <alignment horizontal="center" vertical="center" wrapText="1"/>
    </xf>
    <xf numFmtId="17" fontId="1" fillId="3" borderId="3" xfId="17" applyNumberFormat="1" applyFill="1" applyBorder="1" applyAlignment="1">
      <alignment vertical="center"/>
    </xf>
    <xf numFmtId="0" fontId="30" fillId="3" borderId="59" xfId="4" applyFont="1" applyFill="1" applyBorder="1" applyAlignment="1">
      <alignment horizontal="center" vertical="center" wrapText="1"/>
    </xf>
    <xf numFmtId="17" fontId="16" fillId="3" borderId="21" xfId="4" applyNumberFormat="1" applyFont="1" applyFill="1" applyBorder="1" applyAlignment="1">
      <alignment horizontal="center" vertical="center" wrapText="1"/>
    </xf>
    <xf numFmtId="0" fontId="24" fillId="3" borderId="3" xfId="4" applyFill="1" applyBorder="1" applyAlignment="1">
      <alignment vertical="center" wrapText="1"/>
    </xf>
    <xf numFmtId="17" fontId="24" fillId="3" borderId="3" xfId="4" applyNumberFormat="1" applyFill="1" applyBorder="1" applyAlignment="1">
      <alignment vertical="center"/>
    </xf>
    <xf numFmtId="0" fontId="24" fillId="3" borderId="3" xfId="4" applyFill="1" applyBorder="1" applyAlignment="1">
      <alignment vertical="center"/>
    </xf>
    <xf numFmtId="0" fontId="24" fillId="3" borderId="3" xfId="4" applyFill="1" applyBorder="1" applyAlignment="1">
      <alignment wrapText="1"/>
    </xf>
    <xf numFmtId="0" fontId="59" fillId="3" borderId="21" xfId="4" applyFont="1" applyFill="1" applyBorder="1" applyAlignment="1">
      <alignment horizontal="left" vertical="center" wrapText="1"/>
    </xf>
    <xf numFmtId="167" fontId="59" fillId="3" borderId="21" xfId="4" applyNumberFormat="1" applyFont="1" applyFill="1" applyBorder="1" applyAlignment="1">
      <alignment horizontal="center" vertical="center" wrapText="1"/>
    </xf>
    <xf numFmtId="4" fontId="59" fillId="3" borderId="21" xfId="4" applyNumberFormat="1" applyFont="1" applyFill="1" applyBorder="1" applyAlignment="1">
      <alignment horizontal="center" vertical="center" wrapText="1"/>
    </xf>
    <xf numFmtId="17" fontId="59" fillId="3" borderId="21" xfId="4" applyNumberFormat="1" applyFont="1" applyFill="1" applyBorder="1" applyAlignment="1">
      <alignment horizontal="center" vertical="center" wrapText="1"/>
    </xf>
    <xf numFmtId="17" fontId="59" fillId="3" borderId="33" xfId="4" applyNumberFormat="1" applyFont="1" applyFill="1" applyBorder="1" applyAlignment="1">
      <alignment horizontal="center" vertical="center" wrapText="1"/>
    </xf>
    <xf numFmtId="0" fontId="1" fillId="3" borderId="9" xfId="15" applyFill="1" applyBorder="1" applyAlignment="1">
      <alignment wrapText="1"/>
    </xf>
    <xf numFmtId="0" fontId="1" fillId="3" borderId="21" xfId="15" applyFill="1" applyBorder="1" applyAlignment="1">
      <alignment vertical="top" wrapText="1"/>
    </xf>
    <xf numFmtId="0" fontId="1" fillId="3" borderId="21" xfId="15" applyFill="1" applyBorder="1" applyAlignment="1">
      <alignment horizontal="center" vertical="center" wrapText="1"/>
    </xf>
    <xf numFmtId="0" fontId="0" fillId="3" borderId="65" xfId="0" applyFill="1" applyBorder="1" applyAlignment="1">
      <alignment horizontal="center" vertical="center" wrapText="1"/>
    </xf>
    <xf numFmtId="0" fontId="0" fillId="3" borderId="65" xfId="0" applyFill="1" applyBorder="1" applyAlignment="1">
      <alignment horizontal="center" vertical="center"/>
    </xf>
    <xf numFmtId="0" fontId="0" fillId="3" borderId="21" xfId="15" applyFont="1" applyFill="1" applyBorder="1" applyAlignment="1">
      <alignment vertical="center"/>
    </xf>
    <xf numFmtId="0" fontId="0" fillId="3" borderId="3" xfId="15" applyFont="1" applyFill="1" applyBorder="1" applyAlignment="1">
      <alignment vertical="center"/>
    </xf>
    <xf numFmtId="0" fontId="30" fillId="3" borderId="65" xfId="0" applyFont="1" applyFill="1" applyBorder="1" applyAlignment="1">
      <alignment horizontal="center" vertical="center" wrapText="1"/>
    </xf>
    <xf numFmtId="0" fontId="30" fillId="3" borderId="65" xfId="0" applyFont="1" applyFill="1" applyBorder="1" applyAlignment="1">
      <alignment vertical="top" wrapText="1"/>
    </xf>
    <xf numFmtId="0" fontId="30" fillId="3" borderId="65" xfId="0" applyFont="1" applyFill="1" applyBorder="1" applyAlignment="1">
      <alignment vertical="top"/>
    </xf>
    <xf numFmtId="0" fontId="30" fillId="3" borderId="65" xfId="0" applyFont="1" applyFill="1" applyBorder="1" applyAlignment="1">
      <alignment vertical="center"/>
    </xf>
    <xf numFmtId="0" fontId="30" fillId="3" borderId="65" xfId="0" applyFont="1" applyFill="1" applyBorder="1" applyAlignment="1">
      <alignment vertical="center" wrapText="1"/>
    </xf>
    <xf numFmtId="0" fontId="30" fillId="3" borderId="66" xfId="0" applyFont="1" applyFill="1" applyBorder="1" applyAlignment="1">
      <alignment vertical="center"/>
    </xf>
    <xf numFmtId="17" fontId="30" fillId="3" borderId="65" xfId="0" applyNumberFormat="1" applyFont="1" applyFill="1" applyBorder="1" applyAlignment="1">
      <alignment vertical="top" wrapText="1"/>
    </xf>
    <xf numFmtId="0" fontId="0" fillId="3" borderId="65" xfId="0" applyFill="1" applyBorder="1" applyAlignment="1">
      <alignment vertical="center" wrapText="1"/>
    </xf>
    <xf numFmtId="0" fontId="0" fillId="3" borderId="65" xfId="0" applyFill="1" applyBorder="1" applyAlignment="1">
      <alignment vertical="center"/>
    </xf>
    <xf numFmtId="17" fontId="29" fillId="3" borderId="9" xfId="15" applyNumberFormat="1" applyFont="1" applyFill="1" applyBorder="1" applyAlignment="1">
      <alignment vertical="top"/>
    </xf>
    <xf numFmtId="17" fontId="61" fillId="23" borderId="65" xfId="15" applyNumberFormat="1" applyFont="1" applyFill="1" applyBorder="1" applyAlignment="1">
      <alignment vertical="top"/>
    </xf>
    <xf numFmtId="0" fontId="16" fillId="3" borderId="65" xfId="15" applyFont="1" applyFill="1" applyBorder="1" applyAlignment="1">
      <alignment horizontal="center" vertical="center" wrapText="1"/>
    </xf>
    <xf numFmtId="0" fontId="0" fillId="3" borderId="3" xfId="15" applyFont="1" applyFill="1" applyBorder="1" applyAlignment="1">
      <alignment vertical="top" wrapText="1"/>
    </xf>
    <xf numFmtId="49" fontId="14" fillId="3" borderId="3" xfId="4" applyNumberFormat="1" applyFont="1" applyFill="1" applyBorder="1" applyAlignment="1">
      <alignment vertical="top" wrapText="1"/>
    </xf>
    <xf numFmtId="17" fontId="14" fillId="3" borderId="21" xfId="4" applyNumberFormat="1" applyFont="1" applyFill="1" applyBorder="1" applyAlignment="1">
      <alignment vertical="top" wrapText="1"/>
    </xf>
    <xf numFmtId="17" fontId="60" fillId="3" borderId="3" xfId="17" applyNumberFormat="1" applyFont="1" applyFill="1" applyBorder="1" applyAlignment="1">
      <alignment vertical="top"/>
    </xf>
    <xf numFmtId="0" fontId="16" fillId="3" borderId="58" xfId="4" applyFont="1" applyFill="1" applyBorder="1" applyAlignment="1">
      <alignment vertical="top" wrapText="1"/>
    </xf>
    <xf numFmtId="0" fontId="63" fillId="49" borderId="3" xfId="0" applyFont="1" applyFill="1" applyBorder="1" applyAlignment="1">
      <alignment wrapText="1"/>
    </xf>
    <xf numFmtId="0" fontId="63" fillId="49" borderId="3" xfId="0" applyFont="1" applyFill="1" applyBorder="1" applyAlignment="1">
      <alignment horizontal="center" vertical="center" wrapText="1"/>
    </xf>
    <xf numFmtId="8" fontId="30" fillId="3" borderId="60" xfId="4" applyNumberFormat="1" applyFont="1" applyFill="1" applyBorder="1" applyAlignment="1">
      <alignment horizontal="center" vertical="center"/>
    </xf>
    <xf numFmtId="8" fontId="30" fillId="3" borderId="46" xfId="4" applyNumberFormat="1" applyFont="1" applyFill="1" applyBorder="1" applyAlignment="1">
      <alignment horizontal="center" vertical="center"/>
    </xf>
    <xf numFmtId="8" fontId="30" fillId="3" borderId="39" xfId="4" applyNumberFormat="1" applyFont="1" applyFill="1" applyBorder="1" applyAlignment="1">
      <alignment horizontal="center" vertical="center"/>
    </xf>
    <xf numFmtId="0" fontId="63" fillId="49" borderId="3" xfId="0" applyFont="1" applyFill="1" applyBorder="1" applyAlignment="1">
      <alignment vertical="center" wrapText="1"/>
    </xf>
    <xf numFmtId="0" fontId="0" fillId="3" borderId="21" xfId="15" applyFont="1" applyFill="1" applyBorder="1" applyAlignment="1">
      <alignment vertical="center" wrapText="1"/>
    </xf>
    <xf numFmtId="0" fontId="0" fillId="3" borderId="9" xfId="0" applyFill="1" applyBorder="1" applyAlignment="1">
      <alignment vertical="top"/>
    </xf>
    <xf numFmtId="0" fontId="0" fillId="3" borderId="3" xfId="0" applyFill="1" applyBorder="1" applyAlignment="1">
      <alignment vertical="top"/>
    </xf>
    <xf numFmtId="0" fontId="30" fillId="3" borderId="38" xfId="4" applyFont="1" applyFill="1" applyBorder="1" applyAlignment="1">
      <alignment horizontal="left" vertical="top" wrapText="1"/>
    </xf>
    <xf numFmtId="0" fontId="0" fillId="3" borderId="7" xfId="0" applyFill="1" applyBorder="1" applyAlignment="1">
      <alignment horizontal="center" vertical="center" wrapText="1"/>
    </xf>
    <xf numFmtId="0" fontId="0" fillId="3" borderId="65" xfId="0" applyFill="1" applyBorder="1" applyAlignment="1">
      <alignment vertical="top" wrapText="1"/>
    </xf>
    <xf numFmtId="17" fontId="29" fillId="3" borderId="9" xfId="17" applyNumberFormat="1" applyFont="1" applyFill="1" applyBorder="1" applyAlignment="1">
      <alignment vertical="top"/>
    </xf>
    <xf numFmtId="0" fontId="30" fillId="48" borderId="3" xfId="0" applyFont="1" applyFill="1" applyBorder="1" applyAlignment="1">
      <alignment vertical="top" wrapText="1"/>
    </xf>
    <xf numFmtId="17" fontId="60" fillId="3" borderId="9" xfId="15" applyNumberFormat="1" applyFont="1" applyFill="1" applyBorder="1" applyAlignment="1">
      <alignment horizontal="center" vertical="top"/>
    </xf>
    <xf numFmtId="17" fontId="14" fillId="3" borderId="38" xfId="4" applyNumberFormat="1" applyFont="1" applyFill="1" applyBorder="1" applyAlignment="1">
      <alignment horizontal="center" vertical="top" wrapText="1"/>
    </xf>
    <xf numFmtId="0" fontId="0" fillId="3" borderId="65" xfId="17" applyFont="1" applyFill="1" applyBorder="1" applyAlignment="1">
      <alignment vertical="top" wrapText="1"/>
    </xf>
    <xf numFmtId="0" fontId="0" fillId="3" borderId="9" xfId="0" applyFill="1" applyBorder="1" applyAlignment="1">
      <alignment vertical="top" wrapText="1"/>
    </xf>
    <xf numFmtId="17" fontId="0" fillId="3" borderId="3" xfId="0" applyNumberFormat="1" applyFill="1" applyBorder="1" applyAlignment="1">
      <alignment horizontal="center" vertical="top"/>
    </xf>
    <xf numFmtId="17" fontId="0" fillId="3" borderId="3" xfId="0" applyNumberFormat="1" applyFill="1" applyBorder="1" applyAlignment="1">
      <alignment vertical="top"/>
    </xf>
    <xf numFmtId="17" fontId="0" fillId="3" borderId="9" xfId="0" applyNumberFormat="1" applyFill="1" applyBorder="1" applyAlignment="1">
      <alignment vertical="top" wrapText="1"/>
    </xf>
    <xf numFmtId="17" fontId="0" fillId="3" borderId="9" xfId="0" applyNumberFormat="1" applyFill="1" applyBorder="1" applyAlignment="1">
      <alignment vertical="top"/>
    </xf>
    <xf numFmtId="0" fontId="65" fillId="49" borderId="3" xfId="0" applyFont="1" applyFill="1" applyBorder="1" applyAlignment="1">
      <alignment vertical="top" wrapText="1"/>
    </xf>
    <xf numFmtId="0" fontId="37" fillId="3" borderId="0" xfId="0" applyFont="1" applyFill="1" applyAlignment="1">
      <alignment vertical="top" wrapText="1"/>
    </xf>
    <xf numFmtId="0" fontId="37" fillId="3" borderId="9" xfId="0" applyFont="1" applyFill="1" applyBorder="1" applyAlignment="1">
      <alignment vertical="top" wrapText="1"/>
    </xf>
    <xf numFmtId="0" fontId="0" fillId="3" borderId="0" xfId="0" applyFill="1" applyAlignment="1">
      <alignment vertical="top"/>
    </xf>
    <xf numFmtId="0" fontId="0" fillId="3" borderId="0" xfId="0" applyFill="1" applyAlignment="1">
      <alignment horizontal="center" vertical="top"/>
    </xf>
    <xf numFmtId="17" fontId="0" fillId="3" borderId="65" xfId="0" applyNumberFormat="1" applyFill="1" applyBorder="1" applyAlignment="1">
      <alignment horizontal="center" vertical="top"/>
    </xf>
    <xf numFmtId="0" fontId="0" fillId="3" borderId="65" xfId="0" applyFill="1" applyBorder="1" applyAlignment="1">
      <alignment horizontal="center" vertical="top"/>
    </xf>
    <xf numFmtId="0" fontId="0" fillId="3" borderId="65" xfId="0" applyFill="1" applyBorder="1" applyAlignment="1">
      <alignment horizontal="center" vertical="top" wrapText="1"/>
    </xf>
    <xf numFmtId="17" fontId="0" fillId="3" borderId="65" xfId="0" applyNumberFormat="1" applyFill="1" applyBorder="1" applyAlignment="1">
      <alignment vertical="top" wrapText="1"/>
    </xf>
    <xf numFmtId="17" fontId="0" fillId="3" borderId="65" xfId="0" applyNumberFormat="1" applyFill="1" applyBorder="1" applyAlignment="1">
      <alignment horizontal="center" vertical="top" wrapText="1"/>
    </xf>
    <xf numFmtId="17" fontId="0" fillId="3" borderId="65" xfId="0" applyNumberFormat="1" applyFill="1" applyBorder="1" applyAlignment="1">
      <alignment vertical="top"/>
    </xf>
    <xf numFmtId="0" fontId="0" fillId="3" borderId="65" xfId="0" applyFill="1" applyBorder="1" applyAlignment="1">
      <alignment vertical="top"/>
    </xf>
    <xf numFmtId="17" fontId="65" fillId="49" borderId="3" xfId="0" applyNumberFormat="1" applyFont="1" applyFill="1" applyBorder="1" applyAlignment="1">
      <alignment vertical="top" wrapText="1"/>
    </xf>
    <xf numFmtId="0" fontId="37" fillId="3" borderId="3" xfId="0" applyFont="1" applyFill="1" applyBorder="1" applyAlignment="1">
      <alignment vertical="top" wrapText="1"/>
    </xf>
    <xf numFmtId="0" fontId="0" fillId="0" borderId="26" xfId="0" applyBorder="1" applyAlignment="1">
      <alignment horizontal="center"/>
    </xf>
    <xf numFmtId="0" fontId="11" fillId="0" borderId="26" xfId="0" applyFont="1" applyBorder="1" applyAlignment="1">
      <alignment horizontal="center"/>
    </xf>
    <xf numFmtId="0" fontId="0" fillId="3" borderId="0" xfId="0" applyFill="1" applyAlignment="1">
      <alignment horizontal="center" vertical="center"/>
    </xf>
    <xf numFmtId="0" fontId="64" fillId="3" borderId="0" xfId="0" applyFont="1" applyFill="1"/>
    <xf numFmtId="0" fontId="8" fillId="3" borderId="0" xfId="0" applyFont="1" applyFill="1" applyAlignment="1">
      <alignment horizontal="center" vertical="center"/>
    </xf>
    <xf numFmtId="0" fontId="13" fillId="3" borderId="29" xfId="0" applyFont="1" applyFill="1" applyBorder="1" applyAlignment="1">
      <alignment horizontal="center" vertical="center"/>
    </xf>
    <xf numFmtId="0" fontId="27" fillId="3" borderId="9" xfId="0" applyFont="1" applyFill="1" applyBorder="1" applyAlignment="1">
      <alignment vertical="top" wrapText="1"/>
    </xf>
    <xf numFmtId="0" fontId="27" fillId="3" borderId="65" xfId="0" applyFont="1" applyFill="1" applyBorder="1" applyAlignment="1">
      <alignment vertical="top" wrapText="1"/>
    </xf>
    <xf numFmtId="0" fontId="27" fillId="3" borderId="21" xfId="0" applyFont="1" applyFill="1" applyBorder="1" applyAlignment="1">
      <alignment vertical="top" wrapText="1"/>
    </xf>
    <xf numFmtId="17" fontId="0" fillId="3" borderId="2" xfId="0" applyNumberFormat="1" applyFill="1" applyBorder="1"/>
    <xf numFmtId="0" fontId="16" fillId="3" borderId="3" xfId="4" applyFont="1" applyFill="1" applyBorder="1" applyAlignment="1">
      <alignment vertical="top" wrapText="1"/>
    </xf>
    <xf numFmtId="0" fontId="27" fillId="3" borderId="7" xfId="15" applyFont="1" applyFill="1" applyBorder="1" applyAlignment="1">
      <alignment horizontal="center" vertical="top" wrapText="1"/>
    </xf>
    <xf numFmtId="0" fontId="16" fillId="3" borderId="3" xfId="0" applyFont="1" applyFill="1" applyBorder="1" applyAlignment="1">
      <alignment vertical="top" wrapText="1"/>
    </xf>
    <xf numFmtId="0" fontId="30" fillId="3" borderId="38" xfId="4" applyFont="1" applyFill="1" applyBorder="1" applyAlignment="1">
      <alignment horizontal="center" vertical="top" wrapText="1"/>
    </xf>
    <xf numFmtId="49" fontId="30" fillId="3" borderId="37" xfId="4" applyNumberFormat="1" applyFont="1" applyFill="1" applyBorder="1" applyAlignment="1">
      <alignment horizontal="center" vertical="top" wrapText="1"/>
    </xf>
    <xf numFmtId="0" fontId="27" fillId="3" borderId="3" xfId="0" applyFont="1" applyFill="1" applyBorder="1" applyAlignment="1">
      <alignment horizontal="left" vertical="top" wrapText="1"/>
    </xf>
    <xf numFmtId="0" fontId="16" fillId="3" borderId="3" xfId="4" applyFont="1" applyFill="1" applyBorder="1" applyAlignment="1">
      <alignment horizontal="center" vertical="top" wrapText="1"/>
    </xf>
    <xf numFmtId="0" fontId="3" fillId="3" borderId="3" xfId="0" applyFont="1" applyFill="1" applyBorder="1" applyAlignment="1">
      <alignment horizontal="center" vertical="top"/>
    </xf>
    <xf numFmtId="0" fontId="3" fillId="0" borderId="3" xfId="0" applyFont="1" applyBorder="1" applyAlignment="1">
      <alignment horizontal="center"/>
    </xf>
    <xf numFmtId="0" fontId="11" fillId="2" borderId="28" xfId="0" applyFont="1" applyFill="1" applyBorder="1" applyAlignment="1">
      <alignment horizontal="center"/>
    </xf>
    <xf numFmtId="0" fontId="3" fillId="0" borderId="27" xfId="0" applyFont="1" applyBorder="1" applyAlignment="1">
      <alignment horizontal="center"/>
    </xf>
    <xf numFmtId="0" fontId="0" fillId="3" borderId="66" xfId="0" applyFill="1" applyBorder="1" applyAlignment="1">
      <alignment vertical="top" wrapText="1"/>
    </xf>
    <xf numFmtId="0" fontId="11" fillId="2" borderId="3" xfId="0" applyFont="1" applyFill="1" applyBorder="1" applyAlignment="1">
      <alignment horizontal="center"/>
    </xf>
    <xf numFmtId="0" fontId="0" fillId="14" borderId="70" xfId="0" applyFill="1" applyBorder="1"/>
    <xf numFmtId="0" fontId="11" fillId="2" borderId="71" xfId="0" applyFont="1" applyFill="1" applyBorder="1" applyAlignment="1">
      <alignment horizontal="center"/>
    </xf>
    <xf numFmtId="0" fontId="0" fillId="3" borderId="0" xfId="0" applyFill="1" applyAlignment="1">
      <alignment vertical="top" wrapText="1"/>
    </xf>
    <xf numFmtId="0" fontId="0" fillId="3" borderId="9" xfId="15" applyFont="1" applyFill="1" applyBorder="1" applyAlignment="1">
      <alignment vertical="top" wrapText="1"/>
    </xf>
    <xf numFmtId="0" fontId="0" fillId="3" borderId="3" xfId="0" applyFill="1" applyBorder="1" applyAlignment="1">
      <alignment horizontal="left" vertical="top" wrapText="1"/>
    </xf>
    <xf numFmtId="0" fontId="0" fillId="50" borderId="12" xfId="0" applyFill="1" applyBorder="1"/>
    <xf numFmtId="0" fontId="0" fillId="50" borderId="3" xfId="0" applyFill="1" applyBorder="1"/>
    <xf numFmtId="0" fontId="0" fillId="3" borderId="66" xfId="0" applyFill="1" applyBorder="1" applyAlignment="1">
      <alignment horizontal="center" vertical="center" wrapText="1"/>
    </xf>
    <xf numFmtId="0" fontId="0" fillId="4" borderId="2" xfId="0" applyFill="1" applyBorder="1"/>
    <xf numFmtId="0" fontId="0" fillId="4" borderId="5" xfId="0" applyFill="1" applyBorder="1"/>
    <xf numFmtId="0" fontId="2" fillId="4" borderId="2" xfId="0" applyFont="1" applyFill="1" applyBorder="1"/>
    <xf numFmtId="0" fontId="8" fillId="22" borderId="6" xfId="0" applyFont="1" applyFill="1" applyBorder="1" applyAlignment="1">
      <alignment horizontal="center" vertical="center"/>
    </xf>
    <xf numFmtId="0" fontId="6" fillId="10" borderId="20" xfId="0" applyFont="1" applyFill="1" applyBorder="1" applyAlignment="1">
      <alignment horizontal="center" vertical="center"/>
    </xf>
    <xf numFmtId="49" fontId="16" fillId="3" borderId="37" xfId="4" applyNumberFormat="1" applyFont="1" applyFill="1" applyBorder="1" applyAlignment="1">
      <alignment horizontal="center" vertical="center" wrapText="1"/>
    </xf>
    <xf numFmtId="0" fontId="30" fillId="3" borderId="3" xfId="4" applyFont="1" applyFill="1" applyBorder="1" applyAlignment="1">
      <alignment vertical="top" wrapText="1"/>
    </xf>
    <xf numFmtId="0" fontId="16" fillId="3" borderId="38" xfId="4" applyFont="1" applyFill="1" applyBorder="1" applyAlignment="1">
      <alignment horizontal="left" vertical="top" wrapText="1"/>
    </xf>
    <xf numFmtId="17" fontId="16" fillId="3" borderId="3" xfId="4" applyNumberFormat="1" applyFont="1" applyFill="1" applyBorder="1" applyAlignment="1">
      <alignment vertical="top" wrapText="1"/>
    </xf>
    <xf numFmtId="0" fontId="27" fillId="3" borderId="3" xfId="0" applyFont="1" applyFill="1" applyBorder="1" applyAlignment="1">
      <alignment vertical="top"/>
    </xf>
    <xf numFmtId="0" fontId="27" fillId="3" borderId="9" xfId="0" applyFont="1" applyFill="1" applyBorder="1" applyAlignment="1">
      <alignment vertical="center"/>
    </xf>
    <xf numFmtId="0" fontId="16" fillId="3" borderId="38" xfId="0" applyFont="1" applyFill="1" applyBorder="1" applyAlignment="1">
      <alignment horizontal="center" vertical="center" wrapText="1"/>
    </xf>
    <xf numFmtId="0" fontId="27" fillId="3" borderId="3" xfId="0" applyFont="1" applyFill="1" applyBorder="1" applyAlignment="1">
      <alignment vertical="center"/>
    </xf>
    <xf numFmtId="0" fontId="27" fillId="3" borderId="3" xfId="0" applyFont="1" applyFill="1" applyBorder="1" applyAlignment="1">
      <alignment horizontal="center" vertical="center" wrapText="1"/>
    </xf>
    <xf numFmtId="0" fontId="27" fillId="3" borderId="9" xfId="0" applyFont="1" applyFill="1" applyBorder="1" applyAlignment="1">
      <alignment horizontal="center" vertical="top" wrapText="1"/>
    </xf>
    <xf numFmtId="0" fontId="27" fillId="3" borderId="9" xfId="0" applyFont="1" applyFill="1" applyBorder="1" applyAlignment="1">
      <alignment horizontal="left" vertical="top" wrapText="1"/>
    </xf>
    <xf numFmtId="0" fontId="27" fillId="3" borderId="0" xfId="0" applyFont="1" applyFill="1" applyAlignment="1">
      <alignment horizontal="center" vertical="center" wrapText="1"/>
    </xf>
    <xf numFmtId="17" fontId="27" fillId="3" borderId="9" xfId="0" applyNumberFormat="1" applyFont="1" applyFill="1" applyBorder="1" applyAlignment="1">
      <alignment horizontal="center" vertical="center" wrapText="1"/>
    </xf>
    <xf numFmtId="0" fontId="27" fillId="3" borderId="0" xfId="0" applyFont="1" applyFill="1"/>
    <xf numFmtId="164" fontId="16" fillId="3" borderId="38" xfId="4" applyNumberFormat="1" applyFont="1" applyFill="1" applyBorder="1" applyAlignment="1">
      <alignment horizontal="center" vertical="center"/>
    </xf>
    <xf numFmtId="49" fontId="16" fillId="3" borderId="38" xfId="0" applyNumberFormat="1" applyFont="1" applyFill="1" applyBorder="1" applyAlignment="1">
      <alignment horizontal="center" vertical="center" wrapText="1"/>
    </xf>
    <xf numFmtId="8" fontId="16" fillId="3" borderId="38" xfId="0" applyNumberFormat="1" applyFont="1" applyFill="1" applyBorder="1" applyAlignment="1">
      <alignment horizontal="center" vertical="center"/>
    </xf>
    <xf numFmtId="0" fontId="27" fillId="3" borderId="9" xfId="0" applyFont="1" applyFill="1" applyBorder="1" applyAlignment="1">
      <alignment horizontal="center" vertical="center"/>
    </xf>
    <xf numFmtId="0" fontId="27" fillId="3" borderId="3" xfId="0" applyFont="1" applyFill="1" applyBorder="1" applyAlignment="1">
      <alignment horizontal="center" vertical="center"/>
    </xf>
    <xf numFmtId="17" fontId="27" fillId="3" borderId="3" xfId="0" applyNumberFormat="1" applyFont="1" applyFill="1" applyBorder="1" applyAlignment="1">
      <alignment horizontal="center" vertical="center"/>
    </xf>
    <xf numFmtId="17" fontId="27" fillId="3" borderId="9" xfId="0" applyNumberFormat="1" applyFont="1" applyFill="1" applyBorder="1" applyAlignment="1">
      <alignment horizontal="center" vertical="center"/>
    </xf>
    <xf numFmtId="0" fontId="27" fillId="3" borderId="0" xfId="0" applyFont="1" applyFill="1" applyAlignment="1">
      <alignment horizontal="center" vertical="center"/>
    </xf>
    <xf numFmtId="0" fontId="0" fillId="3" borderId="40" xfId="0" applyFill="1" applyBorder="1" applyAlignment="1">
      <alignment vertical="center" wrapText="1"/>
    </xf>
    <xf numFmtId="0" fontId="0" fillId="3" borderId="36" xfId="0" applyFill="1" applyBorder="1" applyAlignment="1">
      <alignment vertical="center" wrapText="1"/>
    </xf>
    <xf numFmtId="0" fontId="16" fillId="3" borderId="38" xfId="0" applyFont="1" applyFill="1" applyBorder="1" applyAlignment="1">
      <alignment vertical="top" wrapText="1"/>
    </xf>
    <xf numFmtId="0" fontId="16" fillId="3" borderId="38" xfId="4" applyFont="1" applyFill="1" applyBorder="1" applyAlignment="1">
      <alignment vertical="top" wrapText="1"/>
    </xf>
    <xf numFmtId="0" fontId="16" fillId="3" borderId="38" xfId="4" applyFont="1" applyFill="1" applyBorder="1" applyAlignment="1">
      <alignment vertical="top"/>
    </xf>
    <xf numFmtId="0" fontId="27" fillId="3" borderId="9" xfId="0" applyFont="1" applyFill="1" applyBorder="1" applyAlignment="1">
      <alignment horizontal="center" vertical="top"/>
    </xf>
    <xf numFmtId="17" fontId="16" fillId="3" borderId="3" xfId="4" applyNumberFormat="1" applyFont="1" applyFill="1" applyBorder="1" applyAlignment="1">
      <alignment horizontal="left" vertical="top" wrapText="1"/>
    </xf>
    <xf numFmtId="0" fontId="16" fillId="3" borderId="3" xfId="4" applyFont="1" applyFill="1" applyBorder="1" applyAlignment="1">
      <alignment horizontal="left" vertical="top" wrapText="1"/>
    </xf>
    <xf numFmtId="0" fontId="27" fillId="3" borderId="9" xfId="0" applyFont="1" applyFill="1" applyBorder="1" applyAlignment="1">
      <alignment horizontal="left" vertical="top"/>
    </xf>
    <xf numFmtId="0" fontId="27" fillId="3" borderId="3" xfId="0" applyFont="1" applyFill="1" applyBorder="1" applyAlignment="1">
      <alignment horizontal="left" vertical="top"/>
    </xf>
    <xf numFmtId="0" fontId="27" fillId="3" borderId="0" xfId="0" applyFont="1" applyFill="1" applyAlignment="1">
      <alignment horizontal="left" vertical="top" wrapText="1"/>
    </xf>
    <xf numFmtId="0" fontId="31" fillId="3" borderId="9" xfId="0" applyFont="1" applyFill="1" applyBorder="1" applyAlignment="1">
      <alignment vertical="top" wrapText="1"/>
    </xf>
    <xf numFmtId="0" fontId="30" fillId="3" borderId="38" xfId="4" applyFont="1" applyFill="1" applyBorder="1" applyAlignment="1">
      <alignment vertical="top" wrapText="1"/>
    </xf>
    <xf numFmtId="0" fontId="0" fillId="3" borderId="42" xfId="0" applyFill="1" applyBorder="1" applyAlignment="1">
      <alignment vertical="top"/>
    </xf>
    <xf numFmtId="0" fontId="35" fillId="3" borderId="38" xfId="4" applyFont="1" applyFill="1" applyBorder="1" applyAlignment="1">
      <alignment vertical="top" wrapText="1"/>
    </xf>
    <xf numFmtId="0" fontId="30" fillId="3" borderId="38" xfId="4" applyFont="1" applyFill="1" applyBorder="1" applyAlignment="1">
      <alignment vertical="top"/>
    </xf>
    <xf numFmtId="0" fontId="0" fillId="3" borderId="21" xfId="0" applyFill="1" applyBorder="1" applyAlignment="1">
      <alignment vertical="top" wrapText="1"/>
    </xf>
    <xf numFmtId="0" fontId="0" fillId="3" borderId="9" xfId="0" applyFill="1" applyBorder="1" applyAlignment="1">
      <alignment horizontal="left" vertical="top" wrapText="1"/>
    </xf>
    <xf numFmtId="0" fontId="0" fillId="3" borderId="40" xfId="0" applyFill="1" applyBorder="1" applyAlignment="1">
      <alignment vertical="top" wrapText="1"/>
    </xf>
    <xf numFmtId="0" fontId="0" fillId="3" borderId="3" xfId="0" applyFill="1" applyBorder="1" applyAlignment="1">
      <alignment horizontal="left" vertical="center" wrapText="1"/>
    </xf>
    <xf numFmtId="0" fontId="0" fillId="3" borderId="21" xfId="15" applyFont="1" applyFill="1" applyBorder="1" applyAlignment="1">
      <alignment horizontal="center" vertical="center" wrapText="1"/>
    </xf>
    <xf numFmtId="0" fontId="30" fillId="3" borderId="7" xfId="4" applyFont="1" applyFill="1" applyBorder="1" applyAlignment="1">
      <alignment horizontal="left" vertical="center" wrapText="1"/>
    </xf>
    <xf numFmtId="0" fontId="30" fillId="3" borderId="21" xfId="4" applyFont="1" applyFill="1" applyBorder="1" applyAlignment="1">
      <alignment horizontal="left" vertical="center" wrapText="1"/>
    </xf>
    <xf numFmtId="0" fontId="30" fillId="3" borderId="3" xfId="4" applyFont="1" applyFill="1" applyBorder="1" applyAlignment="1">
      <alignment horizontal="left" vertical="center" wrapText="1"/>
    </xf>
    <xf numFmtId="0" fontId="30" fillId="3" borderId="3" xfId="4" applyFont="1" applyFill="1" applyBorder="1" applyAlignment="1">
      <alignment vertical="center"/>
    </xf>
    <xf numFmtId="17" fontId="59" fillId="3" borderId="21" xfId="4" applyNumberFormat="1" applyFont="1" applyFill="1" applyBorder="1" applyAlignment="1">
      <alignment horizontal="left" vertical="top" wrapText="1"/>
    </xf>
    <xf numFmtId="17" fontId="59" fillId="3" borderId="21" xfId="4" applyNumberFormat="1" applyFont="1" applyFill="1" applyBorder="1" applyAlignment="1">
      <alignment horizontal="left" vertical="center" wrapText="1"/>
    </xf>
    <xf numFmtId="17" fontId="30" fillId="3" borderId="21" xfId="4" applyNumberFormat="1" applyFont="1" applyFill="1" applyBorder="1" applyAlignment="1">
      <alignment horizontal="left" vertical="top" wrapText="1"/>
    </xf>
    <xf numFmtId="0" fontId="0" fillId="3" borderId="43" xfId="0" applyFill="1" applyBorder="1" applyAlignment="1">
      <alignment vertical="top"/>
    </xf>
    <xf numFmtId="0" fontId="1" fillId="3" borderId="21" xfId="15" applyFill="1" applyBorder="1" applyAlignment="1">
      <alignment horizontal="center" vertical="top" wrapText="1"/>
    </xf>
    <xf numFmtId="0" fontId="2" fillId="51" borderId="2" xfId="0" applyFont="1" applyFill="1" applyBorder="1" applyAlignment="1">
      <alignment vertical="center"/>
    </xf>
    <xf numFmtId="0" fontId="2" fillId="51" borderId="5" xfId="0" applyFont="1" applyFill="1" applyBorder="1" applyAlignment="1">
      <alignment vertical="center"/>
    </xf>
    <xf numFmtId="0" fontId="7" fillId="51" borderId="2" xfId="0" applyFont="1" applyFill="1" applyBorder="1" applyAlignment="1">
      <alignment vertical="center" wrapText="1"/>
    </xf>
    <xf numFmtId="0" fontId="30" fillId="3" borderId="21" xfId="15" applyFont="1" applyFill="1" applyBorder="1" applyAlignment="1">
      <alignment vertical="center" wrapText="1"/>
    </xf>
    <xf numFmtId="17" fontId="30" fillId="3" borderId="40" xfId="4" applyNumberFormat="1" applyFont="1" applyFill="1" applyBorder="1" applyAlignment="1">
      <alignment horizontal="center" vertical="center" wrapText="1"/>
    </xf>
    <xf numFmtId="0" fontId="0" fillId="3" borderId="9" xfId="15" applyFont="1" applyFill="1" applyBorder="1" applyAlignment="1">
      <alignment vertical="center" wrapText="1"/>
    </xf>
    <xf numFmtId="0" fontId="0" fillId="3" borderId="9" xfId="15" applyFont="1" applyFill="1" applyBorder="1" applyAlignment="1">
      <alignment horizontal="center" vertical="center" wrapText="1"/>
    </xf>
    <xf numFmtId="17" fontId="0" fillId="3" borderId="9" xfId="15" applyNumberFormat="1" applyFont="1" applyFill="1" applyBorder="1" applyAlignment="1">
      <alignment horizontal="center" vertical="center"/>
    </xf>
    <xf numFmtId="0" fontId="0" fillId="3" borderId="9" xfId="17" applyFont="1" applyFill="1" applyBorder="1" applyAlignment="1">
      <alignment vertical="center" wrapText="1"/>
    </xf>
    <xf numFmtId="0" fontId="0" fillId="3" borderId="3" xfId="15" applyFont="1" applyFill="1" applyBorder="1" applyAlignment="1">
      <alignment horizontal="center" vertical="center" wrapText="1"/>
    </xf>
    <xf numFmtId="17" fontId="0" fillId="3" borderId="3" xfId="15" applyNumberFormat="1" applyFont="1" applyFill="1" applyBorder="1" applyAlignment="1">
      <alignment horizontal="center" vertical="center"/>
    </xf>
    <xf numFmtId="17" fontId="30" fillId="3" borderId="3" xfId="4" applyNumberFormat="1" applyFont="1" applyFill="1" applyBorder="1" applyAlignment="1">
      <alignment horizontal="center" vertical="center"/>
    </xf>
    <xf numFmtId="0" fontId="0" fillId="3" borderId="3" xfId="15" applyFont="1" applyFill="1" applyBorder="1" applyAlignment="1">
      <alignment horizontal="center" vertical="center"/>
    </xf>
    <xf numFmtId="17" fontId="0" fillId="3" borderId="3" xfId="0" applyNumberFormat="1" applyFill="1" applyBorder="1" applyAlignment="1">
      <alignment horizontal="center" vertical="center"/>
    </xf>
    <xf numFmtId="17" fontId="0" fillId="3" borderId="9" xfId="17" applyNumberFormat="1" applyFont="1" applyFill="1" applyBorder="1" applyAlignment="1">
      <alignment horizontal="center" vertical="center"/>
    </xf>
    <xf numFmtId="0" fontId="0" fillId="3" borderId="7" xfId="15" applyFont="1" applyFill="1" applyBorder="1" applyAlignment="1">
      <alignment horizontal="center" vertical="center"/>
    </xf>
    <xf numFmtId="17" fontId="0" fillId="3" borderId="7" xfId="15" applyNumberFormat="1" applyFont="1" applyFill="1" applyBorder="1" applyAlignment="1">
      <alignment horizontal="center" vertical="center"/>
    </xf>
    <xf numFmtId="0" fontId="0" fillId="3" borderId="3" xfId="17" applyFont="1" applyFill="1" applyBorder="1" applyAlignment="1">
      <alignment vertical="center" wrapText="1"/>
    </xf>
    <xf numFmtId="0" fontId="30" fillId="3" borderId="58" xfId="4" applyFont="1" applyFill="1" applyBorder="1" applyAlignment="1">
      <alignment horizontal="center" vertical="center" wrapText="1"/>
    </xf>
    <xf numFmtId="0" fontId="0" fillId="3" borderId="35" xfId="15" applyFont="1" applyFill="1" applyBorder="1" applyAlignment="1">
      <alignment vertical="center" wrapText="1"/>
    </xf>
    <xf numFmtId="17" fontId="30" fillId="3" borderId="40" xfId="4" applyNumberFormat="1" applyFont="1" applyFill="1" applyBorder="1" applyAlignment="1">
      <alignment horizontal="center" vertical="center"/>
    </xf>
    <xf numFmtId="0" fontId="0" fillId="3" borderId="41" xfId="15" applyFont="1" applyFill="1" applyBorder="1"/>
    <xf numFmtId="0" fontId="0" fillId="3" borderId="7" xfId="15" applyFont="1" applyFill="1" applyBorder="1" applyAlignment="1">
      <alignment vertical="center"/>
    </xf>
    <xf numFmtId="17" fontId="0" fillId="3" borderId="68" xfId="17" applyNumberFormat="1" applyFont="1" applyFill="1" applyBorder="1" applyAlignment="1">
      <alignment horizontal="center" vertical="center"/>
    </xf>
    <xf numFmtId="0" fontId="0" fillId="3" borderId="7" xfId="17" applyFont="1" applyFill="1" applyBorder="1" applyAlignment="1">
      <alignment vertical="center" wrapText="1"/>
    </xf>
    <xf numFmtId="0" fontId="0" fillId="3" borderId="47" xfId="15" applyFont="1" applyFill="1" applyBorder="1" applyAlignment="1">
      <alignment vertical="center" wrapText="1"/>
    </xf>
    <xf numFmtId="0" fontId="0" fillId="3" borderId="9" xfId="15" applyFont="1" applyFill="1" applyBorder="1" applyAlignment="1">
      <alignment vertical="center"/>
    </xf>
    <xf numFmtId="8" fontId="30" fillId="3" borderId="38" xfId="15" applyNumberFormat="1" applyFont="1" applyFill="1" applyBorder="1" applyAlignment="1">
      <alignment horizontal="center" vertical="center"/>
    </xf>
    <xf numFmtId="17" fontId="0" fillId="3" borderId="36" xfId="17" applyNumberFormat="1" applyFont="1" applyFill="1" applyBorder="1" applyAlignment="1">
      <alignment horizontal="center" vertical="center"/>
    </xf>
    <xf numFmtId="0" fontId="0" fillId="3" borderId="46" xfId="15" applyFont="1" applyFill="1" applyBorder="1" applyAlignment="1">
      <alignment vertical="center" wrapText="1"/>
    </xf>
    <xf numFmtId="0" fontId="0" fillId="3" borderId="3" xfId="15" applyFont="1" applyFill="1" applyBorder="1"/>
    <xf numFmtId="0" fontId="0" fillId="3" borderId="21" xfId="15" applyFont="1" applyFill="1" applyBorder="1" applyAlignment="1">
      <alignment horizontal="center" vertical="center"/>
    </xf>
    <xf numFmtId="0" fontId="0" fillId="3" borderId="33" xfId="15" applyFont="1" applyFill="1" applyBorder="1" applyAlignment="1">
      <alignment vertical="top" wrapText="1"/>
    </xf>
    <xf numFmtId="0" fontId="0" fillId="3" borderId="3" xfId="17" applyFont="1" applyFill="1" applyBorder="1" applyAlignment="1">
      <alignment vertical="top" wrapText="1"/>
    </xf>
    <xf numFmtId="0" fontId="0" fillId="3" borderId="35" xfId="15" applyFont="1" applyFill="1" applyBorder="1" applyAlignment="1">
      <alignment vertical="top" wrapText="1"/>
    </xf>
    <xf numFmtId="0" fontId="0" fillId="3" borderId="35" xfId="15" applyFont="1" applyFill="1" applyBorder="1" applyAlignment="1">
      <alignment horizontal="center" vertical="center"/>
    </xf>
    <xf numFmtId="0" fontId="0" fillId="3" borderId="67" xfId="15" applyFont="1" applyFill="1" applyBorder="1" applyAlignment="1">
      <alignment horizontal="center" vertical="center"/>
    </xf>
    <xf numFmtId="0" fontId="0" fillId="3" borderId="21" xfId="17" applyFont="1" applyFill="1" applyBorder="1" applyAlignment="1">
      <alignment vertical="center" wrapText="1"/>
    </xf>
    <xf numFmtId="0" fontId="0" fillId="3" borderId="33" xfId="15" applyFont="1" applyFill="1" applyBorder="1" applyAlignment="1">
      <alignment horizontal="center" vertical="center"/>
    </xf>
    <xf numFmtId="0" fontId="0" fillId="3" borderId="46" xfId="15" applyFont="1" applyFill="1" applyBorder="1" applyAlignment="1">
      <alignment horizontal="center" vertical="center"/>
    </xf>
    <xf numFmtId="164" fontId="30" fillId="3" borderId="61" xfId="4" applyNumberFormat="1" applyFont="1" applyFill="1" applyBorder="1" applyAlignment="1">
      <alignment horizontal="center" vertical="center" wrapText="1"/>
    </xf>
    <xf numFmtId="0" fontId="30" fillId="3" borderId="60" xfId="4" applyFont="1" applyFill="1" applyBorder="1" applyAlignment="1">
      <alignment horizontal="center" vertical="center" wrapText="1"/>
    </xf>
    <xf numFmtId="0" fontId="0" fillId="3" borderId="21" xfId="17" applyFont="1" applyFill="1" applyBorder="1" applyAlignment="1">
      <alignment vertical="top" wrapText="1"/>
    </xf>
    <xf numFmtId="17" fontId="0" fillId="3" borderId="3" xfId="17" applyNumberFormat="1" applyFont="1" applyFill="1" applyBorder="1" applyAlignment="1">
      <alignment horizontal="center" vertical="center"/>
    </xf>
    <xf numFmtId="0" fontId="30" fillId="3" borderId="63" xfId="4" applyFont="1" applyFill="1" applyBorder="1" applyAlignment="1">
      <alignment horizontal="center" vertical="center" wrapText="1"/>
    </xf>
    <xf numFmtId="166" fontId="30" fillId="3" borderId="3" xfId="4" applyNumberFormat="1" applyFont="1" applyFill="1" applyBorder="1" applyAlignment="1">
      <alignment horizontal="center" vertical="center"/>
    </xf>
    <xf numFmtId="166" fontId="30" fillId="3" borderId="58" xfId="4" applyNumberFormat="1" applyFont="1" applyFill="1" applyBorder="1" applyAlignment="1">
      <alignment horizontal="center" vertical="center"/>
    </xf>
    <xf numFmtId="166" fontId="30" fillId="3" borderId="38" xfId="4" applyNumberFormat="1" applyFont="1" applyFill="1" applyBorder="1" applyAlignment="1">
      <alignment horizontal="center" vertical="center"/>
    </xf>
    <xf numFmtId="17" fontId="0" fillId="3" borderId="21" xfId="17" applyNumberFormat="1" applyFont="1" applyFill="1" applyBorder="1" applyAlignment="1">
      <alignment horizontal="center" vertical="center"/>
    </xf>
    <xf numFmtId="166" fontId="30" fillId="3" borderId="59" xfId="4" applyNumberFormat="1" applyFont="1" applyFill="1" applyBorder="1" applyAlignment="1">
      <alignment horizontal="center" vertical="center"/>
    </xf>
    <xf numFmtId="0" fontId="71" fillId="3" borderId="3" xfId="4" applyFont="1" applyFill="1" applyBorder="1"/>
    <xf numFmtId="17" fontId="0" fillId="3" borderId="21" xfId="15" applyNumberFormat="1" applyFont="1" applyFill="1" applyBorder="1" applyAlignment="1">
      <alignment horizontal="center" vertical="center"/>
    </xf>
    <xf numFmtId="0" fontId="0" fillId="3" borderId="33" xfId="15" applyFont="1" applyFill="1" applyBorder="1" applyAlignment="1">
      <alignment vertical="center" wrapText="1"/>
    </xf>
    <xf numFmtId="0" fontId="0" fillId="3" borderId="3" xfId="17" applyFont="1" applyFill="1" applyBorder="1" applyAlignment="1">
      <alignment horizontal="center" vertical="center" wrapText="1"/>
    </xf>
    <xf numFmtId="0" fontId="0" fillId="3" borderId="21" xfId="17" applyFont="1" applyFill="1" applyBorder="1" applyAlignment="1">
      <alignment horizontal="center" vertical="center" wrapText="1"/>
    </xf>
    <xf numFmtId="0" fontId="30" fillId="3" borderId="36" xfId="4" applyFont="1" applyFill="1" applyBorder="1" applyAlignment="1">
      <alignment vertical="center" wrapText="1"/>
    </xf>
    <xf numFmtId="0" fontId="30" fillId="3" borderId="40" xfId="4" applyFont="1" applyFill="1" applyBorder="1" applyAlignment="1">
      <alignment vertical="center" wrapText="1"/>
    </xf>
    <xf numFmtId="0" fontId="30" fillId="3" borderId="34" xfId="4" applyFont="1" applyFill="1" applyBorder="1" applyAlignment="1">
      <alignment vertical="center" wrapText="1"/>
    </xf>
    <xf numFmtId="0" fontId="0" fillId="3" borderId="36" xfId="15" applyFont="1" applyFill="1" applyBorder="1" applyAlignment="1">
      <alignment vertical="center" wrapText="1"/>
    </xf>
    <xf numFmtId="0" fontId="30" fillId="3" borderId="72" xfId="4" applyFont="1" applyFill="1" applyBorder="1" applyAlignment="1">
      <alignment vertical="center" wrapText="1"/>
    </xf>
    <xf numFmtId="0" fontId="0" fillId="3" borderId="40" xfId="15" applyFont="1" applyFill="1" applyBorder="1" applyAlignment="1">
      <alignment vertical="top" wrapText="1"/>
    </xf>
    <xf numFmtId="0" fontId="0" fillId="3" borderId="40" xfId="15" applyFont="1" applyFill="1" applyBorder="1" applyAlignment="1">
      <alignment vertical="center" wrapText="1"/>
    </xf>
    <xf numFmtId="0" fontId="0" fillId="3" borderId="34" xfId="15" applyFont="1" applyFill="1" applyBorder="1" applyAlignment="1">
      <alignment vertical="center" wrapText="1"/>
    </xf>
    <xf numFmtId="0" fontId="0" fillId="3" borderId="68" xfId="15" applyFont="1" applyFill="1" applyBorder="1" applyAlignment="1">
      <alignment vertical="center" wrapText="1"/>
    </xf>
    <xf numFmtId="0" fontId="30" fillId="3" borderId="40" xfId="15" applyFont="1" applyFill="1" applyBorder="1" applyAlignment="1">
      <alignment vertical="center" wrapText="1"/>
    </xf>
    <xf numFmtId="0" fontId="0" fillId="3" borderId="34" xfId="15" applyFont="1" applyFill="1" applyBorder="1" applyAlignment="1">
      <alignment horizontal="left" vertical="center" wrapText="1"/>
    </xf>
    <xf numFmtId="0" fontId="0" fillId="3" borderId="40" xfId="15" applyFont="1" applyFill="1" applyBorder="1" applyAlignment="1">
      <alignment horizontal="left" vertical="center" wrapText="1"/>
    </xf>
    <xf numFmtId="0" fontId="0" fillId="3" borderId="36" xfId="15" applyFont="1" applyFill="1" applyBorder="1" applyAlignment="1">
      <alignment horizontal="left" vertical="center" wrapText="1"/>
    </xf>
    <xf numFmtId="0" fontId="0" fillId="3" borderId="0" xfId="15" applyFont="1" applyFill="1" applyAlignment="1">
      <alignment horizontal="left" vertical="center" wrapText="1"/>
    </xf>
    <xf numFmtId="0" fontId="30" fillId="3" borderId="68" xfId="4" applyFont="1" applyFill="1" applyBorder="1" applyAlignment="1">
      <alignment horizontal="left" vertical="center" wrapText="1"/>
    </xf>
    <xf numFmtId="0" fontId="0" fillId="3" borderId="40" xfId="0" applyFill="1" applyBorder="1" applyAlignment="1">
      <alignment horizontal="left" vertical="center" wrapText="1"/>
    </xf>
    <xf numFmtId="0" fontId="30" fillId="3" borderId="34" xfId="4" applyFont="1" applyFill="1" applyBorder="1" applyAlignment="1">
      <alignment horizontal="left" vertical="center" wrapText="1"/>
    </xf>
    <xf numFmtId="0" fontId="0" fillId="3" borderId="9" xfId="17" applyFont="1" applyFill="1" applyBorder="1" applyAlignment="1">
      <alignment horizontal="left" vertical="center" wrapText="1"/>
    </xf>
    <xf numFmtId="0" fontId="0" fillId="3" borderId="35" xfId="15" applyFont="1" applyFill="1" applyBorder="1" applyAlignment="1">
      <alignment horizontal="left" vertical="center" wrapText="1"/>
    </xf>
    <xf numFmtId="0" fontId="30" fillId="3" borderId="3" xfId="17" applyFont="1" applyFill="1" applyBorder="1" applyAlignment="1">
      <alignment vertical="center" wrapText="1"/>
    </xf>
    <xf numFmtId="0" fontId="0" fillId="3" borderId="21" xfId="17" applyFont="1" applyFill="1" applyBorder="1" applyAlignment="1">
      <alignment horizontal="left" vertical="center" wrapText="1"/>
    </xf>
    <xf numFmtId="17" fontId="59" fillId="3" borderId="35" xfId="4" applyNumberFormat="1" applyFont="1" applyFill="1" applyBorder="1" applyAlignment="1">
      <alignment horizontal="left" vertical="center" wrapText="1"/>
    </xf>
    <xf numFmtId="17" fontId="59" fillId="3" borderId="33" xfId="4" applyNumberFormat="1" applyFont="1" applyFill="1" applyBorder="1" applyAlignment="1">
      <alignment horizontal="left" vertical="center" wrapText="1"/>
    </xf>
    <xf numFmtId="17" fontId="16" fillId="3" borderId="39" xfId="4" applyNumberFormat="1" applyFont="1" applyFill="1" applyBorder="1" applyAlignment="1">
      <alignment horizontal="center" vertical="center" wrapText="1"/>
    </xf>
    <xf numFmtId="17" fontId="27" fillId="3" borderId="3" xfId="0" applyNumberFormat="1" applyFont="1" applyFill="1" applyBorder="1" applyAlignment="1">
      <alignment horizontal="center" vertical="center" wrapText="1"/>
    </xf>
    <xf numFmtId="17" fontId="30" fillId="3" borderId="39" xfId="4" applyNumberFormat="1" applyFont="1" applyFill="1" applyBorder="1" applyAlignment="1">
      <alignment horizontal="center" vertical="center" wrapText="1"/>
    </xf>
    <xf numFmtId="17" fontId="0" fillId="3" borderId="3" xfId="0" applyNumberFormat="1" applyFill="1" applyBorder="1" applyAlignment="1">
      <alignment horizontal="center" vertical="center" wrapText="1"/>
    </xf>
    <xf numFmtId="17" fontId="30" fillId="3" borderId="69" xfId="4" applyNumberFormat="1" applyFont="1" applyFill="1" applyBorder="1" applyAlignment="1">
      <alignment horizontal="center" vertical="center" wrapText="1"/>
    </xf>
    <xf numFmtId="17" fontId="30" fillId="3" borderId="44" xfId="17" applyNumberFormat="1" applyFont="1" applyFill="1" applyBorder="1" applyAlignment="1">
      <alignment horizontal="center" vertical="center" wrapText="1"/>
    </xf>
    <xf numFmtId="17" fontId="30" fillId="3" borderId="59" xfId="4" applyNumberFormat="1" applyFont="1" applyFill="1" applyBorder="1" applyAlignment="1">
      <alignment horizontal="center" vertical="center" wrapText="1"/>
    </xf>
    <xf numFmtId="17" fontId="30" fillId="3" borderId="58" xfId="4" applyNumberFormat="1" applyFont="1" applyFill="1" applyBorder="1" applyAlignment="1">
      <alignment horizontal="center" vertical="center" wrapText="1"/>
    </xf>
    <xf numFmtId="17" fontId="30" fillId="3" borderId="60" xfId="4" applyNumberFormat="1" applyFont="1" applyFill="1" applyBorder="1" applyAlignment="1">
      <alignment horizontal="center" vertical="center" wrapText="1"/>
    </xf>
    <xf numFmtId="17" fontId="30" fillId="3" borderId="62" xfId="4" applyNumberFormat="1" applyFont="1" applyFill="1" applyBorder="1" applyAlignment="1">
      <alignment horizontal="center" vertical="center" wrapText="1"/>
    </xf>
    <xf numFmtId="17" fontId="30" fillId="3" borderId="61" xfId="4" applyNumberFormat="1" applyFont="1" applyFill="1" applyBorder="1" applyAlignment="1">
      <alignment horizontal="center" vertical="center" wrapText="1"/>
    </xf>
    <xf numFmtId="0" fontId="0" fillId="3" borderId="65" xfId="0" applyFill="1" applyBorder="1" applyAlignment="1">
      <alignment horizontal="left" vertical="center" wrapText="1"/>
    </xf>
    <xf numFmtId="0" fontId="0" fillId="3" borderId="21" xfId="15" applyFont="1" applyFill="1" applyBorder="1" applyAlignment="1">
      <alignment vertical="top" wrapText="1"/>
    </xf>
    <xf numFmtId="0" fontId="0" fillId="3" borderId="65" xfId="0" applyFill="1" applyBorder="1" applyAlignment="1">
      <alignment horizontal="left" vertical="top" wrapText="1"/>
    </xf>
    <xf numFmtId="0" fontId="0" fillId="3" borderId="3" xfId="0" applyFill="1" applyBorder="1" applyAlignment="1">
      <alignment horizontal="center" vertical="top" wrapText="1"/>
    </xf>
    <xf numFmtId="0" fontId="0" fillId="3" borderId="9" xfId="0" applyFill="1" applyBorder="1" applyAlignment="1">
      <alignment horizontal="left" vertical="top"/>
    </xf>
    <xf numFmtId="0" fontId="0" fillId="3" borderId="0" xfId="0" applyFill="1" applyAlignment="1">
      <alignment horizontal="left" vertical="top"/>
    </xf>
    <xf numFmtId="0" fontId="30" fillId="3" borderId="65" xfId="15" applyFont="1" applyFill="1" applyBorder="1" applyAlignment="1">
      <alignment horizontal="left" vertical="top" wrapText="1"/>
    </xf>
    <xf numFmtId="0" fontId="0" fillId="3" borderId="3" xfId="15" applyFont="1" applyFill="1" applyBorder="1" applyAlignment="1">
      <alignment horizontal="left" vertical="top" wrapText="1"/>
    </xf>
    <xf numFmtId="0" fontId="65" fillId="49" borderId="3" xfId="0" applyFont="1" applyFill="1" applyBorder="1" applyAlignment="1">
      <alignment horizontal="left" vertical="top" wrapText="1"/>
    </xf>
    <xf numFmtId="0" fontId="0" fillId="3" borderId="3" xfId="0" applyFill="1" applyBorder="1" applyAlignment="1">
      <alignment horizontal="left" vertical="top"/>
    </xf>
    <xf numFmtId="0" fontId="30" fillId="3" borderId="65" xfId="0" applyFont="1" applyFill="1" applyBorder="1" applyAlignment="1">
      <alignment horizontal="left" vertical="top" wrapText="1"/>
    </xf>
    <xf numFmtId="0" fontId="0" fillId="3" borderId="21" xfId="15" applyFont="1" applyFill="1" applyBorder="1" applyAlignment="1">
      <alignment horizontal="left" vertical="top" wrapText="1"/>
    </xf>
    <xf numFmtId="0" fontId="0" fillId="3" borderId="3" xfId="15" applyFont="1" applyFill="1" applyBorder="1" applyAlignment="1">
      <alignment horizontal="left" vertical="top"/>
    </xf>
    <xf numFmtId="0" fontId="0" fillId="3" borderId="9" xfId="15" applyFont="1" applyFill="1" applyBorder="1" applyAlignment="1">
      <alignment horizontal="left" vertical="top" wrapText="1"/>
    </xf>
    <xf numFmtId="0" fontId="30" fillId="3" borderId="66" xfId="0" applyFont="1" applyFill="1" applyBorder="1" applyAlignment="1">
      <alignment horizontal="left" vertical="top" wrapText="1"/>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30" fillId="3" borderId="65" xfId="0" applyFont="1" applyFill="1" applyBorder="1" applyAlignment="1">
      <alignment horizontal="left" vertical="center" wrapText="1"/>
    </xf>
    <xf numFmtId="0" fontId="30" fillId="3" borderId="65" xfId="0" applyFont="1" applyFill="1" applyBorder="1" applyAlignment="1">
      <alignment horizontal="left" vertical="center"/>
    </xf>
    <xf numFmtId="0" fontId="0" fillId="3" borderId="65" xfId="0" applyFill="1" applyBorder="1" applyAlignment="1">
      <alignment horizontal="left" vertical="center"/>
    </xf>
    <xf numFmtId="0" fontId="63" fillId="49" borderId="3" xfId="0" applyFont="1" applyFill="1" applyBorder="1" applyAlignment="1">
      <alignment horizontal="left" vertical="center" wrapText="1"/>
    </xf>
    <xf numFmtId="0" fontId="0" fillId="3" borderId="3" xfId="0" applyFill="1" applyBorder="1" applyAlignment="1">
      <alignment horizontal="left" vertical="center"/>
    </xf>
    <xf numFmtId="0" fontId="0" fillId="3" borderId="0" xfId="0" applyFill="1" applyAlignment="1">
      <alignment horizontal="left" vertical="center"/>
    </xf>
    <xf numFmtId="0" fontId="0" fillId="3" borderId="3" xfId="15" applyFont="1" applyFill="1" applyBorder="1" applyAlignment="1">
      <alignment horizontal="left" vertical="center" wrapText="1"/>
    </xf>
    <xf numFmtId="0" fontId="30" fillId="3" borderId="66" xfId="0" applyFont="1" applyFill="1" applyBorder="1" applyAlignment="1">
      <alignment horizontal="left" vertical="center"/>
    </xf>
    <xf numFmtId="0" fontId="1" fillId="3" borderId="9" xfId="15" applyFill="1" applyBorder="1" applyAlignment="1">
      <alignment horizontal="center" vertical="top" wrapText="1"/>
    </xf>
    <xf numFmtId="0" fontId="1" fillId="3" borderId="65" xfId="15" applyFill="1" applyBorder="1" applyAlignment="1">
      <alignment horizontal="center" vertical="top" wrapText="1"/>
    </xf>
    <xf numFmtId="0" fontId="30" fillId="3" borderId="3" xfId="15" applyFont="1" applyFill="1" applyBorder="1" applyAlignment="1">
      <alignment horizontal="center" vertical="top" wrapText="1"/>
    </xf>
    <xf numFmtId="0" fontId="30" fillId="3" borderId="21" xfId="15" applyFont="1" applyFill="1" applyBorder="1" applyAlignment="1">
      <alignment vertical="top" wrapText="1"/>
    </xf>
    <xf numFmtId="0" fontId="1" fillId="3" borderId="7" xfId="15" applyFill="1" applyBorder="1" applyAlignment="1">
      <alignment horizontal="center" vertical="top" wrapText="1"/>
    </xf>
    <xf numFmtId="0" fontId="30" fillId="3" borderId="59" xfId="4" applyFont="1" applyFill="1" applyBorder="1" applyAlignment="1">
      <alignment horizontal="center" vertical="top" wrapText="1"/>
    </xf>
    <xf numFmtId="0" fontId="30" fillId="3" borderId="3" xfId="15" applyFont="1" applyFill="1" applyBorder="1" applyAlignment="1">
      <alignment vertical="top" wrapText="1"/>
    </xf>
    <xf numFmtId="0" fontId="30" fillId="3" borderId="3" xfId="4" applyFont="1" applyFill="1" applyBorder="1" applyAlignment="1">
      <alignment horizontal="center" vertical="top" wrapText="1"/>
    </xf>
    <xf numFmtId="0" fontId="30" fillId="3" borderId="9" xfId="4" applyFont="1" applyFill="1" applyBorder="1" applyAlignment="1">
      <alignment vertical="top" wrapText="1"/>
    </xf>
    <xf numFmtId="8" fontId="30" fillId="3" borderId="58" xfId="4" applyNumberFormat="1" applyFont="1" applyFill="1" applyBorder="1" applyAlignment="1">
      <alignment horizontal="center" vertical="top" wrapText="1"/>
    </xf>
    <xf numFmtId="0" fontId="1" fillId="3" borderId="41" xfId="15" applyFill="1" applyBorder="1" applyAlignment="1">
      <alignment vertical="top" wrapText="1"/>
    </xf>
    <xf numFmtId="8" fontId="30" fillId="3" borderId="3" xfId="4" applyNumberFormat="1" applyFont="1" applyFill="1" applyBorder="1" applyAlignment="1">
      <alignment horizontal="center" vertical="top" wrapText="1"/>
    </xf>
    <xf numFmtId="8" fontId="30" fillId="3" borderId="38" xfId="15" applyNumberFormat="1" applyFont="1" applyFill="1" applyBorder="1" applyAlignment="1">
      <alignment horizontal="center" vertical="top" wrapText="1"/>
    </xf>
    <xf numFmtId="8" fontId="30" fillId="3" borderId="38" xfId="4" applyNumberFormat="1" applyFont="1" applyFill="1" applyBorder="1" applyAlignment="1">
      <alignment horizontal="center" vertical="top" wrapText="1"/>
    </xf>
    <xf numFmtId="0" fontId="1" fillId="3" borderId="3" xfId="15" applyFill="1" applyBorder="1" applyAlignment="1">
      <alignment horizontal="center" vertical="top" wrapText="1"/>
    </xf>
    <xf numFmtId="8" fontId="30" fillId="3" borderId="59" xfId="4" applyNumberFormat="1" applyFont="1" applyFill="1" applyBorder="1" applyAlignment="1">
      <alignment horizontal="center" vertical="top" wrapText="1"/>
    </xf>
    <xf numFmtId="0" fontId="30" fillId="3" borderId="9" xfId="0" applyFont="1" applyFill="1" applyBorder="1" applyAlignment="1">
      <alignment vertical="top" wrapText="1"/>
    </xf>
    <xf numFmtId="164" fontId="30" fillId="3" borderId="58" xfId="4" applyNumberFormat="1" applyFont="1" applyFill="1" applyBorder="1" applyAlignment="1">
      <alignment horizontal="center" vertical="top" wrapText="1"/>
    </xf>
    <xf numFmtId="0" fontId="30" fillId="3" borderId="0" xfId="0" applyFont="1" applyFill="1" applyAlignment="1">
      <alignment vertical="top" wrapText="1"/>
    </xf>
    <xf numFmtId="8" fontId="30" fillId="3" borderId="21" xfId="4" applyNumberFormat="1" applyFont="1" applyFill="1" applyBorder="1" applyAlignment="1">
      <alignment horizontal="center" vertical="top" wrapText="1"/>
    </xf>
    <xf numFmtId="8" fontId="30" fillId="3" borderId="65" xfId="4" applyNumberFormat="1" applyFont="1" applyFill="1" applyBorder="1" applyAlignment="1">
      <alignment horizontal="center" vertical="top" wrapText="1"/>
    </xf>
    <xf numFmtId="0" fontId="30" fillId="3" borderId="65" xfId="4" applyFont="1" applyFill="1" applyBorder="1" applyAlignment="1">
      <alignment horizontal="center" vertical="top" wrapText="1"/>
    </xf>
    <xf numFmtId="0" fontId="1" fillId="3" borderId="65" xfId="0" applyFont="1" applyFill="1" applyBorder="1" applyAlignment="1">
      <alignment vertical="top"/>
    </xf>
    <xf numFmtId="164" fontId="30" fillId="3" borderId="21" xfId="4" applyNumberFormat="1" applyFont="1" applyFill="1" applyBorder="1" applyAlignment="1">
      <alignment horizontal="center" vertical="top" wrapText="1"/>
    </xf>
    <xf numFmtId="165" fontId="30" fillId="3" borderId="65" xfId="4" applyNumberFormat="1" applyFont="1" applyFill="1" applyBorder="1" applyAlignment="1">
      <alignment horizontal="center" vertical="top" wrapText="1"/>
    </xf>
    <xf numFmtId="8" fontId="30" fillId="3" borderId="63" xfId="4" applyNumberFormat="1" applyFont="1" applyFill="1" applyBorder="1" applyAlignment="1">
      <alignment horizontal="center" vertical="top" wrapText="1"/>
    </xf>
    <xf numFmtId="166" fontId="30" fillId="3" borderId="65" xfId="4" applyNumberFormat="1" applyFont="1" applyFill="1" applyBorder="1" applyAlignment="1">
      <alignment horizontal="center" vertical="top" wrapText="1"/>
    </xf>
    <xf numFmtId="166" fontId="30" fillId="3" borderId="58" xfId="4" applyNumberFormat="1" applyFont="1" applyFill="1" applyBorder="1" applyAlignment="1">
      <alignment horizontal="center" vertical="top" wrapText="1"/>
    </xf>
    <xf numFmtId="166" fontId="30" fillId="3" borderId="38" xfId="4" applyNumberFormat="1" applyFont="1" applyFill="1" applyBorder="1" applyAlignment="1">
      <alignment horizontal="center" vertical="top" wrapText="1"/>
    </xf>
    <xf numFmtId="166" fontId="30" fillId="3" borderId="59" xfId="4" applyNumberFormat="1" applyFont="1" applyFill="1" applyBorder="1" applyAlignment="1">
      <alignment horizontal="center" vertical="top" wrapText="1"/>
    </xf>
    <xf numFmtId="164" fontId="30" fillId="3" borderId="65" xfId="4" applyNumberFormat="1" applyFont="1" applyFill="1" applyBorder="1" applyAlignment="1">
      <alignment horizontal="center" vertical="top" wrapText="1"/>
    </xf>
    <xf numFmtId="4" fontId="30" fillId="3" borderId="9" xfId="0" applyNumberFormat="1" applyFont="1" applyFill="1" applyBorder="1" applyAlignment="1">
      <alignment horizontal="center" vertical="top" wrapText="1"/>
    </xf>
    <xf numFmtId="17" fontId="30" fillId="3" borderId="35" xfId="0" applyNumberFormat="1" applyFont="1" applyFill="1" applyBorder="1" applyAlignment="1">
      <alignment horizontal="left" vertical="top" wrapText="1"/>
    </xf>
    <xf numFmtId="4" fontId="30" fillId="3" borderId="21" xfId="0" applyNumberFormat="1" applyFont="1" applyFill="1" applyBorder="1" applyAlignment="1">
      <alignment horizontal="center" vertical="top" wrapText="1"/>
    </xf>
    <xf numFmtId="17" fontId="30" fillId="3" borderId="33" xfId="0" applyNumberFormat="1" applyFont="1" applyFill="1" applyBorder="1" applyAlignment="1">
      <alignment horizontal="left" vertical="top" wrapText="1"/>
    </xf>
    <xf numFmtId="4" fontId="30" fillId="3" borderId="3" xfId="0" applyNumberFormat="1" applyFont="1" applyFill="1" applyBorder="1" applyAlignment="1">
      <alignment horizontal="center" vertical="top" wrapText="1"/>
    </xf>
    <xf numFmtId="0" fontId="30" fillId="3" borderId="40" xfId="15" applyFont="1" applyFill="1" applyBorder="1" applyAlignment="1">
      <alignment vertical="top" wrapText="1"/>
    </xf>
    <xf numFmtId="0" fontId="30" fillId="3" borderId="34" xfId="15" applyFont="1" applyFill="1" applyBorder="1" applyAlignment="1">
      <alignment vertical="top" wrapText="1"/>
    </xf>
    <xf numFmtId="0" fontId="30" fillId="3" borderId="36" xfId="4" applyFont="1" applyFill="1" applyBorder="1" applyAlignment="1">
      <alignment vertical="top" wrapText="1"/>
    </xf>
    <xf numFmtId="0" fontId="30" fillId="3" borderId="40" xfId="4" applyFont="1" applyFill="1" applyBorder="1" applyAlignment="1">
      <alignment vertical="top" wrapText="1"/>
    </xf>
    <xf numFmtId="0" fontId="30" fillId="3" borderId="34" xfId="4" applyFont="1" applyFill="1" applyBorder="1" applyAlignment="1">
      <alignment vertical="top" wrapText="1"/>
    </xf>
    <xf numFmtId="0" fontId="30" fillId="3" borderId="68" xfId="0" applyFont="1" applyFill="1" applyBorder="1" applyAlignment="1">
      <alignment horizontal="left" vertical="top" wrapText="1"/>
    </xf>
    <xf numFmtId="0" fontId="30" fillId="3" borderId="34" xfId="0" applyFont="1" applyFill="1" applyBorder="1" applyAlignment="1">
      <alignment horizontal="left" vertical="top" wrapText="1"/>
    </xf>
    <xf numFmtId="0" fontId="30" fillId="3" borderId="40" xfId="0" applyFont="1" applyFill="1" applyBorder="1" applyAlignment="1">
      <alignment vertical="top" wrapText="1"/>
    </xf>
    <xf numFmtId="0" fontId="0" fillId="3" borderId="21" xfId="0" applyFill="1" applyBorder="1" applyAlignment="1">
      <alignment horizontal="center" vertical="top" wrapText="1"/>
    </xf>
    <xf numFmtId="0" fontId="0" fillId="3" borderId="7" xfId="0" applyFill="1" applyBorder="1" applyAlignment="1">
      <alignment horizontal="center" vertical="top"/>
    </xf>
    <xf numFmtId="0" fontId="2" fillId="52" borderId="2" xfId="0" applyFont="1" applyFill="1" applyBorder="1" applyAlignment="1">
      <alignment vertical="center"/>
    </xf>
    <xf numFmtId="0" fontId="2" fillId="52" borderId="5" xfId="0" applyFont="1" applyFill="1" applyBorder="1" applyAlignment="1">
      <alignment vertical="center"/>
    </xf>
    <xf numFmtId="0" fontId="7" fillId="52" borderId="2" xfId="0" applyFont="1" applyFill="1" applyBorder="1" applyAlignment="1">
      <alignment vertical="center" wrapText="1"/>
    </xf>
    <xf numFmtId="0" fontId="0" fillId="3" borderId="36" xfId="15" applyFont="1" applyFill="1" applyBorder="1" applyAlignment="1">
      <alignment vertical="top" wrapText="1"/>
    </xf>
    <xf numFmtId="0" fontId="0" fillId="3" borderId="34" xfId="15" applyFont="1" applyFill="1" applyBorder="1" applyAlignment="1">
      <alignment vertical="top" wrapText="1"/>
    </xf>
    <xf numFmtId="0" fontId="0" fillId="3" borderId="0" xfId="15" applyFont="1" applyFill="1" applyAlignment="1">
      <alignment vertical="top" wrapText="1"/>
    </xf>
    <xf numFmtId="0" fontId="0" fillId="3" borderId="68" xfId="15" applyFont="1" applyFill="1" applyBorder="1" applyAlignment="1">
      <alignment vertical="top" wrapText="1"/>
    </xf>
    <xf numFmtId="0" fontId="0" fillId="3" borderId="40" xfId="0" applyFill="1" applyBorder="1" applyAlignment="1">
      <alignment horizontal="left" vertical="top" wrapText="1"/>
    </xf>
    <xf numFmtId="17" fontId="1" fillId="3" borderId="9" xfId="15" applyNumberFormat="1" applyFill="1" applyBorder="1" applyAlignment="1">
      <alignment horizontal="center" vertical="center"/>
    </xf>
    <xf numFmtId="17" fontId="30" fillId="3" borderId="65" xfId="4" applyNumberFormat="1" applyFont="1" applyFill="1" applyBorder="1" applyAlignment="1">
      <alignment horizontal="center" vertical="center" wrapText="1"/>
    </xf>
    <xf numFmtId="0" fontId="1" fillId="3" borderId="65" xfId="15" applyFill="1" applyBorder="1" applyAlignment="1">
      <alignment horizontal="center" vertical="center" wrapText="1"/>
    </xf>
    <xf numFmtId="17" fontId="1" fillId="3" borderId="65" xfId="0" applyNumberFormat="1" applyFont="1" applyFill="1" applyBorder="1" applyAlignment="1">
      <alignment horizontal="center" vertical="center" wrapText="1"/>
    </xf>
    <xf numFmtId="0" fontId="30" fillId="3" borderId="65" xfId="15" applyFont="1" applyFill="1" applyBorder="1" applyAlignment="1">
      <alignment horizontal="center" vertical="center" wrapText="1"/>
    </xf>
    <xf numFmtId="0" fontId="1" fillId="3" borderId="7" xfId="15" applyFill="1" applyBorder="1" applyAlignment="1">
      <alignment horizontal="center" vertical="center" wrapText="1"/>
    </xf>
    <xf numFmtId="17" fontId="1" fillId="3" borderId="7" xfId="17" applyNumberFormat="1" applyFill="1" applyBorder="1" applyAlignment="1">
      <alignment horizontal="center" vertical="center" wrapText="1"/>
    </xf>
    <xf numFmtId="49" fontId="30" fillId="3" borderId="38" xfId="17" applyNumberFormat="1" applyFont="1" applyFill="1" applyBorder="1" applyAlignment="1">
      <alignment horizontal="center" vertical="center" wrapText="1"/>
    </xf>
    <xf numFmtId="0" fontId="1" fillId="3" borderId="65" xfId="0" applyFont="1" applyFill="1" applyBorder="1" applyAlignment="1">
      <alignment horizontal="center" vertical="center"/>
    </xf>
    <xf numFmtId="17" fontId="1" fillId="3" borderId="65" xfId="0" applyNumberFormat="1" applyFont="1" applyFill="1" applyBorder="1" applyAlignment="1">
      <alignment horizontal="center" vertical="center"/>
    </xf>
    <xf numFmtId="17" fontId="1" fillId="3" borderId="65" xfId="17" applyNumberFormat="1" applyFill="1" applyBorder="1" applyAlignment="1">
      <alignment horizontal="center" vertical="center" wrapText="1"/>
    </xf>
    <xf numFmtId="49" fontId="30" fillId="3" borderId="65" xfId="4" applyNumberFormat="1" applyFont="1" applyFill="1" applyBorder="1" applyAlignment="1">
      <alignment horizontal="center" vertical="center" wrapText="1"/>
    </xf>
    <xf numFmtId="17" fontId="1" fillId="3" borderId="21" xfId="17" applyNumberFormat="1" applyFill="1" applyBorder="1" applyAlignment="1">
      <alignment horizontal="center" vertical="center" wrapText="1"/>
    </xf>
    <xf numFmtId="0" fontId="1" fillId="3" borderId="3" xfId="0" applyFont="1" applyFill="1" applyBorder="1" applyAlignment="1">
      <alignment horizontal="center" vertical="center" wrapText="1"/>
    </xf>
    <xf numFmtId="17" fontId="1" fillId="3" borderId="3" xfId="0" applyNumberFormat="1" applyFont="1" applyFill="1" applyBorder="1" applyAlignment="1">
      <alignment horizontal="center" vertical="center" wrapText="1"/>
    </xf>
    <xf numFmtId="0" fontId="30" fillId="3" borderId="9" xfId="0" applyFont="1" applyFill="1" applyBorder="1" applyAlignment="1">
      <alignment horizontal="center" vertical="center" wrapText="1"/>
    </xf>
    <xf numFmtId="168" fontId="30" fillId="3" borderId="9" xfId="0" applyNumberFormat="1" applyFont="1" applyFill="1" applyBorder="1" applyAlignment="1">
      <alignment horizontal="center" vertical="center" wrapText="1"/>
    </xf>
    <xf numFmtId="0" fontId="30" fillId="3" borderId="21" xfId="0" applyFont="1" applyFill="1" applyBorder="1" applyAlignment="1">
      <alignment horizontal="center" vertical="center" wrapText="1"/>
    </xf>
    <xf numFmtId="168" fontId="30" fillId="3" borderId="21" xfId="0" applyNumberFormat="1" applyFont="1" applyFill="1" applyBorder="1" applyAlignment="1">
      <alignment horizontal="center" vertical="center" wrapText="1"/>
    </xf>
    <xf numFmtId="17" fontId="1" fillId="3" borderId="3" xfId="17" applyNumberFormat="1" applyFill="1" applyBorder="1" applyAlignment="1">
      <alignment horizontal="center" vertical="center" wrapText="1"/>
    </xf>
    <xf numFmtId="0" fontId="30" fillId="3" borderId="65" xfId="4" applyFont="1" applyFill="1" applyBorder="1" applyAlignment="1">
      <alignment horizontal="center" vertical="center" wrapText="1"/>
    </xf>
    <xf numFmtId="0" fontId="1" fillId="3" borderId="65" xfId="0" applyFont="1" applyFill="1" applyBorder="1" applyAlignment="1">
      <alignment vertical="center"/>
    </xf>
    <xf numFmtId="0" fontId="1" fillId="3" borderId="65" xfId="17" applyFill="1" applyBorder="1" applyAlignment="1">
      <alignment vertical="center" wrapText="1"/>
    </xf>
    <xf numFmtId="17" fontId="30" fillId="3" borderId="9" xfId="0" applyNumberFormat="1" applyFont="1" applyFill="1" applyBorder="1" applyAlignment="1">
      <alignment horizontal="center" vertical="center" wrapText="1"/>
    </xf>
    <xf numFmtId="17" fontId="30" fillId="3" borderId="21" xfId="0" applyNumberFormat="1" applyFont="1" applyFill="1" applyBorder="1" applyAlignment="1">
      <alignment horizontal="center" vertical="center" wrapText="1"/>
    </xf>
    <xf numFmtId="0" fontId="1" fillId="3" borderId="3" xfId="0" applyFont="1" applyFill="1" applyBorder="1" applyAlignment="1">
      <alignment vertical="center" wrapText="1"/>
    </xf>
    <xf numFmtId="0" fontId="0" fillId="3" borderId="9" xfId="17" applyFont="1" applyFill="1" applyBorder="1" applyAlignment="1">
      <alignment vertical="top" wrapText="1"/>
    </xf>
    <xf numFmtId="0" fontId="0" fillId="3" borderId="47" xfId="15" applyFont="1" applyFill="1" applyBorder="1" applyAlignment="1">
      <alignment vertical="top" wrapText="1"/>
    </xf>
    <xf numFmtId="0" fontId="0" fillId="3" borderId="46" xfId="15" applyFont="1" applyFill="1" applyBorder="1" applyAlignment="1">
      <alignment vertical="top" wrapText="1"/>
    </xf>
    <xf numFmtId="0" fontId="0" fillId="3" borderId="65" xfId="15" applyFont="1" applyFill="1" applyBorder="1" applyAlignment="1">
      <alignment vertical="top" wrapText="1"/>
    </xf>
    <xf numFmtId="0" fontId="0" fillId="3" borderId="66" xfId="0" applyFill="1" applyBorder="1" applyAlignment="1">
      <alignment vertical="top"/>
    </xf>
    <xf numFmtId="0" fontId="7" fillId="4" borderId="2" xfId="0" applyFont="1" applyFill="1" applyBorder="1" applyAlignment="1">
      <alignment vertical="center" wrapText="1"/>
    </xf>
    <xf numFmtId="0" fontId="0" fillId="3" borderId="9" xfId="15" applyFont="1" applyFill="1" applyBorder="1" applyAlignment="1">
      <alignment horizontal="center" vertical="top" wrapText="1"/>
    </xf>
    <xf numFmtId="0" fontId="0" fillId="3" borderId="3" xfId="15" applyFont="1" applyFill="1" applyBorder="1" applyAlignment="1">
      <alignment horizontal="center" vertical="top" wrapText="1"/>
    </xf>
    <xf numFmtId="0" fontId="0" fillId="3" borderId="7" xfId="15" applyFont="1" applyFill="1" applyBorder="1" applyAlignment="1">
      <alignment horizontal="center" vertical="top" wrapText="1"/>
    </xf>
    <xf numFmtId="0" fontId="9" fillId="14" borderId="7"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6" fillId="19" borderId="68" xfId="0" applyFont="1" applyFill="1" applyBorder="1" applyAlignment="1">
      <alignment horizontal="center" vertical="center" wrapText="1"/>
    </xf>
    <xf numFmtId="0" fontId="0" fillId="14" borderId="3" xfId="0" applyFill="1" applyBorder="1"/>
    <xf numFmtId="0" fontId="19" fillId="11" borderId="9" xfId="0" applyFont="1" applyFill="1" applyBorder="1"/>
    <xf numFmtId="0" fontId="0" fillId="11" borderId="9" xfId="0" applyFill="1" applyBorder="1"/>
    <xf numFmtId="0" fontId="30" fillId="3" borderId="66" xfId="4" applyFont="1" applyFill="1" applyBorder="1" applyAlignment="1">
      <alignment vertical="top" wrapText="1"/>
    </xf>
    <xf numFmtId="0" fontId="1" fillId="3" borderId="9" xfId="0" applyFont="1" applyFill="1" applyBorder="1" applyAlignment="1">
      <alignment horizontal="center" vertical="top" wrapText="1"/>
    </xf>
    <xf numFmtId="0" fontId="6" fillId="3" borderId="9" xfId="0" applyFont="1" applyFill="1" applyBorder="1" applyAlignment="1">
      <alignment vertical="top" wrapText="1"/>
    </xf>
    <xf numFmtId="0" fontId="1" fillId="3" borderId="9" xfId="15" applyFill="1" applyBorder="1" applyAlignment="1">
      <alignment vertical="top" wrapText="1"/>
    </xf>
    <xf numFmtId="0" fontId="30" fillId="3" borderId="21" xfId="4" applyFont="1" applyFill="1" applyBorder="1" applyAlignment="1">
      <alignment horizontal="center" vertical="top" wrapText="1"/>
    </xf>
    <xf numFmtId="0" fontId="30" fillId="3" borderId="58" xfId="4" applyFont="1" applyFill="1" applyBorder="1" applyAlignment="1">
      <alignment horizontal="center" vertical="top" wrapText="1"/>
    </xf>
    <xf numFmtId="0" fontId="27" fillId="3" borderId="3" xfId="15" applyFont="1" applyFill="1" applyBorder="1" applyAlignment="1">
      <alignment horizontal="center" vertical="top" wrapText="1"/>
    </xf>
    <xf numFmtId="0" fontId="1" fillId="3" borderId="3" xfId="0" applyFont="1" applyFill="1" applyBorder="1" applyAlignment="1">
      <alignment vertical="top" wrapText="1"/>
    </xf>
    <xf numFmtId="0" fontId="1" fillId="3" borderId="3" xfId="0" applyFont="1" applyFill="1" applyBorder="1" applyAlignment="1">
      <alignment vertical="top"/>
    </xf>
    <xf numFmtId="0" fontId="30" fillId="3" borderId="65" xfId="15" applyFont="1" applyFill="1" applyBorder="1" applyAlignment="1">
      <alignment vertical="top" wrapText="1"/>
    </xf>
    <xf numFmtId="17" fontId="1" fillId="3" borderId="3" xfId="0" applyNumberFormat="1" applyFont="1" applyFill="1" applyBorder="1" applyAlignment="1">
      <alignment horizontal="center" vertical="center"/>
    </xf>
    <xf numFmtId="0" fontId="0" fillId="3" borderId="7" xfId="15" applyFont="1" applyFill="1" applyBorder="1" applyAlignment="1">
      <alignment vertical="top" wrapText="1"/>
    </xf>
    <xf numFmtId="0" fontId="1" fillId="3" borderId="3" xfId="0" applyFont="1" applyFill="1" applyBorder="1" applyAlignment="1">
      <alignment horizontal="center" vertical="center"/>
    </xf>
    <xf numFmtId="0" fontId="0" fillId="3" borderId="73" xfId="15" applyFont="1" applyFill="1" applyBorder="1" applyAlignment="1">
      <alignment vertical="top" wrapText="1"/>
    </xf>
    <xf numFmtId="0" fontId="0" fillId="3" borderId="74" xfId="15" applyFont="1" applyFill="1" applyBorder="1" applyAlignment="1">
      <alignment vertical="top" wrapText="1"/>
    </xf>
    <xf numFmtId="0" fontId="0" fillId="3" borderId="66" xfId="17" applyFont="1" applyFill="1" applyBorder="1" applyAlignment="1">
      <alignment vertical="top" wrapText="1"/>
    </xf>
    <xf numFmtId="0" fontId="0" fillId="3" borderId="66" xfId="15" applyFont="1" applyFill="1" applyBorder="1" applyAlignment="1">
      <alignment vertical="top" wrapText="1"/>
    </xf>
    <xf numFmtId="165" fontId="30" fillId="3" borderId="3" xfId="4" applyNumberFormat="1" applyFont="1" applyFill="1" applyBorder="1" applyAlignment="1">
      <alignment horizontal="center" vertical="top" wrapText="1"/>
    </xf>
    <xf numFmtId="0" fontId="71" fillId="3" borderId="75" xfId="4" applyFont="1" applyFill="1" applyBorder="1" applyAlignment="1">
      <alignment horizontal="left" vertical="center" wrapText="1"/>
    </xf>
    <xf numFmtId="0" fontId="71" fillId="3" borderId="75" xfId="4" applyFont="1" applyFill="1" applyBorder="1" applyAlignment="1">
      <alignment horizontal="left" vertical="top" wrapText="1"/>
    </xf>
    <xf numFmtId="0" fontId="0" fillId="3" borderId="77" xfId="0" applyFill="1" applyBorder="1" applyAlignment="1">
      <alignment horizontal="left" vertical="top" wrapText="1"/>
    </xf>
    <xf numFmtId="0" fontId="0" fillId="3" borderId="77" xfId="0" applyFill="1" applyBorder="1" applyAlignment="1">
      <alignment vertical="top" wrapText="1"/>
    </xf>
    <xf numFmtId="0" fontId="0" fillId="3" borderId="77" xfId="0" applyFill="1" applyBorder="1"/>
    <xf numFmtId="0" fontId="0" fillId="3" borderId="77" xfId="0" applyFill="1" applyBorder="1" applyAlignment="1">
      <alignment horizontal="center" vertical="center"/>
    </xf>
    <xf numFmtId="0" fontId="30" fillId="3" borderId="7" xfId="0" applyFont="1" applyFill="1" applyBorder="1" applyAlignment="1">
      <alignment horizontal="left" vertical="top" wrapText="1"/>
    </xf>
    <xf numFmtId="0" fontId="30" fillId="3" borderId="78" xfId="0" applyFont="1" applyFill="1" applyBorder="1" applyAlignment="1">
      <alignment horizontal="left" vertical="top" wrapText="1"/>
    </xf>
    <xf numFmtId="0" fontId="30" fillId="3" borderId="77" xfId="0" applyFont="1" applyFill="1" applyBorder="1" applyAlignment="1">
      <alignment vertical="top" wrapText="1"/>
    </xf>
    <xf numFmtId="0" fontId="0" fillId="3" borderId="77" xfId="0" applyFill="1" applyBorder="1" applyAlignment="1">
      <alignment wrapText="1"/>
    </xf>
    <xf numFmtId="0" fontId="30" fillId="3" borderId="9" xfId="0" applyFont="1" applyFill="1" applyBorder="1" applyAlignment="1">
      <alignment horizontal="left" vertical="top" wrapText="1"/>
    </xf>
    <xf numFmtId="168" fontId="30" fillId="3" borderId="78" xfId="0" applyNumberFormat="1" applyFont="1" applyFill="1" applyBorder="1" applyAlignment="1">
      <alignment horizontal="center" vertical="center" wrapText="1"/>
    </xf>
    <xf numFmtId="0" fontId="30" fillId="3" borderId="75" xfId="4" applyFont="1" applyFill="1" applyBorder="1" applyAlignment="1">
      <alignment horizontal="center" vertical="top" wrapText="1"/>
    </xf>
    <xf numFmtId="17" fontId="30" fillId="3" borderId="9" xfId="0" applyNumberFormat="1" applyFont="1" applyFill="1" applyBorder="1" applyAlignment="1">
      <alignment horizontal="center" vertical="top" wrapText="1"/>
    </xf>
    <xf numFmtId="17" fontId="30" fillId="3" borderId="21" xfId="0" applyNumberFormat="1" applyFont="1" applyFill="1" applyBorder="1" applyAlignment="1">
      <alignment horizontal="center" vertical="top" wrapText="1"/>
    </xf>
    <xf numFmtId="166" fontId="30" fillId="3" borderId="3" xfId="4" applyNumberFormat="1" applyFont="1" applyFill="1" applyBorder="1" applyAlignment="1">
      <alignment horizontal="center" vertical="top" wrapText="1"/>
    </xf>
    <xf numFmtId="166" fontId="30" fillId="3" borderId="75" xfId="4" applyNumberFormat="1" applyFont="1" applyFill="1" applyBorder="1" applyAlignment="1">
      <alignment horizontal="center" vertical="top" wrapText="1"/>
    </xf>
    <xf numFmtId="166" fontId="30" fillId="3" borderId="76" xfId="4" applyNumberFormat="1" applyFont="1" applyFill="1" applyBorder="1" applyAlignment="1">
      <alignment horizontal="center" vertical="top" wrapText="1"/>
    </xf>
    <xf numFmtId="164" fontId="30" fillId="3" borderId="77" xfId="4" applyNumberFormat="1" applyFont="1" applyFill="1" applyBorder="1" applyAlignment="1">
      <alignment horizontal="center" vertical="top" wrapText="1"/>
    </xf>
    <xf numFmtId="17" fontId="1" fillId="3" borderId="77" xfId="0" applyNumberFormat="1" applyFont="1" applyFill="1" applyBorder="1" applyAlignment="1">
      <alignment horizontal="center" vertical="center" wrapText="1"/>
    </xf>
    <xf numFmtId="17" fontId="30" fillId="3" borderId="74" xfId="0" applyNumberFormat="1" applyFont="1" applyFill="1" applyBorder="1" applyAlignment="1">
      <alignment horizontal="left" vertical="top" wrapText="1"/>
    </xf>
    <xf numFmtId="17" fontId="30" fillId="3" borderId="75" xfId="4" applyNumberFormat="1" applyFont="1" applyFill="1" applyBorder="1" applyAlignment="1">
      <alignment horizontal="center" vertical="center" wrapText="1"/>
    </xf>
    <xf numFmtId="49" fontId="30" fillId="3" borderId="76" xfId="4" applyNumberFormat="1" applyFont="1" applyFill="1" applyBorder="1" applyAlignment="1">
      <alignment horizontal="center" vertical="center" wrapText="1"/>
    </xf>
    <xf numFmtId="0" fontId="30" fillId="3" borderId="76" xfId="4" applyFont="1" applyFill="1" applyBorder="1" applyAlignment="1">
      <alignment horizontal="center" vertical="top" wrapText="1"/>
    </xf>
    <xf numFmtId="8" fontId="30" fillId="3" borderId="76" xfId="4" applyNumberFormat="1" applyFont="1" applyFill="1" applyBorder="1" applyAlignment="1">
      <alignment horizontal="center" vertical="center" wrapText="1"/>
    </xf>
    <xf numFmtId="8" fontId="30" fillId="3" borderId="21" xfId="4" applyNumberFormat="1" applyFont="1" applyFill="1" applyBorder="1" applyAlignment="1">
      <alignment horizontal="center" vertical="center" wrapText="1"/>
    </xf>
    <xf numFmtId="0" fontId="1" fillId="3" borderId="7" xfId="17" applyFill="1" applyBorder="1" applyAlignment="1">
      <alignment horizontal="center" vertical="top" wrapText="1"/>
    </xf>
    <xf numFmtId="0" fontId="1" fillId="3" borderId="3" xfId="17" applyFill="1" applyBorder="1" applyAlignment="1">
      <alignment horizontal="center" vertical="top" wrapText="1"/>
    </xf>
    <xf numFmtId="0" fontId="1" fillId="3" borderId="66" xfId="17" applyFill="1" applyBorder="1" applyAlignment="1">
      <alignment horizontal="center" vertical="top" wrapText="1"/>
    </xf>
    <xf numFmtId="0" fontId="1" fillId="3" borderId="65" xfId="0" applyFont="1" applyFill="1" applyBorder="1" applyAlignment="1">
      <alignment horizontal="center" vertical="top"/>
    </xf>
    <xf numFmtId="0" fontId="1" fillId="3" borderId="65" xfId="17" applyFill="1" applyBorder="1" applyAlignment="1">
      <alignment horizontal="center" vertical="top" wrapText="1"/>
    </xf>
    <xf numFmtId="0" fontId="30" fillId="3" borderId="60" xfId="4" applyFont="1" applyFill="1" applyBorder="1" applyAlignment="1">
      <alignment horizontal="center" vertical="top" wrapText="1"/>
    </xf>
    <xf numFmtId="0" fontId="0" fillId="3" borderId="21" xfId="15" applyFont="1" applyFill="1" applyBorder="1" applyAlignment="1">
      <alignment horizontal="center" vertical="top" wrapText="1"/>
    </xf>
    <xf numFmtId="0" fontId="30" fillId="3" borderId="63" xfId="4" applyFont="1" applyFill="1" applyBorder="1" applyAlignment="1">
      <alignment horizontal="center" vertical="top" wrapText="1"/>
    </xf>
    <xf numFmtId="0" fontId="1" fillId="3" borderId="21" xfId="17" applyFill="1" applyBorder="1" applyAlignment="1">
      <alignment horizontal="center" vertical="top" wrapText="1"/>
    </xf>
    <xf numFmtId="0" fontId="7" fillId="4" borderId="5" xfId="0" applyFont="1" applyFill="1" applyBorder="1" applyAlignment="1">
      <alignment vertical="center" wrapText="1"/>
    </xf>
    <xf numFmtId="0" fontId="0" fillId="4" borderId="0" xfId="0" applyFill="1" applyAlignment="1">
      <alignment vertical="center"/>
    </xf>
    <xf numFmtId="0" fontId="7" fillId="3" borderId="2" xfId="0" applyFont="1" applyFill="1" applyBorder="1" applyAlignment="1">
      <alignment vertical="center"/>
    </xf>
    <xf numFmtId="17" fontId="0" fillId="3" borderId="4" xfId="0" applyNumberFormat="1" applyFill="1" applyBorder="1"/>
    <xf numFmtId="0" fontId="9" fillId="8" borderId="4" xfId="0" applyFont="1" applyFill="1" applyBorder="1" applyAlignment="1">
      <alignment horizontal="center"/>
    </xf>
    <xf numFmtId="0" fontId="9" fillId="8" borderId="2" xfId="0" applyFont="1" applyFill="1" applyBorder="1" applyAlignment="1">
      <alignment horizontal="center"/>
    </xf>
    <xf numFmtId="0" fontId="9" fillId="8" borderId="5" xfId="0" applyFont="1" applyFill="1" applyBorder="1" applyAlignment="1">
      <alignment horizontal="center"/>
    </xf>
    <xf numFmtId="0" fontId="9" fillId="16" borderId="4" xfId="0" applyFont="1" applyFill="1" applyBorder="1" applyAlignment="1">
      <alignment horizontal="center"/>
    </xf>
    <xf numFmtId="0" fontId="9" fillId="16" borderId="2" xfId="0" applyFont="1" applyFill="1" applyBorder="1" applyAlignment="1">
      <alignment horizontal="center"/>
    </xf>
    <xf numFmtId="0" fontId="9" fillId="16" borderId="5" xfId="0" applyFont="1" applyFill="1" applyBorder="1" applyAlignment="1">
      <alignment horizontal="center"/>
    </xf>
    <xf numFmtId="0" fontId="0" fillId="3" borderId="21" xfId="15" applyFont="1" applyFill="1" applyBorder="1" applyAlignment="1">
      <alignment horizontal="center" vertical="center" wrapText="1"/>
    </xf>
    <xf numFmtId="0" fontId="1" fillId="3" borderId="7" xfId="15" applyFill="1" applyBorder="1" applyAlignment="1">
      <alignment horizontal="center" vertical="center"/>
    </xf>
    <xf numFmtId="0" fontId="1" fillId="3" borderId="21" xfId="15" applyFill="1" applyBorder="1" applyAlignment="1">
      <alignment horizontal="center" vertical="top" wrapText="1"/>
    </xf>
    <xf numFmtId="0" fontId="1" fillId="3" borderId="7" xfId="15" applyFill="1" applyBorder="1" applyAlignment="1">
      <alignment horizontal="center" vertical="top"/>
    </xf>
    <xf numFmtId="0" fontId="19" fillId="0" borderId="0" xfId="0" applyFont="1" applyAlignment="1">
      <alignment horizontal="left" vertical="top" wrapText="1"/>
    </xf>
    <xf numFmtId="0" fontId="5" fillId="3" borderId="1" xfId="0" applyFont="1" applyFill="1" applyBorder="1" applyAlignment="1">
      <alignment horizontal="left"/>
    </xf>
    <xf numFmtId="0" fontId="2" fillId="4" borderId="2" xfId="0" applyFont="1" applyFill="1" applyBorder="1" applyAlignment="1">
      <alignment horizontal="center" vertical="center" wrapText="1"/>
    </xf>
    <xf numFmtId="0" fontId="2" fillId="21" borderId="17" xfId="0" applyFont="1" applyFill="1" applyBorder="1" applyAlignment="1">
      <alignment horizontal="center" vertical="center" wrapText="1"/>
    </xf>
    <xf numFmtId="0" fontId="2" fillId="21" borderId="19" xfId="0" applyFont="1" applyFill="1" applyBorder="1" applyAlignment="1">
      <alignment horizontal="center" vertical="center" wrapText="1"/>
    </xf>
    <xf numFmtId="0" fontId="4" fillId="18" borderId="11" xfId="0" applyFont="1" applyFill="1" applyBorder="1" applyAlignment="1">
      <alignment horizontal="center"/>
    </xf>
    <xf numFmtId="0" fontId="19" fillId="0" borderId="35" xfId="0" applyFont="1" applyBorder="1" applyAlignment="1">
      <alignment horizontal="center" wrapText="1"/>
    </xf>
    <xf numFmtId="0" fontId="19" fillId="0" borderId="36" xfId="0" applyFont="1" applyBorder="1" applyAlignment="1">
      <alignment horizontal="center" wrapText="1"/>
    </xf>
    <xf numFmtId="0" fontId="22" fillId="0" borderId="33" xfId="0" applyFont="1" applyBorder="1" applyAlignment="1">
      <alignment horizontal="center"/>
    </xf>
    <xf numFmtId="0" fontId="22" fillId="0" borderId="34" xfId="0" applyFont="1" applyBorder="1" applyAlignment="1">
      <alignment horizontal="center"/>
    </xf>
    <xf numFmtId="0" fontId="2" fillId="21" borderId="18" xfId="0" applyFont="1" applyFill="1" applyBorder="1" applyAlignment="1">
      <alignment horizontal="center" vertical="center" wrapText="1"/>
    </xf>
    <xf numFmtId="0" fontId="30" fillId="3" borderId="2"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0" fillId="3" borderId="66" xfId="0" applyFill="1" applyBorder="1" applyAlignment="1">
      <alignment horizontal="center" vertical="top" wrapText="1"/>
    </xf>
    <xf numFmtId="0" fontId="0" fillId="3" borderId="7" xfId="0" applyFill="1" applyBorder="1" applyAlignment="1">
      <alignment horizontal="center" vertical="top" wrapText="1"/>
    </xf>
    <xf numFmtId="0" fontId="0" fillId="3" borderId="21" xfId="0" applyFill="1" applyBorder="1" applyAlignment="1">
      <alignment horizontal="center" vertical="top" wrapText="1"/>
    </xf>
    <xf numFmtId="0" fontId="0" fillId="3" borderId="9" xfId="0" applyFill="1" applyBorder="1" applyAlignment="1">
      <alignment horizontal="center" vertical="top" wrapText="1"/>
    </xf>
    <xf numFmtId="0" fontId="0" fillId="3" borderId="20" xfId="0" applyFill="1" applyBorder="1" applyAlignment="1">
      <alignment horizontal="center" vertical="top" wrapText="1"/>
    </xf>
  </cellXfs>
  <cellStyles count="86">
    <cellStyle name="20% - Accent1" xfId="18" xr:uid="{00000000-0005-0000-0000-000000000000}"/>
    <cellStyle name="20% - Accent2" xfId="19" xr:uid="{00000000-0005-0000-0000-000001000000}"/>
    <cellStyle name="20% - Accent3" xfId="20" xr:uid="{00000000-0005-0000-0000-000002000000}"/>
    <cellStyle name="20% - Accent4" xfId="21" xr:uid="{00000000-0005-0000-0000-000003000000}"/>
    <cellStyle name="20% - Accent5" xfId="22" xr:uid="{00000000-0005-0000-0000-000004000000}"/>
    <cellStyle name="20% - Accent6" xfId="23" xr:uid="{00000000-0005-0000-0000-000005000000}"/>
    <cellStyle name="40% - Accent1" xfId="24" xr:uid="{00000000-0005-0000-0000-000006000000}"/>
    <cellStyle name="40% - Accent2" xfId="25" xr:uid="{00000000-0005-0000-0000-000007000000}"/>
    <cellStyle name="40% - Accent3" xfId="26" xr:uid="{00000000-0005-0000-0000-000008000000}"/>
    <cellStyle name="40% - Accent4" xfId="27" xr:uid="{00000000-0005-0000-0000-000009000000}"/>
    <cellStyle name="40% - Accent5" xfId="28" xr:uid="{00000000-0005-0000-0000-00000A000000}"/>
    <cellStyle name="40% - Accent6" xfId="29" xr:uid="{00000000-0005-0000-0000-00000B000000}"/>
    <cellStyle name="60% - Accent1" xfId="30" xr:uid="{00000000-0005-0000-0000-00000C000000}"/>
    <cellStyle name="60% - Accent2" xfId="31" xr:uid="{00000000-0005-0000-0000-00000D000000}"/>
    <cellStyle name="60% - Accent3" xfId="32" xr:uid="{00000000-0005-0000-0000-00000E000000}"/>
    <cellStyle name="60% - Accent4" xfId="33" xr:uid="{00000000-0005-0000-0000-00000F000000}"/>
    <cellStyle name="60% - Accent5" xfId="34" xr:uid="{00000000-0005-0000-0000-000010000000}"/>
    <cellStyle name="60% - Accent6" xfId="35" xr:uid="{00000000-0005-0000-0000-000011000000}"/>
    <cellStyle name="Accent1" xfId="36" xr:uid="{00000000-0005-0000-0000-000012000000}"/>
    <cellStyle name="Accent2" xfId="37" xr:uid="{00000000-0005-0000-0000-000013000000}"/>
    <cellStyle name="Accent3" xfId="38" xr:uid="{00000000-0005-0000-0000-000014000000}"/>
    <cellStyle name="Accent4" xfId="39" xr:uid="{00000000-0005-0000-0000-000015000000}"/>
    <cellStyle name="Accent5" xfId="40" xr:uid="{00000000-0005-0000-0000-000016000000}"/>
    <cellStyle name="Accent6" xfId="41" xr:uid="{00000000-0005-0000-0000-000017000000}"/>
    <cellStyle name="Bad" xfId="42" xr:uid="{00000000-0005-0000-0000-000018000000}"/>
    <cellStyle name="Calculation" xfId="43" xr:uid="{00000000-0005-0000-0000-000019000000}"/>
    <cellStyle name="Calculation 2" xfId="70" xr:uid="{00000000-0005-0000-0000-00001A000000}"/>
    <cellStyle name="Calculation 3" xfId="77" xr:uid="{00000000-0005-0000-0000-00001B000000}"/>
    <cellStyle name="Calculation 4" xfId="75" xr:uid="{00000000-0005-0000-0000-00001C000000}"/>
    <cellStyle name="Calculation 5" xfId="65" xr:uid="{00000000-0005-0000-0000-00001D000000}"/>
    <cellStyle name="Calculation 6" xfId="79" xr:uid="{00000000-0005-0000-0000-00001E000000}"/>
    <cellStyle name="Check Cell" xfId="44" xr:uid="{00000000-0005-0000-0000-00001F000000}"/>
    <cellStyle name="Estilo 1" xfId="5" xr:uid="{00000000-0005-0000-0000-000020000000}"/>
    <cellStyle name="Estilo 1 2" xfId="59" xr:uid="{00000000-0005-0000-0000-000021000000}"/>
    <cellStyle name="Explanatory Text" xfId="45" xr:uid="{00000000-0005-0000-0000-000022000000}"/>
    <cellStyle name="Good" xfId="46" xr:uid="{00000000-0005-0000-0000-000023000000}"/>
    <cellStyle name="Heading 1" xfId="47" xr:uid="{00000000-0005-0000-0000-000024000000}"/>
    <cellStyle name="Heading 2" xfId="48" xr:uid="{00000000-0005-0000-0000-000025000000}"/>
    <cellStyle name="Heading 3" xfId="49" xr:uid="{00000000-0005-0000-0000-000026000000}"/>
    <cellStyle name="Heading 4" xfId="50" xr:uid="{00000000-0005-0000-0000-000027000000}"/>
    <cellStyle name="Hiperlink" xfId="3" builtinId="8"/>
    <cellStyle name="Hiperlink 2" xfId="60" xr:uid="{00000000-0005-0000-0000-000029000000}"/>
    <cellStyle name="Input" xfId="51" xr:uid="{00000000-0005-0000-0000-00002A000000}"/>
    <cellStyle name="Input 2" xfId="71" xr:uid="{00000000-0005-0000-0000-00002B000000}"/>
    <cellStyle name="Input 3" xfId="61" xr:uid="{00000000-0005-0000-0000-00002C000000}"/>
    <cellStyle name="Input 4" xfId="81" xr:uid="{00000000-0005-0000-0000-00002D000000}"/>
    <cellStyle name="Input 5" xfId="68" xr:uid="{00000000-0005-0000-0000-00002E000000}"/>
    <cellStyle name="Input 6" xfId="66" xr:uid="{00000000-0005-0000-0000-00002F000000}"/>
    <cellStyle name="Linked Cell" xfId="52" xr:uid="{00000000-0005-0000-0000-000030000000}"/>
    <cellStyle name="Moeda 2" xfId="7" xr:uid="{00000000-0005-0000-0000-000031000000}"/>
    <cellStyle name="Neutral" xfId="53" xr:uid="{00000000-0005-0000-0000-000032000000}"/>
    <cellStyle name="Normal" xfId="0" builtinId="0"/>
    <cellStyle name="Normal 2" xfId="2" xr:uid="{00000000-0005-0000-0000-000034000000}"/>
    <cellStyle name="Normal 2 2" xfId="9" xr:uid="{00000000-0005-0000-0000-000035000000}"/>
    <cellStyle name="Normal 2 3" xfId="11" xr:uid="{00000000-0005-0000-0000-000036000000}"/>
    <cellStyle name="Normal 2 4" xfId="13" xr:uid="{00000000-0005-0000-0000-000037000000}"/>
    <cellStyle name="Normal 2 5" xfId="17" xr:uid="{00000000-0005-0000-0000-000038000000}"/>
    <cellStyle name="Normal 3" xfId="4" xr:uid="{00000000-0005-0000-0000-000039000000}"/>
    <cellStyle name="Normal 4" xfId="15" xr:uid="{00000000-0005-0000-0000-00003A000000}"/>
    <cellStyle name="Note" xfId="54" xr:uid="{00000000-0005-0000-0000-00003B000000}"/>
    <cellStyle name="Note 2" xfId="72" xr:uid="{00000000-0005-0000-0000-00003C000000}"/>
    <cellStyle name="Note 3" xfId="62" xr:uid="{00000000-0005-0000-0000-00003D000000}"/>
    <cellStyle name="Note 4" xfId="82" xr:uid="{00000000-0005-0000-0000-00003E000000}"/>
    <cellStyle name="Note 5" xfId="85" xr:uid="{00000000-0005-0000-0000-00003F000000}"/>
    <cellStyle name="Note 6" xfId="63" xr:uid="{00000000-0005-0000-0000-000040000000}"/>
    <cellStyle name="Output" xfId="55" xr:uid="{00000000-0005-0000-0000-000041000000}"/>
    <cellStyle name="Output 2" xfId="73" xr:uid="{00000000-0005-0000-0000-000042000000}"/>
    <cellStyle name="Output 3" xfId="78" xr:uid="{00000000-0005-0000-0000-000043000000}"/>
    <cellStyle name="Output 4" xfId="83" xr:uid="{00000000-0005-0000-0000-000044000000}"/>
    <cellStyle name="Output 5" xfId="67" xr:uid="{00000000-0005-0000-0000-000045000000}"/>
    <cellStyle name="Output 6" xfId="76" xr:uid="{00000000-0005-0000-0000-000046000000}"/>
    <cellStyle name="Porcentagem" xfId="1" builtinId="5"/>
    <cellStyle name="Porcentagem 2" xfId="6" xr:uid="{00000000-0005-0000-0000-000048000000}"/>
    <cellStyle name="Porcentagem 2 2" xfId="10" xr:uid="{00000000-0005-0000-0000-000049000000}"/>
    <cellStyle name="Porcentagem 2 3" xfId="12" xr:uid="{00000000-0005-0000-0000-00004A000000}"/>
    <cellStyle name="Porcentagem 2 4" xfId="14" xr:uid="{00000000-0005-0000-0000-00004B000000}"/>
    <cellStyle name="Porcentagem 3" xfId="16" xr:uid="{00000000-0005-0000-0000-00004C000000}"/>
    <cellStyle name="Porcentagem 4" xfId="8" xr:uid="{00000000-0005-0000-0000-00004D000000}"/>
    <cellStyle name="Title" xfId="56" xr:uid="{00000000-0005-0000-0000-00004E000000}"/>
    <cellStyle name="Total 2" xfId="57" xr:uid="{00000000-0005-0000-0000-00004F000000}"/>
    <cellStyle name="Total 2 2" xfId="74" xr:uid="{00000000-0005-0000-0000-000050000000}"/>
    <cellStyle name="Total 2 3" xfId="64" xr:uid="{00000000-0005-0000-0000-000051000000}"/>
    <cellStyle name="Total 2 4" xfId="84" xr:uid="{00000000-0005-0000-0000-000052000000}"/>
    <cellStyle name="Total 2 5" xfId="69" xr:uid="{00000000-0005-0000-0000-000053000000}"/>
    <cellStyle name="Total 2 6" xfId="80" xr:uid="{00000000-0005-0000-0000-000054000000}"/>
    <cellStyle name="Warning Text" xfId="58" xr:uid="{00000000-0005-0000-0000-000055000000}"/>
  </cellStyles>
  <dxfs count="73">
    <dxf>
      <font>
        <color theme="0"/>
      </font>
    </dxf>
    <dxf>
      <font>
        <color theme="0"/>
      </font>
    </dxf>
    <dxf>
      <font>
        <color theme="0"/>
      </font>
    </dxf>
    <dxf>
      <font>
        <color theme="0"/>
      </font>
    </dxf>
    <dxf>
      <font>
        <color theme="0"/>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rgb="FF0070C0"/>
      </font>
      <fill>
        <patternFill>
          <bgColor rgb="FF0070C0"/>
        </patternFill>
      </fill>
    </dxf>
    <dxf>
      <font>
        <color theme="0" tint="-0.34998626667073579"/>
      </font>
      <fill>
        <patternFill>
          <bgColor theme="0" tint="-0.34998626667073579"/>
        </patternFill>
      </fill>
    </dxf>
    <dxf>
      <font>
        <color rgb="FFFF0000"/>
      </font>
      <fill>
        <patternFill>
          <bgColor rgb="FFFF0000"/>
        </patternFill>
      </fill>
    </dxf>
    <dxf>
      <font>
        <color theme="0"/>
      </font>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dxf>
    <dxf>
      <font>
        <color theme="0"/>
      </font>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dxf>
    <dxf>
      <font>
        <color theme="0"/>
      </font>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s>
  <tableStyles count="0" defaultTableStyle="TableStyleMedium2" defaultPivotStyle="PivotStyleLight16"/>
  <colors>
    <mruColors>
      <color rgb="FF009900"/>
      <color rgb="FF99CC00"/>
      <color rgb="FF669900"/>
      <color rgb="FF339966"/>
      <color rgb="FFFF99CC"/>
      <color rgb="FFB154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F664-4461-AB0B-1C6059567DAD}"/>
              </c:ext>
            </c:extLst>
          </c:dPt>
          <c:dPt>
            <c:idx val="1"/>
            <c:bubble3D val="0"/>
            <c:spPr>
              <a:solidFill>
                <a:srgbClr val="FF0000"/>
              </a:solidFill>
            </c:spPr>
            <c:extLst>
              <c:ext xmlns:c16="http://schemas.microsoft.com/office/drawing/2014/chart" uri="{C3380CC4-5D6E-409C-BE32-E72D297353CC}">
                <c16:uniqueId val="{00000003-F664-4461-AB0B-1C6059567DAD}"/>
              </c:ext>
            </c:extLst>
          </c:dPt>
          <c:dPt>
            <c:idx val="2"/>
            <c:bubble3D val="0"/>
            <c:spPr>
              <a:solidFill>
                <a:srgbClr val="FFC000"/>
              </a:solidFill>
            </c:spPr>
            <c:extLst>
              <c:ext xmlns:c16="http://schemas.microsoft.com/office/drawing/2014/chart" uri="{C3380CC4-5D6E-409C-BE32-E72D297353CC}">
                <c16:uniqueId val="{00000005-F664-4461-AB0B-1C6059567DAD}"/>
              </c:ext>
            </c:extLst>
          </c:dPt>
          <c:dPt>
            <c:idx val="3"/>
            <c:bubble3D val="0"/>
            <c:spPr>
              <a:solidFill>
                <a:srgbClr val="92D050"/>
              </a:solidFill>
            </c:spPr>
            <c:extLst>
              <c:ext xmlns:c16="http://schemas.microsoft.com/office/drawing/2014/chart" uri="{C3380CC4-5D6E-409C-BE32-E72D297353CC}">
                <c16:uniqueId val="{00000007-F664-4461-AB0B-1C6059567DAD}"/>
              </c:ext>
            </c:extLst>
          </c:dPt>
          <c:dPt>
            <c:idx val="4"/>
            <c:bubble3D val="0"/>
            <c:spPr>
              <a:solidFill>
                <a:srgbClr val="0070C0"/>
              </a:solidFill>
            </c:spPr>
            <c:extLst>
              <c:ext xmlns:c16="http://schemas.microsoft.com/office/drawing/2014/chart" uri="{C3380CC4-5D6E-409C-BE32-E72D297353CC}">
                <c16:uniqueId val="{00000009-F664-4461-AB0B-1C6059567DAD}"/>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F664-4461-AB0B-1C6059567DAD}"/>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0</c:v>
                </c:pt>
                <c:pt idx="1">
                  <c:v>30</c:v>
                </c:pt>
                <c:pt idx="2">
                  <c:v>14</c:v>
                </c:pt>
                <c:pt idx="3">
                  <c:v>8</c:v>
                </c:pt>
                <c:pt idx="4">
                  <c:v>2</c:v>
                </c:pt>
              </c:numCache>
            </c:numRef>
          </c:val>
          <c:extLst>
            <c:ext xmlns:c16="http://schemas.microsoft.com/office/drawing/2014/chart" uri="{C3380CC4-5D6E-409C-BE32-E72D297353CC}">
              <c16:uniqueId val="{0000000A-F664-4461-AB0B-1C6059567DAD}"/>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2"/>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58" footer="0.31496062000000058"/>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860147513112734E-2"/>
          <c:y val="0.14657767124493132"/>
          <c:w val="0.51257356446257374"/>
          <c:h val="0.71343806467405591"/>
        </c:manualLayout>
      </c:layout>
      <c:doughnutChart>
        <c:varyColors val="1"/>
        <c:ser>
          <c:idx val="0"/>
          <c:order val="0"/>
          <c:spPr>
            <a:ln>
              <a:solidFill>
                <a:sysClr val="windowText" lastClr="000000"/>
              </a:solidFill>
            </a:ln>
          </c:spPr>
          <c:dPt>
            <c:idx val="0"/>
            <c:bubble3D val="0"/>
            <c:spPr>
              <a:solidFill>
                <a:schemeClr val="bg1">
                  <a:lumMod val="65000"/>
                </a:schemeClr>
              </a:solidFill>
              <a:ln>
                <a:solidFill>
                  <a:sysClr val="windowText" lastClr="000000"/>
                </a:solidFill>
              </a:ln>
            </c:spPr>
            <c:extLst>
              <c:ext xmlns:c16="http://schemas.microsoft.com/office/drawing/2014/chart" uri="{C3380CC4-5D6E-409C-BE32-E72D297353CC}">
                <c16:uniqueId val="{00000001-8E56-4C97-987A-E171214AF7B8}"/>
              </c:ext>
            </c:extLst>
          </c:dPt>
          <c:dPt>
            <c:idx val="1"/>
            <c:bubble3D val="0"/>
            <c:spPr>
              <a:solidFill>
                <a:srgbClr val="FF0000"/>
              </a:solidFill>
              <a:ln>
                <a:solidFill>
                  <a:sysClr val="windowText" lastClr="000000"/>
                </a:solidFill>
              </a:ln>
            </c:spPr>
            <c:extLst>
              <c:ext xmlns:c16="http://schemas.microsoft.com/office/drawing/2014/chart" uri="{C3380CC4-5D6E-409C-BE32-E72D297353CC}">
                <c16:uniqueId val="{00000003-8E56-4C97-987A-E171214AF7B8}"/>
              </c:ext>
            </c:extLst>
          </c:dPt>
          <c:dPt>
            <c:idx val="2"/>
            <c:bubble3D val="0"/>
            <c:spPr>
              <a:solidFill>
                <a:srgbClr val="FFC000"/>
              </a:solidFill>
              <a:ln>
                <a:solidFill>
                  <a:sysClr val="windowText" lastClr="000000"/>
                </a:solidFill>
              </a:ln>
            </c:spPr>
            <c:extLst>
              <c:ext xmlns:c16="http://schemas.microsoft.com/office/drawing/2014/chart" uri="{C3380CC4-5D6E-409C-BE32-E72D297353CC}">
                <c16:uniqueId val="{00000005-8E56-4C97-987A-E171214AF7B8}"/>
              </c:ext>
            </c:extLst>
          </c:dPt>
          <c:dPt>
            <c:idx val="3"/>
            <c:bubble3D val="0"/>
            <c:spPr>
              <a:solidFill>
                <a:srgbClr val="92D050"/>
              </a:solidFill>
              <a:ln>
                <a:solidFill>
                  <a:sysClr val="windowText" lastClr="000000"/>
                </a:solidFill>
              </a:ln>
            </c:spPr>
            <c:extLst>
              <c:ext xmlns:c16="http://schemas.microsoft.com/office/drawing/2014/chart" uri="{C3380CC4-5D6E-409C-BE32-E72D297353CC}">
                <c16:uniqueId val="{00000007-8E56-4C97-987A-E171214AF7B8}"/>
              </c:ext>
            </c:extLst>
          </c:dPt>
          <c:dPt>
            <c:idx val="4"/>
            <c:bubble3D val="0"/>
            <c:spPr>
              <a:solidFill>
                <a:srgbClr val="0070C0"/>
              </a:solidFill>
              <a:ln>
                <a:solidFill>
                  <a:sysClr val="windowText" lastClr="000000"/>
                </a:solidFill>
              </a:ln>
            </c:spPr>
            <c:extLst>
              <c:ext xmlns:c16="http://schemas.microsoft.com/office/drawing/2014/chart" uri="{C3380CC4-5D6E-409C-BE32-E72D297353CC}">
                <c16:uniqueId val="{00000009-8E56-4C97-987A-E171214AF7B8}"/>
              </c:ext>
            </c:extLst>
          </c:dPt>
          <c:dPt>
            <c:idx val="5"/>
            <c:bubble3D val="0"/>
            <c:spPr>
              <a:solidFill>
                <a:schemeClr val="bg2">
                  <a:lumMod val="90000"/>
                </a:schemeClr>
              </a:solidFill>
              <a:ln>
                <a:solidFill>
                  <a:sysClr val="windowText" lastClr="000000"/>
                </a:solidFill>
              </a:ln>
            </c:spPr>
            <c:extLst>
              <c:ext xmlns:c16="http://schemas.microsoft.com/office/drawing/2014/chart" uri="{C3380CC4-5D6E-409C-BE32-E72D297353CC}">
                <c16:uniqueId val="{0000000B-8E56-4C97-987A-E171214AF7B8}"/>
              </c:ext>
            </c:extLst>
          </c:dPt>
          <c:dLbls>
            <c:dLbl>
              <c:idx val="2"/>
              <c:spPr>
                <a:noFill/>
              </c:spPr>
              <c:txPr>
                <a:bodyPr/>
                <a:lstStyle/>
                <a:p>
                  <a:pPr>
                    <a:defRPr b="1">
                      <a:solidFill>
                        <a:sysClr val="windowText" lastClr="000000"/>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8E56-4C97-987A-E171214AF7B8}"/>
                </c:ext>
              </c:extLst>
            </c:dLbl>
            <c:spPr>
              <a:noFill/>
              <a:ln>
                <a:noFill/>
              </a:ln>
              <a:effectLst/>
            </c:spPr>
            <c:txPr>
              <a:bodyPr/>
              <a:lstStyle/>
              <a:p>
                <a:pPr>
                  <a:defRPr b="1">
                    <a:solidFill>
                      <a:sysClr val="windowText" lastClr="000000"/>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- 4'!$B$16:$B$22</c:f>
              <c:strCache>
                <c:ptCount val="7"/>
                <c:pt idx="0">
                  <c:v>Início planejado posterior</c:v>
                </c:pt>
                <c:pt idx="1">
                  <c:v>Não concluída ou Não iniciada</c:v>
                </c:pt>
                <c:pt idx="2">
                  <c:v>Em andamento com problemas</c:v>
                </c:pt>
                <c:pt idx="3">
                  <c:v>Em andamento conforme previsto</c:v>
                </c:pt>
                <c:pt idx="4">
                  <c:v>Concluída</c:v>
                </c:pt>
                <c:pt idx="5">
                  <c:v>Não monitorada por falta de informação</c:v>
                </c:pt>
                <c:pt idx="6">
                  <c:v>Ações Novas</c:v>
                </c:pt>
              </c:strCache>
            </c:strRef>
          </c:cat>
          <c:val>
            <c:numRef>
              <c:f>'Painel de Gestão - 4'!$C$16:$C$22</c:f>
              <c:numCache>
                <c:formatCode>General</c:formatCode>
                <c:ptCount val="7"/>
                <c:pt idx="0">
                  <c:v>0</c:v>
                </c:pt>
                <c:pt idx="1">
                  <c:v>14</c:v>
                </c:pt>
                <c:pt idx="2">
                  <c:v>0</c:v>
                </c:pt>
                <c:pt idx="3">
                  <c:v>0</c:v>
                </c:pt>
                <c:pt idx="4">
                  <c:v>12</c:v>
                </c:pt>
                <c:pt idx="5">
                  <c:v>31</c:v>
                </c:pt>
                <c:pt idx="6">
                  <c:v>0</c:v>
                </c:pt>
              </c:numCache>
            </c:numRef>
          </c:val>
          <c:extLst>
            <c:ext xmlns:c16="http://schemas.microsoft.com/office/drawing/2014/chart" uri="{C3380CC4-5D6E-409C-BE32-E72D297353CC}">
              <c16:uniqueId val="{0000000C-8E56-4C97-987A-E171214AF7B8}"/>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6483948791897898"/>
          <c:y val="0.25142556471623817"/>
          <c:w val="0.43321917808219185"/>
          <c:h val="0.57925086950338278"/>
        </c:manualLayout>
      </c:layout>
      <c:overlay val="0"/>
      <c:txPr>
        <a:bodyPr/>
        <a:lstStyle/>
        <a:p>
          <a:pPr rtl="0">
            <a:defRPr/>
          </a:pPr>
          <a:endParaRPr lang="pt-BR"/>
        </a:p>
      </c:txPr>
    </c:legend>
    <c:plotVisOnly val="1"/>
    <c:dispBlanksAs val="zero"/>
    <c:showDLblsOverMax val="0"/>
  </c:chart>
  <c:spPr>
    <a:solidFill>
      <a:schemeClr val="bg1"/>
    </a:solidFill>
  </c:spPr>
  <c:printSettings>
    <c:headerFooter/>
    <c:pageMargins b="0.78740157499999996" l="0.511811024" r="0.511811024" t="0.78740157499999996" header="0.31496062000000102" footer="0.314960620000001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373402904661005E-2"/>
          <c:y val="0.13256512198270301"/>
          <c:w val="0.52118934739858835"/>
          <c:h val="0.74142713308377439"/>
        </c:manualLayout>
      </c:layout>
      <c:doughnutChart>
        <c:varyColors val="1"/>
        <c:ser>
          <c:idx val="0"/>
          <c:order val="0"/>
          <c:spPr>
            <a:ln>
              <a:solidFill>
                <a:sysClr val="windowText" lastClr="000000"/>
              </a:solidFill>
            </a:ln>
          </c:spPr>
          <c:dPt>
            <c:idx val="0"/>
            <c:bubble3D val="0"/>
            <c:spPr>
              <a:solidFill>
                <a:schemeClr val="bg1">
                  <a:lumMod val="65000"/>
                </a:schemeClr>
              </a:solidFill>
              <a:ln>
                <a:solidFill>
                  <a:sysClr val="windowText" lastClr="000000"/>
                </a:solidFill>
              </a:ln>
            </c:spPr>
            <c:extLst>
              <c:ext xmlns:c16="http://schemas.microsoft.com/office/drawing/2014/chart" uri="{C3380CC4-5D6E-409C-BE32-E72D297353CC}">
                <c16:uniqueId val="{00000001-438E-469C-90F0-07FE6AB98847}"/>
              </c:ext>
            </c:extLst>
          </c:dPt>
          <c:dPt>
            <c:idx val="1"/>
            <c:bubble3D val="0"/>
            <c:spPr>
              <a:solidFill>
                <a:srgbClr val="FF0000"/>
              </a:solidFill>
              <a:ln>
                <a:solidFill>
                  <a:sysClr val="windowText" lastClr="000000"/>
                </a:solidFill>
              </a:ln>
            </c:spPr>
            <c:extLst>
              <c:ext xmlns:c16="http://schemas.microsoft.com/office/drawing/2014/chart" uri="{C3380CC4-5D6E-409C-BE32-E72D297353CC}">
                <c16:uniqueId val="{00000003-438E-469C-90F0-07FE6AB98847}"/>
              </c:ext>
            </c:extLst>
          </c:dPt>
          <c:dPt>
            <c:idx val="2"/>
            <c:bubble3D val="0"/>
            <c:spPr>
              <a:solidFill>
                <a:srgbClr val="FFC000"/>
              </a:solidFill>
              <a:ln>
                <a:solidFill>
                  <a:sysClr val="windowText" lastClr="000000"/>
                </a:solidFill>
              </a:ln>
            </c:spPr>
            <c:extLst>
              <c:ext xmlns:c16="http://schemas.microsoft.com/office/drawing/2014/chart" uri="{C3380CC4-5D6E-409C-BE32-E72D297353CC}">
                <c16:uniqueId val="{00000005-438E-469C-90F0-07FE6AB98847}"/>
              </c:ext>
            </c:extLst>
          </c:dPt>
          <c:dPt>
            <c:idx val="3"/>
            <c:bubble3D val="0"/>
            <c:spPr>
              <a:solidFill>
                <a:srgbClr val="92D050"/>
              </a:solidFill>
              <a:ln>
                <a:solidFill>
                  <a:sysClr val="windowText" lastClr="000000"/>
                </a:solidFill>
              </a:ln>
            </c:spPr>
            <c:extLst>
              <c:ext xmlns:c16="http://schemas.microsoft.com/office/drawing/2014/chart" uri="{C3380CC4-5D6E-409C-BE32-E72D297353CC}">
                <c16:uniqueId val="{00000007-438E-469C-90F0-07FE6AB98847}"/>
              </c:ext>
            </c:extLst>
          </c:dPt>
          <c:dPt>
            <c:idx val="4"/>
            <c:bubble3D val="0"/>
            <c:spPr>
              <a:solidFill>
                <a:srgbClr val="0070C0"/>
              </a:solidFill>
              <a:ln>
                <a:solidFill>
                  <a:sysClr val="windowText" lastClr="000000"/>
                </a:solidFill>
              </a:ln>
            </c:spPr>
            <c:extLst>
              <c:ext xmlns:c16="http://schemas.microsoft.com/office/drawing/2014/chart" uri="{C3380CC4-5D6E-409C-BE32-E72D297353CC}">
                <c16:uniqueId val="{00000009-438E-469C-90F0-07FE6AB98847}"/>
              </c:ext>
            </c:extLst>
          </c:dPt>
          <c:dPt>
            <c:idx val="5"/>
            <c:bubble3D val="0"/>
            <c:spPr>
              <a:solidFill>
                <a:schemeClr val="bg2">
                  <a:lumMod val="90000"/>
                </a:schemeClr>
              </a:solidFill>
              <a:ln>
                <a:solidFill>
                  <a:sysClr val="windowText" lastClr="000000"/>
                </a:solidFill>
              </a:ln>
            </c:spPr>
            <c:extLst>
              <c:ext xmlns:c16="http://schemas.microsoft.com/office/drawing/2014/chart" uri="{C3380CC4-5D6E-409C-BE32-E72D297353CC}">
                <c16:uniqueId val="{0000000B-438E-469C-90F0-07FE6AB98847}"/>
              </c:ext>
            </c:extLst>
          </c:dPt>
          <c:dLbls>
            <c:dLbl>
              <c:idx val="2"/>
              <c:spPr>
                <a:noFill/>
              </c:spPr>
              <c:txPr>
                <a:bodyPr/>
                <a:lstStyle/>
                <a:p>
                  <a:pPr>
                    <a:defRPr b="1">
                      <a:solidFill>
                        <a:sysClr val="windowText" lastClr="000000"/>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438E-469C-90F0-07FE6AB98847}"/>
                </c:ext>
              </c:extLst>
            </c:dLbl>
            <c:spPr>
              <a:noFill/>
              <a:ln>
                <a:noFill/>
              </a:ln>
              <a:effectLst/>
            </c:spPr>
            <c:txPr>
              <a:bodyPr/>
              <a:lstStyle/>
              <a:p>
                <a:pPr>
                  <a:defRPr b="1">
                    <a:solidFill>
                      <a:sysClr val="windowText" lastClr="000000"/>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- 4'!$B$16:$B$22</c:f>
              <c:strCache>
                <c:ptCount val="7"/>
                <c:pt idx="0">
                  <c:v>Início planejado posterior</c:v>
                </c:pt>
                <c:pt idx="1">
                  <c:v>Não concluída ou Não iniciada</c:v>
                </c:pt>
                <c:pt idx="2">
                  <c:v>Em andamento com problemas</c:v>
                </c:pt>
                <c:pt idx="3">
                  <c:v>Em andamento conforme previsto</c:v>
                </c:pt>
                <c:pt idx="4">
                  <c:v>Concluída</c:v>
                </c:pt>
                <c:pt idx="5">
                  <c:v>Não monitorada por falta de informação</c:v>
                </c:pt>
                <c:pt idx="6">
                  <c:v>Ações Novas</c:v>
                </c:pt>
              </c:strCache>
            </c:strRef>
          </c:cat>
          <c:val>
            <c:numRef>
              <c:f>'Painel de Gestão - 4'!$E$16:$E$22</c:f>
              <c:numCache>
                <c:formatCode>General</c:formatCode>
                <c:ptCount val="7"/>
                <c:pt idx="0">
                  <c:v>0</c:v>
                </c:pt>
                <c:pt idx="1">
                  <c:v>14</c:v>
                </c:pt>
                <c:pt idx="2">
                  <c:v>0</c:v>
                </c:pt>
                <c:pt idx="3">
                  <c:v>0</c:v>
                </c:pt>
                <c:pt idx="4">
                  <c:v>12</c:v>
                </c:pt>
                <c:pt idx="5">
                  <c:v>31</c:v>
                </c:pt>
                <c:pt idx="6">
                  <c:v>0</c:v>
                </c:pt>
              </c:numCache>
            </c:numRef>
          </c:val>
          <c:extLst>
            <c:ext xmlns:c16="http://schemas.microsoft.com/office/drawing/2014/chart" uri="{C3380CC4-5D6E-409C-BE32-E72D297353CC}">
              <c16:uniqueId val="{0000000C-438E-469C-90F0-07FE6AB98847}"/>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406438396636416"/>
          <c:y val="0.2284747644249386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02" footer="0.314960620000001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- 4'!$B$32:$B$41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- 4'!$D$32:$D$41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572-49A6-9948-D1EA84F4E84B}"/>
            </c:ext>
          </c:extLst>
        </c:ser>
        <c:ser>
          <c:idx val="1"/>
          <c:order val="1"/>
          <c:spPr>
            <a:solidFill>
              <a:schemeClr val="bg1">
                <a:lumMod val="65000"/>
              </a:schemeClr>
            </a:solidFill>
          </c:spPr>
          <c:invertIfNegative val="0"/>
          <c:cat>
            <c:strRef>
              <c:f>'Painel de Gestão - 4'!$B$32:$B$41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- 4'!$E$32:$E$41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572-49A6-9948-D1EA84F4E84B}"/>
            </c:ext>
          </c:extLst>
        </c:ser>
        <c:ser>
          <c:idx val="2"/>
          <c:order val="2"/>
          <c:spPr>
            <a:solidFill>
              <a:srgbClr val="FF0000"/>
            </a:solidFill>
          </c:spPr>
          <c:invertIfNegative val="0"/>
          <c:cat>
            <c:strRef>
              <c:f>'Painel de Gestão - 4'!$B$32:$B$41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- 4'!$F$32:$F$41</c:f>
              <c:numCache>
                <c:formatCode>General</c:formatCode>
                <c:ptCount val="10"/>
                <c:pt idx="0">
                  <c:v>1</c:v>
                </c:pt>
                <c:pt idx="1">
                  <c:v>4</c:v>
                </c:pt>
                <c:pt idx="2">
                  <c:v>1</c:v>
                </c:pt>
                <c:pt idx="3">
                  <c:v>0</c:v>
                </c:pt>
                <c:pt idx="4">
                  <c:v>0</c:v>
                </c:pt>
                <c:pt idx="5">
                  <c:v>1</c:v>
                </c:pt>
                <c:pt idx="6">
                  <c:v>1</c:v>
                </c:pt>
                <c:pt idx="7">
                  <c:v>3</c:v>
                </c:pt>
                <c:pt idx="8">
                  <c:v>0</c:v>
                </c:pt>
                <c:pt idx="9">
                  <c:v>3</c:v>
                </c:pt>
              </c:numCache>
            </c:numRef>
          </c:val>
          <c:extLst>
            <c:ext xmlns:c16="http://schemas.microsoft.com/office/drawing/2014/chart" uri="{C3380CC4-5D6E-409C-BE32-E72D297353CC}">
              <c16:uniqueId val="{00000002-E572-49A6-9948-D1EA84F4E84B}"/>
            </c:ext>
          </c:extLst>
        </c:ser>
        <c:ser>
          <c:idx val="3"/>
          <c:order val="3"/>
          <c:spPr>
            <a:solidFill>
              <a:srgbClr val="FFC000"/>
            </a:solidFill>
          </c:spPr>
          <c:invertIfNegative val="0"/>
          <c:cat>
            <c:strRef>
              <c:f>'Painel de Gestão - 4'!$B$32:$B$41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- 4'!$G$32:$G$41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E572-49A6-9948-D1EA84F4E84B}"/>
            </c:ext>
          </c:extLst>
        </c:ser>
        <c:ser>
          <c:idx val="4"/>
          <c:order val="4"/>
          <c:spPr>
            <a:solidFill>
              <a:srgbClr val="92D050"/>
            </a:solidFill>
          </c:spPr>
          <c:invertIfNegative val="0"/>
          <c:cat>
            <c:strRef>
              <c:f>'Painel de Gestão - 4'!$B$32:$B$41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- 4'!$H$32:$H$41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E572-49A6-9948-D1EA84F4E84B}"/>
            </c:ext>
          </c:extLst>
        </c:ser>
        <c:ser>
          <c:idx val="5"/>
          <c:order val="5"/>
          <c:spPr>
            <a:solidFill>
              <a:srgbClr val="0070C0"/>
            </a:solidFill>
          </c:spPr>
          <c:invertIfNegative val="0"/>
          <c:cat>
            <c:strRef>
              <c:f>'Painel de Gestão - 4'!$B$32:$B$41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- 4'!$I$32:$I$41</c:f>
              <c:numCache>
                <c:formatCode>General</c:formatCode>
                <c:ptCount val="10"/>
                <c:pt idx="0">
                  <c:v>2</c:v>
                </c:pt>
                <c:pt idx="1">
                  <c:v>1</c:v>
                </c:pt>
                <c:pt idx="2">
                  <c:v>0</c:v>
                </c:pt>
                <c:pt idx="3">
                  <c:v>0</c:v>
                </c:pt>
                <c:pt idx="4">
                  <c:v>2</c:v>
                </c:pt>
                <c:pt idx="5">
                  <c:v>3</c:v>
                </c:pt>
                <c:pt idx="6">
                  <c:v>1</c:v>
                </c:pt>
                <c:pt idx="7">
                  <c:v>1</c:v>
                </c:pt>
                <c:pt idx="8">
                  <c:v>2</c:v>
                </c:pt>
                <c:pt idx="9">
                  <c:v>0</c:v>
                </c:pt>
              </c:numCache>
            </c:numRef>
          </c:val>
          <c:extLst>
            <c:ext xmlns:c16="http://schemas.microsoft.com/office/drawing/2014/chart" uri="{C3380CC4-5D6E-409C-BE32-E72D297353CC}">
              <c16:uniqueId val="{00000005-E572-49A6-9948-D1EA84F4E84B}"/>
            </c:ext>
          </c:extLst>
        </c:ser>
        <c:ser>
          <c:idx val="6"/>
          <c:order val="6"/>
          <c:spPr>
            <a:solidFill>
              <a:schemeClr val="bg2">
                <a:lumMod val="90000"/>
              </a:schemeClr>
            </a:solidFill>
          </c:spPr>
          <c:invertIfNegative val="0"/>
          <c:cat>
            <c:strRef>
              <c:f>'Painel de Gestão - 4'!$B$32:$B$41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- 4'!$J$32:$J$41</c:f>
              <c:numCache>
                <c:formatCode>General</c:formatCode>
                <c:ptCount val="10"/>
                <c:pt idx="0">
                  <c:v>2</c:v>
                </c:pt>
                <c:pt idx="1">
                  <c:v>1</c:v>
                </c:pt>
                <c:pt idx="2">
                  <c:v>3</c:v>
                </c:pt>
                <c:pt idx="3">
                  <c:v>5</c:v>
                </c:pt>
                <c:pt idx="4">
                  <c:v>1</c:v>
                </c:pt>
                <c:pt idx="5">
                  <c:v>11</c:v>
                </c:pt>
                <c:pt idx="6">
                  <c:v>5</c:v>
                </c:pt>
                <c:pt idx="8">
                  <c:v>1</c:v>
                </c:pt>
                <c:pt idx="9">
                  <c:v>2</c:v>
                </c:pt>
              </c:numCache>
            </c:numRef>
          </c:val>
          <c:extLst>
            <c:ext xmlns:c16="http://schemas.microsoft.com/office/drawing/2014/chart" uri="{C3380CC4-5D6E-409C-BE32-E72D297353CC}">
              <c16:uniqueId val="{00000006-E572-49A6-9948-D1EA84F4E84B}"/>
            </c:ext>
          </c:extLst>
        </c:ser>
        <c:dLbls>
          <c:showLegendKey val="0"/>
          <c:showVal val="0"/>
          <c:showCatName val="0"/>
          <c:showSerName val="0"/>
          <c:showPercent val="0"/>
          <c:showBubbleSize val="0"/>
        </c:dLbls>
        <c:gapWidth val="150"/>
        <c:overlap val="100"/>
        <c:axId val="109862272"/>
        <c:axId val="109872256"/>
      </c:barChart>
      <c:catAx>
        <c:axId val="109862272"/>
        <c:scaling>
          <c:orientation val="maxMin"/>
        </c:scaling>
        <c:delete val="0"/>
        <c:axPos val="l"/>
        <c:numFmt formatCode="General" sourceLinked="0"/>
        <c:majorTickMark val="out"/>
        <c:minorTickMark val="none"/>
        <c:tickLblPos val="nextTo"/>
        <c:crossAx val="109872256"/>
        <c:crosses val="autoZero"/>
        <c:auto val="1"/>
        <c:lblAlgn val="ctr"/>
        <c:lblOffset val="100"/>
        <c:noMultiLvlLbl val="0"/>
      </c:catAx>
      <c:valAx>
        <c:axId val="109872256"/>
        <c:scaling>
          <c:orientation val="minMax"/>
        </c:scaling>
        <c:delete val="0"/>
        <c:axPos val="t"/>
        <c:majorGridlines/>
        <c:numFmt formatCode="General" sourceLinked="1"/>
        <c:majorTickMark val="out"/>
        <c:minorTickMark val="none"/>
        <c:tickLblPos val="nextTo"/>
        <c:crossAx val="109862272"/>
        <c:crosses val="autoZero"/>
        <c:crossBetween val="between"/>
      </c:valAx>
    </c:plotArea>
    <c:plotVisOnly val="1"/>
    <c:dispBlanksAs val="gap"/>
    <c:showDLblsOverMax val="0"/>
  </c:chart>
  <c:printSettings>
    <c:headerFooter/>
    <c:pageMargins b="0.78740157499999996" l="0.511811024" r="0.511811024" t="0.78740157499999996" header="0.31496062000000102" footer="0.314960620000001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BB2-40DB-A5C7-14C6156E72AC}"/>
              </c:ext>
            </c:extLst>
          </c:dPt>
          <c:dPt>
            <c:idx val="1"/>
            <c:bubble3D val="0"/>
            <c:spPr>
              <a:solidFill>
                <a:srgbClr val="FF0000"/>
              </a:solidFill>
            </c:spPr>
            <c:extLst>
              <c:ext xmlns:c16="http://schemas.microsoft.com/office/drawing/2014/chart" uri="{C3380CC4-5D6E-409C-BE32-E72D297353CC}">
                <c16:uniqueId val="{00000003-1BB2-40DB-A5C7-14C6156E72AC}"/>
              </c:ext>
            </c:extLst>
          </c:dPt>
          <c:dPt>
            <c:idx val="2"/>
            <c:bubble3D val="0"/>
            <c:spPr>
              <a:solidFill>
                <a:srgbClr val="FFC000"/>
              </a:solidFill>
            </c:spPr>
            <c:extLst>
              <c:ext xmlns:c16="http://schemas.microsoft.com/office/drawing/2014/chart" uri="{C3380CC4-5D6E-409C-BE32-E72D297353CC}">
                <c16:uniqueId val="{00000005-1BB2-40DB-A5C7-14C6156E72AC}"/>
              </c:ext>
            </c:extLst>
          </c:dPt>
          <c:dPt>
            <c:idx val="3"/>
            <c:bubble3D val="0"/>
            <c:spPr>
              <a:solidFill>
                <a:srgbClr val="92D050"/>
              </a:solidFill>
            </c:spPr>
            <c:extLst>
              <c:ext xmlns:c16="http://schemas.microsoft.com/office/drawing/2014/chart" uri="{C3380CC4-5D6E-409C-BE32-E72D297353CC}">
                <c16:uniqueId val="{00000007-1BB2-40DB-A5C7-14C6156E72AC}"/>
              </c:ext>
            </c:extLst>
          </c:dPt>
          <c:dPt>
            <c:idx val="4"/>
            <c:bubble3D val="0"/>
            <c:spPr>
              <a:solidFill>
                <a:srgbClr val="0070C0"/>
              </a:solidFill>
            </c:spPr>
            <c:extLst>
              <c:ext xmlns:c16="http://schemas.microsoft.com/office/drawing/2014/chart" uri="{C3380CC4-5D6E-409C-BE32-E72D297353CC}">
                <c16:uniqueId val="{00000009-1BB2-40DB-A5C7-14C6156E72AC}"/>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1BB2-40DB-A5C7-14C6156E72AC}"/>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- 5'!$B$16:$B$20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- 5'!$C$16:$C$20</c:f>
              <c:numCache>
                <c:formatCode>General</c:formatCode>
                <c:ptCount val="5"/>
                <c:pt idx="0">
                  <c:v>0</c:v>
                </c:pt>
                <c:pt idx="1">
                  <c:v>31</c:v>
                </c:pt>
                <c:pt idx="2">
                  <c:v>0</c:v>
                </c:pt>
                <c:pt idx="3">
                  <c:v>0</c:v>
                </c:pt>
                <c:pt idx="4">
                  <c:v>26</c:v>
                </c:pt>
              </c:numCache>
            </c:numRef>
          </c:val>
          <c:extLst>
            <c:ext xmlns:c16="http://schemas.microsoft.com/office/drawing/2014/chart" uri="{C3380CC4-5D6E-409C-BE32-E72D297353CC}">
              <c16:uniqueId val="{0000000A-1BB2-40DB-A5C7-14C6156E72AC}"/>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1203230818243715"/>
          <c:y val="0.29249983976026955"/>
          <c:w val="0.37655220541450296"/>
          <c:h val="0.53817645422700655"/>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13" footer="0.3149606200000011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07B0-475C-A9E3-B819FA76D083}"/>
              </c:ext>
            </c:extLst>
          </c:dPt>
          <c:dPt>
            <c:idx val="1"/>
            <c:bubble3D val="0"/>
            <c:spPr>
              <a:solidFill>
                <a:srgbClr val="FF0000"/>
              </a:solidFill>
            </c:spPr>
            <c:extLst>
              <c:ext xmlns:c16="http://schemas.microsoft.com/office/drawing/2014/chart" uri="{C3380CC4-5D6E-409C-BE32-E72D297353CC}">
                <c16:uniqueId val="{00000003-07B0-475C-A9E3-B819FA76D083}"/>
              </c:ext>
            </c:extLst>
          </c:dPt>
          <c:dPt>
            <c:idx val="2"/>
            <c:bubble3D val="0"/>
            <c:spPr>
              <a:solidFill>
                <a:srgbClr val="FFC000"/>
              </a:solidFill>
            </c:spPr>
            <c:extLst>
              <c:ext xmlns:c16="http://schemas.microsoft.com/office/drawing/2014/chart" uri="{C3380CC4-5D6E-409C-BE32-E72D297353CC}">
                <c16:uniqueId val="{00000005-07B0-475C-A9E3-B819FA76D083}"/>
              </c:ext>
            </c:extLst>
          </c:dPt>
          <c:dPt>
            <c:idx val="3"/>
            <c:bubble3D val="0"/>
            <c:spPr>
              <a:solidFill>
                <a:srgbClr val="92D050"/>
              </a:solidFill>
            </c:spPr>
            <c:extLst>
              <c:ext xmlns:c16="http://schemas.microsoft.com/office/drawing/2014/chart" uri="{C3380CC4-5D6E-409C-BE32-E72D297353CC}">
                <c16:uniqueId val="{00000007-07B0-475C-A9E3-B819FA76D083}"/>
              </c:ext>
            </c:extLst>
          </c:dPt>
          <c:dPt>
            <c:idx val="4"/>
            <c:bubble3D val="0"/>
            <c:spPr>
              <a:solidFill>
                <a:srgbClr val="0070C0"/>
              </a:solidFill>
            </c:spPr>
            <c:extLst>
              <c:ext xmlns:c16="http://schemas.microsoft.com/office/drawing/2014/chart" uri="{C3380CC4-5D6E-409C-BE32-E72D297353CC}">
                <c16:uniqueId val="{00000009-07B0-475C-A9E3-B819FA76D083}"/>
              </c:ext>
            </c:extLst>
          </c:dPt>
          <c:dPt>
            <c:idx val="5"/>
            <c:bubble3D val="0"/>
            <c:spPr>
              <a:solidFill>
                <a:srgbClr val="FF99CC"/>
              </a:solidFill>
            </c:spPr>
            <c:extLst>
              <c:ext xmlns:c16="http://schemas.microsoft.com/office/drawing/2014/chart" uri="{C3380CC4-5D6E-409C-BE32-E72D297353CC}">
                <c16:uniqueId val="{0000000B-07B0-475C-A9E3-B819FA76D083}"/>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07B0-475C-A9E3-B819FA76D083}"/>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07B0-475C-A9E3-B819FA76D083}"/>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- 5'!$B$16:$B$21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- 5'!$E$16:$E$21</c:f>
              <c:numCache>
                <c:formatCode>General</c:formatCode>
                <c:ptCount val="6"/>
                <c:pt idx="0">
                  <c:v>0</c:v>
                </c:pt>
                <c:pt idx="1">
                  <c:v>31</c:v>
                </c:pt>
                <c:pt idx="2">
                  <c:v>0</c:v>
                </c:pt>
                <c:pt idx="3">
                  <c:v>0</c:v>
                </c:pt>
                <c:pt idx="4">
                  <c:v>26</c:v>
                </c:pt>
                <c:pt idx="5">
                  <c:v>0</c:v>
                </c:pt>
              </c:numCache>
            </c:numRef>
          </c:val>
          <c:extLst>
            <c:ext xmlns:c16="http://schemas.microsoft.com/office/drawing/2014/chart" uri="{C3380CC4-5D6E-409C-BE32-E72D297353CC}">
              <c16:uniqueId val="{0000000D-07B0-475C-A9E3-B819FA76D083}"/>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13" footer="0.3149606200000011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- 5'!$D$31:$D$40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0FD-4B68-811F-F3C120E2F998}"/>
            </c:ext>
          </c:extLst>
        </c:ser>
        <c:ser>
          <c:idx val="1"/>
          <c:order val="1"/>
          <c:spPr>
            <a:solidFill>
              <a:schemeClr val="bg1">
                <a:lumMod val="65000"/>
              </a:schemeClr>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- 5'!$E$31:$E$40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0FD-4B68-811F-F3C120E2F998}"/>
            </c:ext>
          </c:extLst>
        </c:ser>
        <c:ser>
          <c:idx val="2"/>
          <c:order val="2"/>
          <c:spPr>
            <a:solidFill>
              <a:srgbClr val="FF0000"/>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- 5'!$F$31:$F$40</c:f>
              <c:numCache>
                <c:formatCode>General</c:formatCode>
                <c:ptCount val="10"/>
                <c:pt idx="0">
                  <c:v>3</c:v>
                </c:pt>
                <c:pt idx="1">
                  <c:v>5</c:v>
                </c:pt>
                <c:pt idx="2">
                  <c:v>1</c:v>
                </c:pt>
                <c:pt idx="3">
                  <c:v>5</c:v>
                </c:pt>
                <c:pt idx="4">
                  <c:v>1</c:v>
                </c:pt>
                <c:pt idx="5">
                  <c:v>9</c:v>
                </c:pt>
                <c:pt idx="6">
                  <c:v>1</c:v>
                </c:pt>
                <c:pt idx="7">
                  <c:v>3</c:v>
                </c:pt>
                <c:pt idx="8">
                  <c:v>1</c:v>
                </c:pt>
                <c:pt idx="9">
                  <c:v>2</c:v>
                </c:pt>
              </c:numCache>
            </c:numRef>
          </c:val>
          <c:extLst>
            <c:ext xmlns:c16="http://schemas.microsoft.com/office/drawing/2014/chart" uri="{C3380CC4-5D6E-409C-BE32-E72D297353CC}">
              <c16:uniqueId val="{00000002-C0FD-4B68-811F-F3C120E2F998}"/>
            </c:ext>
          </c:extLst>
        </c:ser>
        <c:ser>
          <c:idx val="3"/>
          <c:order val="3"/>
          <c:spPr>
            <a:solidFill>
              <a:srgbClr val="FFC000"/>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- 5'!$G$31:$G$40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C0FD-4B68-811F-F3C120E2F998}"/>
            </c:ext>
          </c:extLst>
        </c:ser>
        <c:ser>
          <c:idx val="4"/>
          <c:order val="4"/>
          <c:spPr>
            <a:solidFill>
              <a:srgbClr val="92D050"/>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- 5'!$H$31:$H$40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C0FD-4B68-811F-F3C120E2F998}"/>
            </c:ext>
          </c:extLst>
        </c:ser>
        <c:ser>
          <c:idx val="5"/>
          <c:order val="5"/>
          <c:spPr>
            <a:solidFill>
              <a:srgbClr val="0070C0"/>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- 5'!$I$31:$I$40</c:f>
              <c:numCache>
                <c:formatCode>General</c:formatCode>
                <c:ptCount val="10"/>
                <c:pt idx="0">
                  <c:v>2</c:v>
                </c:pt>
                <c:pt idx="1">
                  <c:v>1</c:v>
                </c:pt>
                <c:pt idx="2">
                  <c:v>3</c:v>
                </c:pt>
                <c:pt idx="3">
                  <c:v>0</c:v>
                </c:pt>
                <c:pt idx="4">
                  <c:v>2</c:v>
                </c:pt>
                <c:pt idx="5">
                  <c:v>6</c:v>
                </c:pt>
                <c:pt idx="6">
                  <c:v>6</c:v>
                </c:pt>
                <c:pt idx="7">
                  <c:v>1</c:v>
                </c:pt>
                <c:pt idx="8">
                  <c:v>2</c:v>
                </c:pt>
                <c:pt idx="9">
                  <c:v>3</c:v>
                </c:pt>
              </c:numCache>
            </c:numRef>
          </c:val>
          <c:extLst>
            <c:ext xmlns:c16="http://schemas.microsoft.com/office/drawing/2014/chart" uri="{C3380CC4-5D6E-409C-BE32-E72D297353CC}">
              <c16:uniqueId val="{00000005-C0FD-4B68-811F-F3C120E2F998}"/>
            </c:ext>
          </c:extLst>
        </c:ser>
        <c:dLbls>
          <c:showLegendKey val="0"/>
          <c:showVal val="0"/>
          <c:showCatName val="0"/>
          <c:showSerName val="0"/>
          <c:showPercent val="0"/>
          <c:showBubbleSize val="0"/>
        </c:dLbls>
        <c:gapWidth val="150"/>
        <c:overlap val="100"/>
        <c:axId val="111093632"/>
        <c:axId val="111095168"/>
      </c:barChart>
      <c:catAx>
        <c:axId val="111093632"/>
        <c:scaling>
          <c:orientation val="maxMin"/>
        </c:scaling>
        <c:delete val="0"/>
        <c:axPos val="l"/>
        <c:numFmt formatCode="General" sourceLinked="0"/>
        <c:majorTickMark val="out"/>
        <c:minorTickMark val="none"/>
        <c:tickLblPos val="nextTo"/>
        <c:crossAx val="111095168"/>
        <c:crosses val="autoZero"/>
        <c:auto val="1"/>
        <c:lblAlgn val="ctr"/>
        <c:lblOffset val="100"/>
        <c:noMultiLvlLbl val="0"/>
      </c:catAx>
      <c:valAx>
        <c:axId val="111095168"/>
        <c:scaling>
          <c:orientation val="minMax"/>
        </c:scaling>
        <c:delete val="0"/>
        <c:axPos val="t"/>
        <c:majorGridlines/>
        <c:numFmt formatCode="General" sourceLinked="1"/>
        <c:majorTickMark val="out"/>
        <c:minorTickMark val="none"/>
        <c:tickLblPos val="nextTo"/>
        <c:crossAx val="111093632"/>
        <c:crosses val="autoZero"/>
        <c:crossBetween val="between"/>
      </c:valAx>
    </c:plotArea>
    <c:plotVisOnly val="1"/>
    <c:dispBlanksAs val="gap"/>
    <c:showDLblsOverMax val="0"/>
  </c:chart>
  <c:printSettings>
    <c:headerFooter/>
    <c:pageMargins b="0.78740157499999996" l="0.511811024" r="0.511811024" t="0.78740157499999996" header="0.31496062000000113" footer="0.3149606200000011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DE5B-4A3E-9EC3-6F55710C56CD}"/>
              </c:ext>
            </c:extLst>
          </c:dPt>
          <c:dPt>
            <c:idx val="1"/>
            <c:bubble3D val="0"/>
            <c:spPr>
              <a:solidFill>
                <a:srgbClr val="FF0000"/>
              </a:solidFill>
            </c:spPr>
            <c:extLst>
              <c:ext xmlns:c16="http://schemas.microsoft.com/office/drawing/2014/chart" uri="{C3380CC4-5D6E-409C-BE32-E72D297353CC}">
                <c16:uniqueId val="{00000003-DE5B-4A3E-9EC3-6F55710C56CD}"/>
              </c:ext>
            </c:extLst>
          </c:dPt>
          <c:dPt>
            <c:idx val="2"/>
            <c:bubble3D val="0"/>
            <c:spPr>
              <a:solidFill>
                <a:srgbClr val="FFC000"/>
              </a:solidFill>
            </c:spPr>
            <c:extLst>
              <c:ext xmlns:c16="http://schemas.microsoft.com/office/drawing/2014/chart" uri="{C3380CC4-5D6E-409C-BE32-E72D297353CC}">
                <c16:uniqueId val="{00000005-DE5B-4A3E-9EC3-6F55710C56CD}"/>
              </c:ext>
            </c:extLst>
          </c:dPt>
          <c:dPt>
            <c:idx val="3"/>
            <c:bubble3D val="0"/>
            <c:spPr>
              <a:solidFill>
                <a:srgbClr val="92D050"/>
              </a:solidFill>
            </c:spPr>
            <c:extLst>
              <c:ext xmlns:c16="http://schemas.microsoft.com/office/drawing/2014/chart" uri="{C3380CC4-5D6E-409C-BE32-E72D297353CC}">
                <c16:uniqueId val="{00000007-DE5B-4A3E-9EC3-6F55710C56CD}"/>
              </c:ext>
            </c:extLst>
          </c:dPt>
          <c:dPt>
            <c:idx val="4"/>
            <c:bubble3D val="0"/>
            <c:spPr>
              <a:solidFill>
                <a:srgbClr val="0070C0"/>
              </a:solidFill>
            </c:spPr>
            <c:extLst>
              <c:ext xmlns:c16="http://schemas.microsoft.com/office/drawing/2014/chart" uri="{C3380CC4-5D6E-409C-BE32-E72D297353CC}">
                <c16:uniqueId val="{00000009-DE5B-4A3E-9EC3-6F55710C56CD}"/>
              </c:ext>
            </c:extLst>
          </c:dPt>
          <c:dPt>
            <c:idx val="5"/>
            <c:bubble3D val="0"/>
            <c:spPr>
              <a:solidFill>
                <a:srgbClr val="FF99CC"/>
              </a:solidFill>
            </c:spPr>
            <c:extLst>
              <c:ext xmlns:c16="http://schemas.microsoft.com/office/drawing/2014/chart" uri="{C3380CC4-5D6E-409C-BE32-E72D297353CC}">
                <c16:uniqueId val="{0000000B-DE5B-4A3E-9EC3-6F55710C56CD}"/>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DE5B-4A3E-9EC3-6F55710C56CD}"/>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DE5B-4A3E-9EC3-6F55710C56CD}"/>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0</c:v>
                </c:pt>
                <c:pt idx="1">
                  <c:v>30</c:v>
                </c:pt>
                <c:pt idx="2">
                  <c:v>14</c:v>
                </c:pt>
                <c:pt idx="3">
                  <c:v>8</c:v>
                </c:pt>
                <c:pt idx="4">
                  <c:v>2</c:v>
                </c:pt>
                <c:pt idx="5">
                  <c:v>0</c:v>
                </c:pt>
              </c:numCache>
            </c:numRef>
          </c:val>
          <c:extLst>
            <c:ext xmlns:c16="http://schemas.microsoft.com/office/drawing/2014/chart" uri="{C3380CC4-5D6E-409C-BE32-E72D297353CC}">
              <c16:uniqueId val="{0000000D-DE5B-4A3E-9EC3-6F55710C56CD}"/>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6175975675517664"/>
          <c:y val="0.2514254013884988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58" footer="0.31496062000000058"/>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- 1'!$D$31:$D$40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F61-4996-A458-773F30A66364}"/>
            </c:ext>
          </c:extLst>
        </c:ser>
        <c:ser>
          <c:idx val="1"/>
          <c:order val="1"/>
          <c:spPr>
            <a:solidFill>
              <a:schemeClr val="bg1">
                <a:lumMod val="65000"/>
              </a:schemeClr>
            </a:solidFill>
          </c:spPr>
          <c:invertIfNegative val="0"/>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- 1'!$E$31:$E$40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F61-4996-A458-773F30A66364}"/>
            </c:ext>
          </c:extLst>
        </c:ser>
        <c:ser>
          <c:idx val="2"/>
          <c:order val="2"/>
          <c:spPr>
            <a:solidFill>
              <a:srgbClr val="FF0000"/>
            </a:solidFill>
          </c:spPr>
          <c:invertIfNegative val="0"/>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- 1'!$F$31:$F$40</c:f>
              <c:numCache>
                <c:formatCode>General</c:formatCode>
                <c:ptCount val="10"/>
                <c:pt idx="0">
                  <c:v>3</c:v>
                </c:pt>
                <c:pt idx="1">
                  <c:v>6</c:v>
                </c:pt>
                <c:pt idx="2">
                  <c:v>3</c:v>
                </c:pt>
                <c:pt idx="3">
                  <c:v>5</c:v>
                </c:pt>
                <c:pt idx="4">
                  <c:v>2</c:v>
                </c:pt>
                <c:pt idx="5">
                  <c:v>5</c:v>
                </c:pt>
                <c:pt idx="6">
                  <c:v>1</c:v>
                </c:pt>
                <c:pt idx="7">
                  <c:v>0</c:v>
                </c:pt>
                <c:pt idx="8">
                  <c:v>2</c:v>
                </c:pt>
                <c:pt idx="9">
                  <c:v>3</c:v>
                </c:pt>
              </c:numCache>
            </c:numRef>
          </c:val>
          <c:extLst>
            <c:ext xmlns:c16="http://schemas.microsoft.com/office/drawing/2014/chart" uri="{C3380CC4-5D6E-409C-BE32-E72D297353CC}">
              <c16:uniqueId val="{00000002-AF61-4996-A458-773F30A66364}"/>
            </c:ext>
          </c:extLst>
        </c:ser>
        <c:ser>
          <c:idx val="3"/>
          <c:order val="3"/>
          <c:spPr>
            <a:solidFill>
              <a:srgbClr val="FFC000"/>
            </a:solidFill>
          </c:spPr>
          <c:invertIfNegative val="0"/>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- 1'!$G$31:$G$40</c:f>
              <c:numCache>
                <c:formatCode>General</c:formatCode>
                <c:ptCount val="10"/>
                <c:pt idx="0">
                  <c:v>2</c:v>
                </c:pt>
                <c:pt idx="1">
                  <c:v>1</c:v>
                </c:pt>
                <c:pt idx="2">
                  <c:v>0</c:v>
                </c:pt>
                <c:pt idx="3">
                  <c:v>0</c:v>
                </c:pt>
                <c:pt idx="4">
                  <c:v>1</c:v>
                </c:pt>
                <c:pt idx="5">
                  <c:v>3</c:v>
                </c:pt>
                <c:pt idx="6">
                  <c:v>4</c:v>
                </c:pt>
                <c:pt idx="7">
                  <c:v>0</c:v>
                </c:pt>
                <c:pt idx="8">
                  <c:v>1</c:v>
                </c:pt>
                <c:pt idx="9">
                  <c:v>2</c:v>
                </c:pt>
              </c:numCache>
            </c:numRef>
          </c:val>
          <c:extLst>
            <c:ext xmlns:c16="http://schemas.microsoft.com/office/drawing/2014/chart" uri="{C3380CC4-5D6E-409C-BE32-E72D297353CC}">
              <c16:uniqueId val="{00000003-AF61-4996-A458-773F30A66364}"/>
            </c:ext>
          </c:extLst>
        </c:ser>
        <c:ser>
          <c:idx val="4"/>
          <c:order val="4"/>
          <c:spPr>
            <a:solidFill>
              <a:srgbClr val="92D050"/>
            </a:solidFill>
          </c:spPr>
          <c:invertIfNegative val="0"/>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- 1'!$H$31:$H$40</c:f>
              <c:numCache>
                <c:formatCode>General</c:formatCode>
                <c:ptCount val="10"/>
                <c:pt idx="0">
                  <c:v>0</c:v>
                </c:pt>
                <c:pt idx="1">
                  <c:v>0</c:v>
                </c:pt>
                <c:pt idx="2">
                  <c:v>1</c:v>
                </c:pt>
                <c:pt idx="3">
                  <c:v>0</c:v>
                </c:pt>
                <c:pt idx="4">
                  <c:v>0</c:v>
                </c:pt>
                <c:pt idx="5">
                  <c:v>4</c:v>
                </c:pt>
                <c:pt idx="6">
                  <c:v>2</c:v>
                </c:pt>
                <c:pt idx="7">
                  <c:v>1</c:v>
                </c:pt>
                <c:pt idx="8">
                  <c:v>0</c:v>
                </c:pt>
                <c:pt idx="9">
                  <c:v>0</c:v>
                </c:pt>
              </c:numCache>
            </c:numRef>
          </c:val>
          <c:extLst>
            <c:ext xmlns:c16="http://schemas.microsoft.com/office/drawing/2014/chart" uri="{C3380CC4-5D6E-409C-BE32-E72D297353CC}">
              <c16:uniqueId val="{00000004-AF61-4996-A458-773F30A66364}"/>
            </c:ext>
          </c:extLst>
        </c:ser>
        <c:ser>
          <c:idx val="5"/>
          <c:order val="5"/>
          <c:spPr>
            <a:solidFill>
              <a:srgbClr val="0070C0"/>
            </a:solidFill>
          </c:spPr>
          <c:invertIfNegative val="0"/>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- 1'!$I$31:$I$40</c:f>
              <c:numCache>
                <c:formatCode>General</c:formatCode>
                <c:ptCount val="10"/>
                <c:pt idx="0">
                  <c:v>0</c:v>
                </c:pt>
                <c:pt idx="1">
                  <c:v>0</c:v>
                </c:pt>
                <c:pt idx="2">
                  <c:v>0</c:v>
                </c:pt>
                <c:pt idx="3">
                  <c:v>0</c:v>
                </c:pt>
                <c:pt idx="4">
                  <c:v>0</c:v>
                </c:pt>
                <c:pt idx="5">
                  <c:v>2</c:v>
                </c:pt>
                <c:pt idx="6">
                  <c:v>0</c:v>
                </c:pt>
                <c:pt idx="7">
                  <c:v>0</c:v>
                </c:pt>
                <c:pt idx="8">
                  <c:v>0</c:v>
                </c:pt>
                <c:pt idx="9">
                  <c:v>0</c:v>
                </c:pt>
              </c:numCache>
            </c:numRef>
          </c:val>
          <c:extLst>
            <c:ext xmlns:c16="http://schemas.microsoft.com/office/drawing/2014/chart" uri="{C3380CC4-5D6E-409C-BE32-E72D297353CC}">
              <c16:uniqueId val="{00000005-AF61-4996-A458-773F30A66364}"/>
            </c:ext>
          </c:extLst>
        </c:ser>
        <c:dLbls>
          <c:showLegendKey val="0"/>
          <c:showVal val="0"/>
          <c:showCatName val="0"/>
          <c:showSerName val="0"/>
          <c:showPercent val="0"/>
          <c:showBubbleSize val="0"/>
        </c:dLbls>
        <c:gapWidth val="150"/>
        <c:overlap val="100"/>
        <c:axId val="72131328"/>
        <c:axId val="72132864"/>
      </c:barChart>
      <c:catAx>
        <c:axId val="72131328"/>
        <c:scaling>
          <c:orientation val="maxMin"/>
        </c:scaling>
        <c:delete val="0"/>
        <c:axPos val="l"/>
        <c:numFmt formatCode="General" sourceLinked="0"/>
        <c:majorTickMark val="out"/>
        <c:minorTickMark val="none"/>
        <c:tickLblPos val="nextTo"/>
        <c:crossAx val="72132864"/>
        <c:crosses val="autoZero"/>
        <c:auto val="1"/>
        <c:lblAlgn val="ctr"/>
        <c:lblOffset val="100"/>
        <c:noMultiLvlLbl val="0"/>
      </c:catAx>
      <c:valAx>
        <c:axId val="72132864"/>
        <c:scaling>
          <c:orientation val="minMax"/>
        </c:scaling>
        <c:delete val="0"/>
        <c:axPos val="t"/>
        <c:majorGridlines/>
        <c:numFmt formatCode="General" sourceLinked="1"/>
        <c:majorTickMark val="out"/>
        <c:minorTickMark val="none"/>
        <c:tickLblPos val="nextTo"/>
        <c:crossAx val="72131328"/>
        <c:crosses val="autoZero"/>
        <c:crossBetween val="between"/>
        <c:majorUnit val="1"/>
      </c:valAx>
    </c:plotArea>
    <c:plotVisOnly val="1"/>
    <c:dispBlanksAs val="gap"/>
    <c:showDLblsOverMax val="0"/>
  </c:chart>
  <c:printSettings>
    <c:headerFooter/>
    <c:pageMargins b="0.78740157499999996" l="0.511811024" r="0.511811024" t="0.78740157499999996" header="0.31496062000000058" footer="0.31496062000000058"/>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D21-4E03-9875-6332686755E1}"/>
              </c:ext>
            </c:extLst>
          </c:dPt>
          <c:dPt>
            <c:idx val="1"/>
            <c:bubble3D val="0"/>
            <c:spPr>
              <a:solidFill>
                <a:srgbClr val="FF0000"/>
              </a:solidFill>
            </c:spPr>
            <c:extLst>
              <c:ext xmlns:c16="http://schemas.microsoft.com/office/drawing/2014/chart" uri="{C3380CC4-5D6E-409C-BE32-E72D297353CC}">
                <c16:uniqueId val="{00000003-BD21-4E03-9875-6332686755E1}"/>
              </c:ext>
            </c:extLst>
          </c:dPt>
          <c:dPt>
            <c:idx val="2"/>
            <c:bubble3D val="0"/>
            <c:spPr>
              <a:solidFill>
                <a:srgbClr val="FFC000"/>
              </a:solidFill>
            </c:spPr>
            <c:extLst>
              <c:ext xmlns:c16="http://schemas.microsoft.com/office/drawing/2014/chart" uri="{C3380CC4-5D6E-409C-BE32-E72D297353CC}">
                <c16:uniqueId val="{00000005-BD21-4E03-9875-6332686755E1}"/>
              </c:ext>
            </c:extLst>
          </c:dPt>
          <c:dPt>
            <c:idx val="3"/>
            <c:bubble3D val="0"/>
            <c:spPr>
              <a:solidFill>
                <a:srgbClr val="92D050"/>
              </a:solidFill>
            </c:spPr>
            <c:extLst>
              <c:ext xmlns:c16="http://schemas.microsoft.com/office/drawing/2014/chart" uri="{C3380CC4-5D6E-409C-BE32-E72D297353CC}">
                <c16:uniqueId val="{00000007-BD21-4E03-9875-6332686755E1}"/>
              </c:ext>
            </c:extLst>
          </c:dPt>
          <c:dPt>
            <c:idx val="4"/>
            <c:bubble3D val="0"/>
            <c:spPr>
              <a:solidFill>
                <a:srgbClr val="0070C0"/>
              </a:solidFill>
            </c:spPr>
            <c:extLst>
              <c:ext xmlns:c16="http://schemas.microsoft.com/office/drawing/2014/chart" uri="{C3380CC4-5D6E-409C-BE32-E72D297353CC}">
                <c16:uniqueId val="{00000009-BD21-4E03-9875-6332686755E1}"/>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BD21-4E03-9875-6332686755E1}"/>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0</c:v>
                </c:pt>
                <c:pt idx="1">
                  <c:v>37</c:v>
                </c:pt>
                <c:pt idx="2">
                  <c:v>4</c:v>
                </c:pt>
                <c:pt idx="3">
                  <c:v>6</c:v>
                </c:pt>
                <c:pt idx="4">
                  <c:v>7</c:v>
                </c:pt>
              </c:numCache>
            </c:numRef>
          </c:val>
          <c:extLst>
            <c:ext xmlns:c16="http://schemas.microsoft.com/office/drawing/2014/chart" uri="{C3380CC4-5D6E-409C-BE32-E72D297353CC}">
              <c16:uniqueId val="{0000000A-BD21-4E03-9875-6332686755E1}"/>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223"/>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75" footer="0.3149606200000007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5233-432A-BF34-637B694CF634}"/>
              </c:ext>
            </c:extLst>
          </c:dPt>
          <c:dPt>
            <c:idx val="1"/>
            <c:bubble3D val="0"/>
            <c:spPr>
              <a:solidFill>
                <a:srgbClr val="FF0000"/>
              </a:solidFill>
            </c:spPr>
            <c:extLst>
              <c:ext xmlns:c16="http://schemas.microsoft.com/office/drawing/2014/chart" uri="{C3380CC4-5D6E-409C-BE32-E72D297353CC}">
                <c16:uniqueId val="{00000003-5233-432A-BF34-637B694CF634}"/>
              </c:ext>
            </c:extLst>
          </c:dPt>
          <c:dPt>
            <c:idx val="2"/>
            <c:bubble3D val="0"/>
            <c:spPr>
              <a:solidFill>
                <a:srgbClr val="FFC000"/>
              </a:solidFill>
            </c:spPr>
            <c:extLst>
              <c:ext xmlns:c16="http://schemas.microsoft.com/office/drawing/2014/chart" uri="{C3380CC4-5D6E-409C-BE32-E72D297353CC}">
                <c16:uniqueId val="{00000005-5233-432A-BF34-637B694CF634}"/>
              </c:ext>
            </c:extLst>
          </c:dPt>
          <c:dPt>
            <c:idx val="3"/>
            <c:bubble3D val="0"/>
            <c:spPr>
              <a:solidFill>
                <a:srgbClr val="92D050"/>
              </a:solidFill>
            </c:spPr>
            <c:extLst>
              <c:ext xmlns:c16="http://schemas.microsoft.com/office/drawing/2014/chart" uri="{C3380CC4-5D6E-409C-BE32-E72D297353CC}">
                <c16:uniqueId val="{00000007-5233-432A-BF34-637B694CF634}"/>
              </c:ext>
            </c:extLst>
          </c:dPt>
          <c:dPt>
            <c:idx val="4"/>
            <c:bubble3D val="0"/>
            <c:spPr>
              <a:solidFill>
                <a:srgbClr val="0070C0"/>
              </a:solidFill>
            </c:spPr>
            <c:extLst>
              <c:ext xmlns:c16="http://schemas.microsoft.com/office/drawing/2014/chart" uri="{C3380CC4-5D6E-409C-BE32-E72D297353CC}">
                <c16:uniqueId val="{00000009-5233-432A-BF34-637B694CF634}"/>
              </c:ext>
            </c:extLst>
          </c:dPt>
          <c:dPt>
            <c:idx val="5"/>
            <c:bubble3D val="0"/>
            <c:spPr>
              <a:solidFill>
                <a:srgbClr val="FF99CC"/>
              </a:solidFill>
            </c:spPr>
            <c:extLst>
              <c:ext xmlns:c16="http://schemas.microsoft.com/office/drawing/2014/chart" uri="{C3380CC4-5D6E-409C-BE32-E72D297353CC}">
                <c16:uniqueId val="{0000000B-5233-432A-BF34-637B694CF634}"/>
              </c:ext>
            </c:extLst>
          </c:dPt>
          <c:dLbls>
            <c:dLbl>
              <c:idx val="0"/>
              <c:delete val="1"/>
              <c:extLst>
                <c:ext xmlns:c15="http://schemas.microsoft.com/office/drawing/2012/chart" uri="{CE6537A1-D6FC-4f65-9D91-7224C49458BB}"/>
                <c:ext xmlns:c16="http://schemas.microsoft.com/office/drawing/2014/chart" uri="{C3380CC4-5D6E-409C-BE32-E72D297353CC}">
                  <c16:uniqueId val="{00000001-5233-432A-BF34-637B694CF634}"/>
                </c:ext>
              </c:extLst>
            </c:dLbl>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5233-432A-BF34-637B694CF634}"/>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5233-432A-BF34-637B694CF634}"/>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0</c:v>
                </c:pt>
                <c:pt idx="1">
                  <c:v>37</c:v>
                </c:pt>
                <c:pt idx="2">
                  <c:v>4</c:v>
                </c:pt>
                <c:pt idx="3">
                  <c:v>6</c:v>
                </c:pt>
                <c:pt idx="4">
                  <c:v>7</c:v>
                </c:pt>
                <c:pt idx="5">
                  <c:v>3</c:v>
                </c:pt>
              </c:numCache>
            </c:numRef>
          </c:val>
          <c:extLst>
            <c:ext xmlns:c16="http://schemas.microsoft.com/office/drawing/2014/chart" uri="{C3380CC4-5D6E-409C-BE32-E72D297353CC}">
              <c16:uniqueId val="{0000000D-5233-432A-BF34-637B694CF634}"/>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163817391"/>
          <c:y val="0.10804579933019944"/>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75" footer="0.3149606200000007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- 2'!$D$31:$D$40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4E2-4246-A168-3436F0854EA0}"/>
            </c:ext>
          </c:extLst>
        </c:ser>
        <c:ser>
          <c:idx val="1"/>
          <c:order val="1"/>
          <c:spPr>
            <a:solidFill>
              <a:schemeClr val="bg1">
                <a:lumMod val="65000"/>
              </a:schemeClr>
            </a:solidFill>
          </c:spPr>
          <c:invertIfNegative val="0"/>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- 2'!$E$31:$E$40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4E2-4246-A168-3436F0854EA0}"/>
            </c:ext>
          </c:extLst>
        </c:ser>
        <c:ser>
          <c:idx val="2"/>
          <c:order val="2"/>
          <c:spPr>
            <a:solidFill>
              <a:srgbClr val="FF0000"/>
            </a:solidFill>
          </c:spPr>
          <c:invertIfNegative val="0"/>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- 2'!$F$31:$F$40</c:f>
              <c:numCache>
                <c:formatCode>General</c:formatCode>
                <c:ptCount val="10"/>
                <c:pt idx="0">
                  <c:v>3</c:v>
                </c:pt>
                <c:pt idx="1">
                  <c:v>5</c:v>
                </c:pt>
                <c:pt idx="2">
                  <c:v>3</c:v>
                </c:pt>
                <c:pt idx="3">
                  <c:v>5</c:v>
                </c:pt>
                <c:pt idx="4">
                  <c:v>2</c:v>
                </c:pt>
                <c:pt idx="5">
                  <c:v>7</c:v>
                </c:pt>
                <c:pt idx="6">
                  <c:v>7</c:v>
                </c:pt>
                <c:pt idx="7">
                  <c:v>0</c:v>
                </c:pt>
                <c:pt idx="8">
                  <c:v>1</c:v>
                </c:pt>
                <c:pt idx="9">
                  <c:v>4</c:v>
                </c:pt>
              </c:numCache>
            </c:numRef>
          </c:val>
          <c:extLst>
            <c:ext xmlns:c16="http://schemas.microsoft.com/office/drawing/2014/chart" uri="{C3380CC4-5D6E-409C-BE32-E72D297353CC}">
              <c16:uniqueId val="{00000002-54E2-4246-A168-3436F0854EA0}"/>
            </c:ext>
          </c:extLst>
        </c:ser>
        <c:ser>
          <c:idx val="3"/>
          <c:order val="3"/>
          <c:spPr>
            <a:solidFill>
              <a:srgbClr val="FFC000"/>
            </a:solidFill>
          </c:spPr>
          <c:invertIfNegative val="0"/>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- 2'!$G$31:$G$40</c:f>
              <c:numCache>
                <c:formatCode>General</c:formatCode>
                <c:ptCount val="10"/>
                <c:pt idx="0">
                  <c:v>2</c:v>
                </c:pt>
                <c:pt idx="1">
                  <c:v>0</c:v>
                </c:pt>
                <c:pt idx="2">
                  <c:v>0</c:v>
                </c:pt>
                <c:pt idx="3">
                  <c:v>0</c:v>
                </c:pt>
                <c:pt idx="4">
                  <c:v>1</c:v>
                </c:pt>
                <c:pt idx="5">
                  <c:v>1</c:v>
                </c:pt>
                <c:pt idx="6">
                  <c:v>0</c:v>
                </c:pt>
                <c:pt idx="7">
                  <c:v>0</c:v>
                </c:pt>
                <c:pt idx="8">
                  <c:v>0</c:v>
                </c:pt>
                <c:pt idx="9">
                  <c:v>0</c:v>
                </c:pt>
              </c:numCache>
            </c:numRef>
          </c:val>
          <c:extLst>
            <c:ext xmlns:c16="http://schemas.microsoft.com/office/drawing/2014/chart" uri="{C3380CC4-5D6E-409C-BE32-E72D297353CC}">
              <c16:uniqueId val="{00000003-54E2-4246-A168-3436F0854EA0}"/>
            </c:ext>
          </c:extLst>
        </c:ser>
        <c:ser>
          <c:idx val="4"/>
          <c:order val="4"/>
          <c:spPr>
            <a:solidFill>
              <a:srgbClr val="92D050"/>
            </a:solidFill>
          </c:spPr>
          <c:invertIfNegative val="0"/>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- 2'!$H$31:$H$40</c:f>
              <c:numCache>
                <c:formatCode>General</c:formatCode>
                <c:ptCount val="10"/>
                <c:pt idx="0">
                  <c:v>0</c:v>
                </c:pt>
                <c:pt idx="1">
                  <c:v>1</c:v>
                </c:pt>
                <c:pt idx="2">
                  <c:v>1</c:v>
                </c:pt>
                <c:pt idx="3">
                  <c:v>0</c:v>
                </c:pt>
                <c:pt idx="4">
                  <c:v>0</c:v>
                </c:pt>
                <c:pt idx="5">
                  <c:v>3</c:v>
                </c:pt>
                <c:pt idx="6">
                  <c:v>0</c:v>
                </c:pt>
                <c:pt idx="7">
                  <c:v>0</c:v>
                </c:pt>
                <c:pt idx="8">
                  <c:v>0</c:v>
                </c:pt>
                <c:pt idx="9">
                  <c:v>1</c:v>
                </c:pt>
              </c:numCache>
            </c:numRef>
          </c:val>
          <c:extLst>
            <c:ext xmlns:c16="http://schemas.microsoft.com/office/drawing/2014/chart" uri="{C3380CC4-5D6E-409C-BE32-E72D297353CC}">
              <c16:uniqueId val="{00000004-54E2-4246-A168-3436F0854EA0}"/>
            </c:ext>
          </c:extLst>
        </c:ser>
        <c:ser>
          <c:idx val="5"/>
          <c:order val="5"/>
          <c:spPr>
            <a:solidFill>
              <a:srgbClr val="0070C0"/>
            </a:solidFill>
          </c:spPr>
          <c:invertIfNegative val="0"/>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- 2'!$I$31:$I$40</c:f>
              <c:numCache>
                <c:formatCode>General</c:formatCode>
                <c:ptCount val="10"/>
                <c:pt idx="0">
                  <c:v>0</c:v>
                </c:pt>
                <c:pt idx="1">
                  <c:v>1</c:v>
                </c:pt>
                <c:pt idx="2">
                  <c:v>0</c:v>
                </c:pt>
                <c:pt idx="3">
                  <c:v>0</c:v>
                </c:pt>
                <c:pt idx="4">
                  <c:v>0</c:v>
                </c:pt>
                <c:pt idx="5">
                  <c:v>3</c:v>
                </c:pt>
                <c:pt idx="6">
                  <c:v>0</c:v>
                </c:pt>
                <c:pt idx="7">
                  <c:v>1</c:v>
                </c:pt>
                <c:pt idx="8">
                  <c:v>2</c:v>
                </c:pt>
                <c:pt idx="9">
                  <c:v>0</c:v>
                </c:pt>
              </c:numCache>
            </c:numRef>
          </c:val>
          <c:extLst>
            <c:ext xmlns:c16="http://schemas.microsoft.com/office/drawing/2014/chart" uri="{C3380CC4-5D6E-409C-BE32-E72D297353CC}">
              <c16:uniqueId val="{00000005-54E2-4246-A168-3436F0854EA0}"/>
            </c:ext>
          </c:extLst>
        </c:ser>
        <c:dLbls>
          <c:showLegendKey val="0"/>
          <c:showVal val="0"/>
          <c:showCatName val="0"/>
          <c:showSerName val="0"/>
          <c:showPercent val="0"/>
          <c:showBubbleSize val="0"/>
        </c:dLbls>
        <c:gapWidth val="150"/>
        <c:overlap val="100"/>
        <c:axId val="72370432"/>
        <c:axId val="72384512"/>
      </c:barChart>
      <c:catAx>
        <c:axId val="72370432"/>
        <c:scaling>
          <c:orientation val="maxMin"/>
        </c:scaling>
        <c:delete val="0"/>
        <c:axPos val="l"/>
        <c:numFmt formatCode="General" sourceLinked="0"/>
        <c:majorTickMark val="out"/>
        <c:minorTickMark val="none"/>
        <c:tickLblPos val="nextTo"/>
        <c:crossAx val="72384512"/>
        <c:crosses val="autoZero"/>
        <c:auto val="1"/>
        <c:lblAlgn val="ctr"/>
        <c:lblOffset val="100"/>
        <c:noMultiLvlLbl val="0"/>
      </c:catAx>
      <c:valAx>
        <c:axId val="72384512"/>
        <c:scaling>
          <c:orientation val="minMax"/>
        </c:scaling>
        <c:delete val="0"/>
        <c:axPos val="t"/>
        <c:majorGridlines/>
        <c:numFmt formatCode="General" sourceLinked="1"/>
        <c:majorTickMark val="out"/>
        <c:minorTickMark val="none"/>
        <c:tickLblPos val="nextTo"/>
        <c:crossAx val="72370432"/>
        <c:crosses val="autoZero"/>
        <c:crossBetween val="between"/>
      </c:valAx>
    </c:plotArea>
    <c:plotVisOnly val="1"/>
    <c:dispBlanksAs val="gap"/>
    <c:showDLblsOverMax val="0"/>
  </c:chart>
  <c:printSettings>
    <c:headerFooter/>
    <c:pageMargins b="0.78740157499999996" l="0.511811024" r="0.511811024" t="0.78740157499999996" header="0.31496062000000075" footer="0.3149606200000007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57BB-4D1E-92F2-39E75A252772}"/>
              </c:ext>
            </c:extLst>
          </c:dPt>
          <c:dPt>
            <c:idx val="1"/>
            <c:bubble3D val="0"/>
            <c:spPr>
              <a:solidFill>
                <a:srgbClr val="FF0000"/>
              </a:solidFill>
            </c:spPr>
            <c:extLst>
              <c:ext xmlns:c16="http://schemas.microsoft.com/office/drawing/2014/chart" uri="{C3380CC4-5D6E-409C-BE32-E72D297353CC}">
                <c16:uniqueId val="{00000003-57BB-4D1E-92F2-39E75A252772}"/>
              </c:ext>
            </c:extLst>
          </c:dPt>
          <c:dPt>
            <c:idx val="2"/>
            <c:bubble3D val="0"/>
            <c:spPr>
              <a:solidFill>
                <a:srgbClr val="FFC000"/>
              </a:solidFill>
            </c:spPr>
            <c:extLst>
              <c:ext xmlns:c16="http://schemas.microsoft.com/office/drawing/2014/chart" uri="{C3380CC4-5D6E-409C-BE32-E72D297353CC}">
                <c16:uniqueId val="{00000005-57BB-4D1E-92F2-39E75A252772}"/>
              </c:ext>
            </c:extLst>
          </c:dPt>
          <c:dPt>
            <c:idx val="3"/>
            <c:bubble3D val="0"/>
            <c:spPr>
              <a:solidFill>
                <a:srgbClr val="92D050"/>
              </a:solidFill>
            </c:spPr>
            <c:extLst>
              <c:ext xmlns:c16="http://schemas.microsoft.com/office/drawing/2014/chart" uri="{C3380CC4-5D6E-409C-BE32-E72D297353CC}">
                <c16:uniqueId val="{00000007-57BB-4D1E-92F2-39E75A252772}"/>
              </c:ext>
            </c:extLst>
          </c:dPt>
          <c:dPt>
            <c:idx val="4"/>
            <c:bubble3D val="0"/>
            <c:spPr>
              <a:solidFill>
                <a:srgbClr val="0070C0"/>
              </a:solidFill>
            </c:spPr>
            <c:extLst>
              <c:ext xmlns:c16="http://schemas.microsoft.com/office/drawing/2014/chart" uri="{C3380CC4-5D6E-409C-BE32-E72D297353CC}">
                <c16:uniqueId val="{00000009-57BB-4D1E-92F2-39E75A252772}"/>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57BB-4D1E-92F2-39E75A252772}"/>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0</c:v>
                </c:pt>
                <c:pt idx="1">
                  <c:v>28</c:v>
                </c:pt>
                <c:pt idx="2">
                  <c:v>10</c:v>
                </c:pt>
                <c:pt idx="3">
                  <c:v>7</c:v>
                </c:pt>
                <c:pt idx="4">
                  <c:v>12</c:v>
                </c:pt>
              </c:numCache>
            </c:numRef>
          </c:val>
          <c:extLst>
            <c:ext xmlns:c16="http://schemas.microsoft.com/office/drawing/2014/chart" uri="{C3380CC4-5D6E-409C-BE32-E72D297353CC}">
              <c16:uniqueId val="{0000000A-57BB-4D1E-92F2-39E75A252772}"/>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245"/>
        </c:manualLayout>
      </c:layout>
      <c:overlay val="0"/>
    </c:legend>
    <c:plotVisOnly val="1"/>
    <c:dispBlanksAs val="zero"/>
    <c:showDLblsOverMax val="0"/>
  </c:chart>
  <c:spPr>
    <a:noFill/>
    <a:ln>
      <a:noFill/>
    </a:ln>
  </c:spPr>
  <c:printSettings>
    <c:headerFooter/>
    <c:pageMargins b="0.78740157499999996" l="0.511811024" r="0.511811024" t="0.78740157499999996" header="0.31496062000000091" footer="0.3149606200000009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EB9C-4DE0-928A-68944B35FD83}"/>
              </c:ext>
            </c:extLst>
          </c:dPt>
          <c:dPt>
            <c:idx val="1"/>
            <c:bubble3D val="0"/>
            <c:spPr>
              <a:solidFill>
                <a:srgbClr val="FF0000"/>
              </a:solidFill>
            </c:spPr>
            <c:extLst>
              <c:ext xmlns:c16="http://schemas.microsoft.com/office/drawing/2014/chart" uri="{C3380CC4-5D6E-409C-BE32-E72D297353CC}">
                <c16:uniqueId val="{00000003-EB9C-4DE0-928A-68944B35FD83}"/>
              </c:ext>
            </c:extLst>
          </c:dPt>
          <c:dPt>
            <c:idx val="2"/>
            <c:bubble3D val="0"/>
            <c:spPr>
              <a:solidFill>
                <a:srgbClr val="FFC000"/>
              </a:solidFill>
            </c:spPr>
            <c:extLst>
              <c:ext xmlns:c16="http://schemas.microsoft.com/office/drawing/2014/chart" uri="{C3380CC4-5D6E-409C-BE32-E72D297353CC}">
                <c16:uniqueId val="{00000005-EB9C-4DE0-928A-68944B35FD83}"/>
              </c:ext>
            </c:extLst>
          </c:dPt>
          <c:dPt>
            <c:idx val="3"/>
            <c:bubble3D val="0"/>
            <c:spPr>
              <a:solidFill>
                <a:srgbClr val="92D050"/>
              </a:solidFill>
            </c:spPr>
            <c:extLst>
              <c:ext xmlns:c16="http://schemas.microsoft.com/office/drawing/2014/chart" uri="{C3380CC4-5D6E-409C-BE32-E72D297353CC}">
                <c16:uniqueId val="{00000007-EB9C-4DE0-928A-68944B35FD83}"/>
              </c:ext>
            </c:extLst>
          </c:dPt>
          <c:dPt>
            <c:idx val="4"/>
            <c:bubble3D val="0"/>
            <c:spPr>
              <a:solidFill>
                <a:srgbClr val="0070C0"/>
              </a:solidFill>
            </c:spPr>
            <c:extLst>
              <c:ext xmlns:c16="http://schemas.microsoft.com/office/drawing/2014/chart" uri="{C3380CC4-5D6E-409C-BE32-E72D297353CC}">
                <c16:uniqueId val="{00000009-EB9C-4DE0-928A-68944B35FD83}"/>
              </c:ext>
            </c:extLst>
          </c:dPt>
          <c:dPt>
            <c:idx val="5"/>
            <c:bubble3D val="0"/>
            <c:spPr>
              <a:solidFill>
                <a:srgbClr val="FF99CC"/>
              </a:solidFill>
            </c:spPr>
            <c:extLst>
              <c:ext xmlns:c16="http://schemas.microsoft.com/office/drawing/2014/chart" uri="{C3380CC4-5D6E-409C-BE32-E72D297353CC}">
                <c16:uniqueId val="{0000000B-EB9C-4DE0-928A-68944B35FD83}"/>
              </c:ext>
            </c:extLst>
          </c:dPt>
          <c:dLbls>
            <c:dLbl>
              <c:idx val="0"/>
              <c:delete val="1"/>
              <c:extLst>
                <c:ext xmlns:c15="http://schemas.microsoft.com/office/drawing/2012/chart" uri="{CE6537A1-D6FC-4f65-9D91-7224C49458BB}"/>
                <c:ext xmlns:c16="http://schemas.microsoft.com/office/drawing/2014/chart" uri="{C3380CC4-5D6E-409C-BE32-E72D297353CC}">
                  <c16:uniqueId val="{00000001-EB9C-4DE0-928A-68944B35FD83}"/>
                </c:ext>
              </c:extLst>
            </c:dLbl>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EB9C-4DE0-928A-68944B35FD83}"/>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EB9C-4DE0-928A-68944B35FD83}"/>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0</c:v>
                </c:pt>
                <c:pt idx="1">
                  <c:v>27</c:v>
                </c:pt>
                <c:pt idx="2">
                  <c:v>10</c:v>
                </c:pt>
                <c:pt idx="3">
                  <c:v>7</c:v>
                </c:pt>
                <c:pt idx="4">
                  <c:v>12</c:v>
                </c:pt>
                <c:pt idx="5">
                  <c:v>1</c:v>
                </c:pt>
              </c:numCache>
            </c:numRef>
          </c:val>
          <c:extLst>
            <c:ext xmlns:c16="http://schemas.microsoft.com/office/drawing/2014/chart" uri="{C3380CC4-5D6E-409C-BE32-E72D297353CC}">
              <c16:uniqueId val="{0000000D-EB9C-4DE0-928A-68944B35FD83}"/>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163817391"/>
          <c:y val="0.104818293793671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91" footer="0.3149606200000009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- 3'!$D$31:$D$40</c:f>
              <c:numCache>
                <c:formatCode>General</c:formatCode>
                <c:ptCount val="10"/>
                <c:pt idx="0">
                  <c:v>0</c:v>
                </c:pt>
                <c:pt idx="1">
                  <c:v>1</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436-43D7-9EF0-E45091996955}"/>
            </c:ext>
          </c:extLst>
        </c:ser>
        <c:ser>
          <c:idx val="1"/>
          <c:order val="1"/>
          <c:spPr>
            <a:solidFill>
              <a:schemeClr val="bg1">
                <a:lumMod val="65000"/>
              </a:schemeClr>
            </a:solidFill>
          </c:spPr>
          <c:invertIfNegative val="0"/>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- 3'!$E$31:$E$40</c:f>
              <c:numCache>
                <c:formatCode>General</c:formatCode>
                <c:ptCount val="10"/>
                <c:pt idx="0">
                  <c:v>0</c:v>
                </c:pt>
                <c:pt idx="1">
                  <c:v>0</c:v>
                </c:pt>
                <c:pt idx="2">
                  <c:v>0</c:v>
                </c:pt>
                <c:pt idx="5">
                  <c:v>0</c:v>
                </c:pt>
                <c:pt idx="6">
                  <c:v>0</c:v>
                </c:pt>
                <c:pt idx="7">
                  <c:v>0</c:v>
                </c:pt>
                <c:pt idx="8">
                  <c:v>0</c:v>
                </c:pt>
                <c:pt idx="9">
                  <c:v>0</c:v>
                </c:pt>
              </c:numCache>
            </c:numRef>
          </c:val>
          <c:extLst>
            <c:ext xmlns:c16="http://schemas.microsoft.com/office/drawing/2014/chart" uri="{C3380CC4-5D6E-409C-BE32-E72D297353CC}">
              <c16:uniqueId val="{00000001-1436-43D7-9EF0-E45091996955}"/>
            </c:ext>
          </c:extLst>
        </c:ser>
        <c:ser>
          <c:idx val="2"/>
          <c:order val="2"/>
          <c:spPr>
            <a:solidFill>
              <a:srgbClr val="FF0000"/>
            </a:solidFill>
          </c:spPr>
          <c:invertIfNegative val="0"/>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- 3'!$F$31:$F$40</c:f>
              <c:numCache>
                <c:formatCode>General</c:formatCode>
                <c:ptCount val="10"/>
                <c:pt idx="0">
                  <c:v>1</c:v>
                </c:pt>
                <c:pt idx="1">
                  <c:v>5</c:v>
                </c:pt>
                <c:pt idx="2">
                  <c:v>3</c:v>
                </c:pt>
                <c:pt idx="3">
                  <c:v>4</c:v>
                </c:pt>
                <c:pt idx="4">
                  <c:v>0</c:v>
                </c:pt>
                <c:pt idx="5">
                  <c:v>8</c:v>
                </c:pt>
                <c:pt idx="6">
                  <c:v>1</c:v>
                </c:pt>
                <c:pt idx="7">
                  <c:v>2</c:v>
                </c:pt>
                <c:pt idx="8">
                  <c:v>1</c:v>
                </c:pt>
                <c:pt idx="9">
                  <c:v>3</c:v>
                </c:pt>
              </c:numCache>
            </c:numRef>
          </c:val>
          <c:extLst>
            <c:ext xmlns:c16="http://schemas.microsoft.com/office/drawing/2014/chart" uri="{C3380CC4-5D6E-409C-BE32-E72D297353CC}">
              <c16:uniqueId val="{00000002-1436-43D7-9EF0-E45091996955}"/>
            </c:ext>
          </c:extLst>
        </c:ser>
        <c:ser>
          <c:idx val="3"/>
          <c:order val="3"/>
          <c:spPr>
            <a:solidFill>
              <a:srgbClr val="FFC000"/>
            </a:solidFill>
          </c:spPr>
          <c:invertIfNegative val="0"/>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- 3'!$G$31:$G$40</c:f>
              <c:numCache>
                <c:formatCode>General</c:formatCode>
                <c:ptCount val="10"/>
                <c:pt idx="0">
                  <c:v>2</c:v>
                </c:pt>
                <c:pt idx="1">
                  <c:v>1</c:v>
                </c:pt>
                <c:pt idx="2">
                  <c:v>0</c:v>
                </c:pt>
                <c:pt idx="3">
                  <c:v>1</c:v>
                </c:pt>
                <c:pt idx="4">
                  <c:v>1</c:v>
                </c:pt>
                <c:pt idx="5">
                  <c:v>1</c:v>
                </c:pt>
                <c:pt idx="6">
                  <c:v>1</c:v>
                </c:pt>
                <c:pt idx="7">
                  <c:v>1</c:v>
                </c:pt>
                <c:pt idx="8">
                  <c:v>0</c:v>
                </c:pt>
                <c:pt idx="9">
                  <c:v>2</c:v>
                </c:pt>
              </c:numCache>
            </c:numRef>
          </c:val>
          <c:extLst>
            <c:ext xmlns:c16="http://schemas.microsoft.com/office/drawing/2014/chart" uri="{C3380CC4-5D6E-409C-BE32-E72D297353CC}">
              <c16:uniqueId val="{00000003-1436-43D7-9EF0-E45091996955}"/>
            </c:ext>
          </c:extLst>
        </c:ser>
        <c:ser>
          <c:idx val="4"/>
          <c:order val="4"/>
          <c:spPr>
            <a:solidFill>
              <a:srgbClr val="92D050"/>
            </a:solidFill>
          </c:spPr>
          <c:invertIfNegative val="0"/>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- 3'!$H$31:$H$40</c:f>
              <c:numCache>
                <c:formatCode>General</c:formatCode>
                <c:ptCount val="10"/>
                <c:pt idx="0">
                  <c:v>0</c:v>
                </c:pt>
                <c:pt idx="1">
                  <c:v>0</c:v>
                </c:pt>
                <c:pt idx="2">
                  <c:v>1</c:v>
                </c:pt>
                <c:pt idx="3">
                  <c:v>0</c:v>
                </c:pt>
                <c:pt idx="4">
                  <c:v>0</c:v>
                </c:pt>
                <c:pt idx="5">
                  <c:v>2</c:v>
                </c:pt>
                <c:pt idx="6">
                  <c:v>4</c:v>
                </c:pt>
                <c:pt idx="7">
                  <c:v>0</c:v>
                </c:pt>
                <c:pt idx="8">
                  <c:v>0</c:v>
                </c:pt>
                <c:pt idx="9">
                  <c:v>0</c:v>
                </c:pt>
              </c:numCache>
            </c:numRef>
          </c:val>
          <c:extLst>
            <c:ext xmlns:c16="http://schemas.microsoft.com/office/drawing/2014/chart" uri="{C3380CC4-5D6E-409C-BE32-E72D297353CC}">
              <c16:uniqueId val="{00000004-1436-43D7-9EF0-E45091996955}"/>
            </c:ext>
          </c:extLst>
        </c:ser>
        <c:ser>
          <c:idx val="5"/>
          <c:order val="5"/>
          <c:spPr>
            <a:solidFill>
              <a:srgbClr val="0070C0"/>
            </a:solidFill>
          </c:spPr>
          <c:invertIfNegative val="0"/>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- 3'!$I$31:$I$40</c:f>
              <c:numCache>
                <c:formatCode>General</c:formatCode>
                <c:ptCount val="10"/>
                <c:pt idx="0">
                  <c:v>2</c:v>
                </c:pt>
                <c:pt idx="1">
                  <c:v>1</c:v>
                </c:pt>
                <c:pt idx="2">
                  <c:v>0</c:v>
                </c:pt>
                <c:pt idx="3">
                  <c:v>0</c:v>
                </c:pt>
                <c:pt idx="4">
                  <c:v>2</c:v>
                </c:pt>
                <c:pt idx="5">
                  <c:v>3</c:v>
                </c:pt>
                <c:pt idx="6">
                  <c:v>1</c:v>
                </c:pt>
                <c:pt idx="7">
                  <c:v>1</c:v>
                </c:pt>
                <c:pt idx="8">
                  <c:v>2</c:v>
                </c:pt>
                <c:pt idx="9">
                  <c:v>0</c:v>
                </c:pt>
              </c:numCache>
            </c:numRef>
          </c:val>
          <c:extLst>
            <c:ext xmlns:c16="http://schemas.microsoft.com/office/drawing/2014/chart" uri="{C3380CC4-5D6E-409C-BE32-E72D297353CC}">
              <c16:uniqueId val="{00000005-1436-43D7-9EF0-E45091996955}"/>
            </c:ext>
          </c:extLst>
        </c:ser>
        <c:dLbls>
          <c:showLegendKey val="0"/>
          <c:showVal val="0"/>
          <c:showCatName val="0"/>
          <c:showSerName val="0"/>
          <c:showPercent val="0"/>
          <c:showBubbleSize val="0"/>
        </c:dLbls>
        <c:gapWidth val="150"/>
        <c:overlap val="100"/>
        <c:axId val="110043520"/>
        <c:axId val="110045056"/>
      </c:barChart>
      <c:catAx>
        <c:axId val="110043520"/>
        <c:scaling>
          <c:orientation val="maxMin"/>
        </c:scaling>
        <c:delete val="0"/>
        <c:axPos val="l"/>
        <c:numFmt formatCode="General" sourceLinked="0"/>
        <c:majorTickMark val="out"/>
        <c:minorTickMark val="none"/>
        <c:tickLblPos val="nextTo"/>
        <c:crossAx val="110045056"/>
        <c:crosses val="autoZero"/>
        <c:auto val="1"/>
        <c:lblAlgn val="ctr"/>
        <c:lblOffset val="100"/>
        <c:noMultiLvlLbl val="0"/>
      </c:catAx>
      <c:valAx>
        <c:axId val="110045056"/>
        <c:scaling>
          <c:orientation val="minMax"/>
        </c:scaling>
        <c:delete val="0"/>
        <c:axPos val="t"/>
        <c:majorGridlines/>
        <c:numFmt formatCode="General" sourceLinked="1"/>
        <c:majorTickMark val="out"/>
        <c:minorTickMark val="none"/>
        <c:tickLblPos val="nextTo"/>
        <c:crossAx val="110043520"/>
        <c:crosses val="autoZero"/>
        <c:crossBetween val="between"/>
      </c:valAx>
    </c:plotArea>
    <c:plotVisOnly val="1"/>
    <c:dispBlanksAs val="gap"/>
    <c:showDLblsOverMax val="0"/>
  </c:chart>
  <c:printSettings>
    <c:headerFooter/>
    <c:pageMargins b="0.78740157499999996" l="0.511811024" r="0.511811024" t="0.78740157499999996" header="0.31496062000000091" footer="0.31496062000000091"/>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SUM&#193;RIO!A1"/></Relationships>
</file>

<file path=xl/drawings/_rels/drawing10.xml.rels><?xml version="1.0" encoding="UTF-8" standalone="yes"?>
<Relationships xmlns="http://schemas.openxmlformats.org/package/2006/relationships"><Relationship Id="rId1" Type="http://schemas.openxmlformats.org/officeDocument/2006/relationships/hyperlink" Target="#SUM&#193;RIO!A1"/></Relationships>
</file>

<file path=xl/drawings/_rels/drawing1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hyperlink" Target="#SUM&#193;RIO!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hyperlink" Target="#SUM&#193;RIO!A1"/></Relationships>
</file>

<file path=xl/drawings/_rels/drawing2.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7.jpeg"/><Relationship Id="rId4" Type="http://schemas.openxmlformats.org/officeDocument/2006/relationships/hyperlink" Target="#SUM&#193;RIO!A1"/></Relationships>
</file>

<file path=xl/drawings/_rels/drawing4.xml.rels><?xml version="1.0" encoding="UTF-8" standalone="yes"?>
<Relationships xmlns="http://schemas.openxmlformats.org/package/2006/relationships"><Relationship Id="rId1" Type="http://schemas.openxmlformats.org/officeDocument/2006/relationships/hyperlink" Target="#SUM&#193;RIO!A1"/></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6.xml.rels><?xml version="1.0" encoding="UTF-8" standalone="yes"?>
<Relationships xmlns="http://schemas.openxmlformats.org/package/2006/relationships"><Relationship Id="rId1" Type="http://schemas.openxmlformats.org/officeDocument/2006/relationships/hyperlink" Target="#SUM&#193;RIO!A1"/></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8.xml.rels><?xml version="1.0" encoding="UTF-8" standalone="yes"?>
<Relationships xmlns="http://schemas.openxmlformats.org/package/2006/relationships"><Relationship Id="rId1" Type="http://schemas.openxmlformats.org/officeDocument/2006/relationships/hyperlink" Target="#SUM&#193;RIO!A1"/></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983140"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1234440</xdr:colOff>
      <xdr:row>4</xdr:row>
      <xdr:rowOff>60960</xdr:rowOff>
    </xdr:from>
    <xdr:to>
      <xdr:col>27</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395370</xdr:colOff>
      <xdr:row>12</xdr:row>
      <xdr:rowOff>74082</xdr:rowOff>
    </xdr:from>
    <xdr:to>
      <xdr:col>16</xdr:col>
      <xdr:colOff>232834</xdr:colOff>
      <xdr:row>28</xdr:row>
      <xdr:rowOff>74082</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485541</xdr:colOff>
      <xdr:row>12</xdr:row>
      <xdr:rowOff>231849</xdr:rowOff>
    </xdr:from>
    <xdr:to>
      <xdr:col>14</xdr:col>
      <xdr:colOff>508000</xdr:colOff>
      <xdr:row>13</xdr:row>
      <xdr:rowOff>127000</xdr:rowOff>
    </xdr:to>
    <xdr:sp macro="" textlink="">
      <xdr:nvSpPr>
        <xdr:cNvPr id="3" name="CaixaDeTexto 2">
          <a:extLst>
            <a:ext uri="{FF2B5EF4-FFF2-40B4-BE49-F238E27FC236}">
              <a16:creationId xmlns:a16="http://schemas.microsoft.com/office/drawing/2014/main" id="{00000000-0008-0000-0A00-000003000000}"/>
            </a:ext>
          </a:extLst>
        </xdr:cNvPr>
        <xdr:cNvSpPr txBox="1"/>
      </xdr:nvSpPr>
      <xdr:spPr>
        <a:xfrm>
          <a:off x="8666458" y="2634266"/>
          <a:ext cx="1863959" cy="625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17</xdr:col>
      <xdr:colOff>236434</xdr:colOff>
      <xdr:row>12</xdr:row>
      <xdr:rowOff>10584</xdr:rowOff>
    </xdr:from>
    <xdr:to>
      <xdr:col>26</xdr:col>
      <xdr:colOff>222250</xdr:colOff>
      <xdr:row>28</xdr:row>
      <xdr:rowOff>31751</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356506</xdr:colOff>
      <xdr:row>30</xdr:row>
      <xdr:rowOff>29935</xdr:rowOff>
    </xdr:from>
    <xdr:to>
      <xdr:col>19</xdr:col>
      <xdr:colOff>114300</xdr:colOff>
      <xdr:row>41</xdr:row>
      <xdr:rowOff>24493</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517827</xdr:colOff>
      <xdr:row>11</xdr:row>
      <xdr:rowOff>130646</xdr:rowOff>
    </xdr:from>
    <xdr:to>
      <xdr:col>24</xdr:col>
      <xdr:colOff>609267</xdr:colOff>
      <xdr:row>13</xdr:row>
      <xdr:rowOff>86480</xdr:rowOff>
    </xdr:to>
    <xdr:sp macro="" textlink="">
      <xdr:nvSpPr>
        <xdr:cNvPr id="6" name="CaixaDeTexto 5">
          <a:extLst>
            <a:ext uri="{FF2B5EF4-FFF2-40B4-BE49-F238E27FC236}">
              <a16:creationId xmlns:a16="http://schemas.microsoft.com/office/drawing/2014/main" id="{00000000-0008-0000-0A00-000006000000}"/>
            </a:ext>
          </a:extLst>
        </xdr:cNvPr>
        <xdr:cNvSpPr txBox="1"/>
      </xdr:nvSpPr>
      <xdr:spPr>
        <a:xfrm>
          <a:off x="15450910" y="2331979"/>
          <a:ext cx="1932940" cy="887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17</xdr:col>
      <xdr:colOff>217714</xdr:colOff>
      <xdr:row>3</xdr:row>
      <xdr:rowOff>130628</xdr:rowOff>
    </xdr:from>
    <xdr:to>
      <xdr:col>19</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A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a:extLst>
            <a:ext uri="{FF2B5EF4-FFF2-40B4-BE49-F238E27FC236}">
              <a16:creationId xmlns:a16="http://schemas.microsoft.com/office/drawing/2014/main" id="{00000000-0008-0000-0C00-000003000000}"/>
            </a:ext>
          </a:extLst>
        </xdr:cNvPr>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5" name="Gráfico 4">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a:extLst>
            <a:ext uri="{FF2B5EF4-FFF2-40B4-BE49-F238E27FC236}">
              <a16:creationId xmlns:a16="http://schemas.microsoft.com/office/drawing/2014/main" id="{00000000-0008-0000-0C00-000006000000}"/>
            </a:ext>
          </a:extLst>
        </xdr:cNvPr>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C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a:extLst>
            <a:ext uri="{FF2B5EF4-FFF2-40B4-BE49-F238E27FC236}">
              <a16:creationId xmlns:a16="http://schemas.microsoft.com/office/drawing/2014/main" id="{00000000-0008-0000-0100-000008000000}"/>
            </a:ext>
          </a:extLst>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a:extLst>
            <a:ext uri="{FF2B5EF4-FFF2-40B4-BE49-F238E27FC236}">
              <a16:creationId xmlns:a16="http://schemas.microsoft.com/office/drawing/2014/main" id="{00000000-0008-0000-0100-00000B000000}"/>
            </a:ext>
          </a:extLst>
        </xdr:cNvPr>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a:extLst>
            <a:ext uri="{FF2B5EF4-FFF2-40B4-BE49-F238E27FC236}">
              <a16:creationId xmlns:a16="http://schemas.microsoft.com/office/drawing/2014/main" id="{00000000-0008-0000-0100-00000C000000}"/>
            </a:ext>
          </a:extLst>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a:extLst>
            <a:ext uri="{FF2B5EF4-FFF2-40B4-BE49-F238E27FC236}">
              <a16:creationId xmlns:a16="http://schemas.microsoft.com/office/drawing/2014/main" id="{00000000-0008-0000-0200-00000A000000}"/>
            </a:ext>
          </a:extLst>
        </xdr:cNvPr>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a:extLst>
            <a:ext uri="{FF2B5EF4-FFF2-40B4-BE49-F238E27FC236}">
              <a16:creationId xmlns:a16="http://schemas.microsoft.com/office/drawing/2014/main" id="{00000000-0008-0000-0200-00000B000000}"/>
            </a:ext>
          </a:extLst>
        </xdr:cNvPr>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a:extLst>
            <a:ext uri="{FF2B5EF4-FFF2-40B4-BE49-F238E27FC236}">
              <a16:creationId xmlns:a16="http://schemas.microsoft.com/office/drawing/2014/main" id="{00000000-0008-0000-0200-00000C000000}"/>
            </a:ext>
          </a:extLst>
        </xdr:cNvPr>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a:extLst>
            <a:ext uri="{FF2B5EF4-FFF2-40B4-BE49-F238E27FC236}">
              <a16:creationId xmlns:a16="http://schemas.microsoft.com/office/drawing/2014/main" id="{00000000-0008-0000-0200-0000092C0000}"/>
            </a:ext>
          </a:extLst>
        </xdr:cNvPr>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a:extLst>
            <a:ext uri="{FF2B5EF4-FFF2-40B4-BE49-F238E27FC236}">
              <a16:creationId xmlns:a16="http://schemas.microsoft.com/office/drawing/2014/main" id="{00000000-0008-0000-0200-00000D000000}"/>
            </a:ext>
          </a:extLst>
        </xdr:cNvPr>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a:extLst>
            <a:ext uri="{FF2B5EF4-FFF2-40B4-BE49-F238E27FC236}">
              <a16:creationId xmlns:a16="http://schemas.microsoft.com/office/drawing/2014/main" id="{00000000-0008-0000-0200-00000F000000}"/>
            </a:ext>
          </a:extLst>
        </xdr:cNvPr>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a:extLst>
            <a:ext uri="{FF2B5EF4-FFF2-40B4-BE49-F238E27FC236}">
              <a16:creationId xmlns:a16="http://schemas.microsoft.com/office/drawing/2014/main" id="{00000000-0008-0000-0200-000010000000}"/>
            </a:ext>
          </a:extLst>
        </xdr:cNvPr>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a:extLst>
            <a:ext uri="{FF2B5EF4-FFF2-40B4-BE49-F238E27FC236}">
              <a16:creationId xmlns:a16="http://schemas.microsoft.com/office/drawing/2014/main" id="{00000000-0008-0000-0200-00000A2C0000}"/>
            </a:ext>
          </a:extLst>
        </xdr:cNvPr>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a:extLst>
            <a:ext uri="{FF2B5EF4-FFF2-40B4-BE49-F238E27FC236}">
              <a16:creationId xmlns:a16="http://schemas.microsoft.com/office/drawing/2014/main" id="{00000000-0008-0000-0200-000012000000}"/>
            </a:ext>
          </a:extLst>
        </xdr:cNvPr>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a:extLst>
            <a:ext uri="{FF2B5EF4-FFF2-40B4-BE49-F238E27FC236}">
              <a16:creationId xmlns:a16="http://schemas.microsoft.com/office/drawing/2014/main" id="{00000000-0008-0000-0200-000017000000}"/>
            </a:ext>
          </a:extLst>
        </xdr:cNvPr>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a:extLst>
            <a:ext uri="{FF2B5EF4-FFF2-40B4-BE49-F238E27FC236}">
              <a16:creationId xmlns:a16="http://schemas.microsoft.com/office/drawing/2014/main" id="{00000000-0008-0000-0200-00000C2C0000}"/>
            </a:ext>
          </a:extLst>
        </xdr:cNvPr>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a:extLst>
            <a:ext uri="{FF2B5EF4-FFF2-40B4-BE49-F238E27FC236}">
              <a16:creationId xmlns:a16="http://schemas.microsoft.com/office/drawing/2014/main" id="{00000000-0008-0000-0200-000002000000}"/>
            </a:ext>
          </a:extLst>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a:extLst>
            <a:ext uri="{FF2B5EF4-FFF2-40B4-BE49-F238E27FC236}">
              <a16:creationId xmlns:a16="http://schemas.microsoft.com/office/drawing/2014/main" id="{00000000-0008-0000-0200-000014000000}"/>
            </a:ext>
          </a:extLst>
        </xdr:cNvPr>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0736" y="7082119"/>
          <a:ext cx="7212092" cy="3079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55</xdr:row>
          <xdr:rowOff>76200</xdr:rowOff>
        </xdr:from>
        <xdr:to>
          <xdr:col>15</xdr:col>
          <xdr:colOff>19050</xdr:colOff>
          <xdr:row>93</xdr:row>
          <xdr:rowOff>95250</xdr:rowOff>
        </xdr:to>
        <xdr:sp macro="" textlink="">
          <xdr:nvSpPr>
            <xdr:cNvPr id="11275" name="Object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26</xdr:col>
      <xdr:colOff>1234440</xdr:colOff>
      <xdr:row>4</xdr:row>
      <xdr:rowOff>60960</xdr:rowOff>
    </xdr:from>
    <xdr:to>
      <xdr:col>27</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15" name="Gráfico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13</xdr:row>
      <xdr:rowOff>306917</xdr:rowOff>
    </xdr:to>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8338374" y="2718933"/>
          <a:ext cx="1932940" cy="762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14" name="Gráfico 13">
          <a:extLst>
            <a:ext uri="{FF2B5EF4-FFF2-40B4-BE49-F238E27FC236}">
              <a16:creationId xmlns:a16="http://schemas.microsoft.com/office/drawing/2014/main" id="{00000000-0008-0000-0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105833</xdr:rowOff>
    </xdr:to>
    <xdr:sp macro="" textlink="">
      <xdr:nvSpPr>
        <xdr:cNvPr id="16" name="CaixaDeTexto 15">
          <a:extLst>
            <a:ext uri="{FF2B5EF4-FFF2-40B4-BE49-F238E27FC236}">
              <a16:creationId xmlns:a16="http://schemas.microsoft.com/office/drawing/2014/main" id="{00000000-0008-0000-0400-000010000000}"/>
            </a:ext>
          </a:extLst>
        </xdr:cNvPr>
        <xdr:cNvSpPr txBox="1"/>
      </xdr:nvSpPr>
      <xdr:spPr>
        <a:xfrm>
          <a:off x="12582826" y="2712978"/>
          <a:ext cx="1932940" cy="567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a:extLst>
            <a:ext uri="{FF2B5EF4-FFF2-40B4-BE49-F238E27FC236}">
              <a16:creationId xmlns:a16="http://schemas.microsoft.com/office/drawing/2014/main" id="{00000000-0008-0000-0400-000008000000}"/>
            </a:ext>
          </a:extLst>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1234440</xdr:colOff>
      <xdr:row>4</xdr:row>
      <xdr:rowOff>60960</xdr:rowOff>
    </xdr:from>
    <xdr:to>
      <xdr:col>27</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13</xdr:row>
      <xdr:rowOff>296333</xdr:rowOff>
    </xdr:to>
    <xdr:sp macro="" textlink="">
      <xdr:nvSpPr>
        <xdr:cNvPr id="3" name="CaixaDeTexto 2">
          <a:extLst>
            <a:ext uri="{FF2B5EF4-FFF2-40B4-BE49-F238E27FC236}">
              <a16:creationId xmlns:a16="http://schemas.microsoft.com/office/drawing/2014/main" id="{00000000-0008-0000-0600-000003000000}"/>
            </a:ext>
          </a:extLst>
        </xdr:cNvPr>
        <xdr:cNvSpPr txBox="1"/>
      </xdr:nvSpPr>
      <xdr:spPr>
        <a:xfrm>
          <a:off x="8380707" y="2718933"/>
          <a:ext cx="1932940" cy="72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14</xdr:col>
      <xdr:colOff>14184</xdr:colOff>
      <xdr:row>12</xdr:row>
      <xdr:rowOff>173264</xdr:rowOff>
    </xdr:from>
    <xdr:to>
      <xdr:col>20</xdr:col>
      <xdr:colOff>333079</xdr:colOff>
      <xdr:row>26</xdr:row>
      <xdr:rowOff>8225</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6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1234440</xdr:colOff>
      <xdr:row>4</xdr:row>
      <xdr:rowOff>60960</xdr:rowOff>
    </xdr:from>
    <xdr:to>
      <xdr:col>27</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168041</xdr:colOff>
      <xdr:row>10</xdr:row>
      <xdr:rowOff>115433</xdr:rowOff>
    </xdr:from>
    <xdr:to>
      <xdr:col>13</xdr:col>
      <xdr:colOff>95250</xdr:colOff>
      <xdr:row>12</xdr:row>
      <xdr:rowOff>624416</xdr:rowOff>
    </xdr:to>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8370124" y="2126266"/>
          <a:ext cx="1768709" cy="900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585684</xdr:colOff>
      <xdr:row>12</xdr:row>
      <xdr:rowOff>268514</xdr:rowOff>
    </xdr:from>
    <xdr:to>
      <xdr:col>20</xdr:col>
      <xdr:colOff>290745</xdr:colOff>
      <xdr:row>27</xdr:row>
      <xdr:rowOff>61142</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8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15</xdr:col>
      <xdr:colOff>264584</xdr:colOff>
      <xdr:row>10</xdr:row>
      <xdr:rowOff>116419</xdr:rowOff>
    </xdr:from>
    <xdr:to>
      <xdr:col>18</xdr:col>
      <xdr:colOff>112608</xdr:colOff>
      <xdr:row>12</xdr:row>
      <xdr:rowOff>645585</xdr:rowOff>
    </xdr:to>
    <xdr:sp macro="" textlink="">
      <xdr:nvSpPr>
        <xdr:cNvPr id="8" name="CaixaDeTexto 7">
          <a:extLst>
            <a:ext uri="{FF2B5EF4-FFF2-40B4-BE49-F238E27FC236}">
              <a16:creationId xmlns:a16="http://schemas.microsoft.com/office/drawing/2014/main" id="{00000000-0008-0000-0800-000008000000}"/>
            </a:ext>
          </a:extLst>
        </xdr:cNvPr>
        <xdr:cNvSpPr txBox="1"/>
      </xdr:nvSpPr>
      <xdr:spPr>
        <a:xfrm>
          <a:off x="11535834" y="2127252"/>
          <a:ext cx="1689524"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Após Monitoria Anual</a:t>
          </a:r>
          <a:endParaRPr lang="pt-BR"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matres.com.br/"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2"/>
  <sheetViews>
    <sheetView showGridLines="0" topLeftCell="A9" zoomScale="60" zoomScaleNormal="60" workbookViewId="0">
      <pane xSplit="2" ySplit="2" topLeftCell="C11" activePane="bottomRight" state="frozen"/>
      <selection activeCell="A9" sqref="A9"/>
      <selection pane="topRight" activeCell="C9" sqref="C9"/>
      <selection pane="bottomLeft" activeCell="A11" sqref="A11"/>
      <selection pane="bottomRight" activeCell="B11" sqref="B11"/>
    </sheetView>
  </sheetViews>
  <sheetFormatPr defaultColWidth="8.85546875" defaultRowHeight="15" x14ac:dyDescent="0.25"/>
  <cols>
    <col min="1" max="1" width="35.28515625" style="1" customWidth="1"/>
    <col min="2" max="2" width="45.5703125" style="1" customWidth="1"/>
    <col min="3" max="3" width="21.85546875" style="1" customWidth="1"/>
    <col min="4" max="4" width="19.42578125" style="1" customWidth="1"/>
    <col min="5" max="5" width="18.85546875" style="1" customWidth="1"/>
    <col min="6" max="6" width="27.5703125" style="1" customWidth="1"/>
    <col min="7" max="7" width="41.5703125" style="1" customWidth="1"/>
    <col min="8" max="8" width="38.140625" style="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6"/>
      <c r="J1" s="16"/>
      <c r="K1" s="16"/>
      <c r="L1" s="16"/>
      <c r="M1" s="16"/>
      <c r="N1" s="16"/>
    </row>
    <row r="2" spans="1:32" s="4" customFormat="1" ht="4.1500000000000004" customHeight="1" x14ac:dyDescent="0.25">
      <c r="I2" s="17"/>
      <c r="J2" s="17"/>
      <c r="K2" s="17"/>
      <c r="L2" s="17"/>
      <c r="M2" s="17"/>
      <c r="N2" s="17"/>
    </row>
    <row r="3" spans="1:32" s="5" customFormat="1" ht="15.75" thickBot="1" x14ac:dyDescent="0.3">
      <c r="A3" s="70" t="s">
        <v>1</v>
      </c>
      <c r="B3" s="70"/>
      <c r="C3" s="70"/>
      <c r="D3" s="70"/>
      <c r="E3" s="70"/>
      <c r="F3" s="70"/>
      <c r="G3" s="70"/>
      <c r="H3" s="70"/>
      <c r="I3" s="70"/>
      <c r="J3" s="70"/>
      <c r="K3" s="70"/>
      <c r="L3" s="70"/>
      <c r="M3" s="70"/>
      <c r="O3" s="70"/>
      <c r="P3" s="70"/>
      <c r="Q3" s="70"/>
    </row>
    <row r="4" spans="1:32" ht="15.75" thickTop="1" x14ac:dyDescent="0.25"/>
    <row r="5" spans="1:32" s="6" customFormat="1" ht="25.9" customHeight="1" thickBot="1" x14ac:dyDescent="0.3">
      <c r="A5" s="7" t="s">
        <v>2</v>
      </c>
      <c r="B5" s="7"/>
      <c r="C5" s="8"/>
      <c r="D5" s="12"/>
      <c r="E5" s="12"/>
      <c r="F5" s="12"/>
      <c r="G5" s="12"/>
      <c r="H5" s="12"/>
      <c r="I5" s="12"/>
      <c r="J5" s="12"/>
      <c r="K5" s="12"/>
      <c r="L5" s="12"/>
      <c r="M5" s="13"/>
    </row>
    <row r="6" spans="1:32" ht="15.75" thickTop="1" x14ac:dyDescent="0.25"/>
    <row r="7" spans="1:32" ht="15.75" thickBot="1" x14ac:dyDescent="0.3">
      <c r="A7" s="7" t="s">
        <v>3</v>
      </c>
      <c r="B7" s="7"/>
      <c r="C7" s="8"/>
      <c r="D7" s="10" t="s">
        <v>4</v>
      </c>
      <c r="E7" s="10"/>
      <c r="F7" s="10"/>
      <c r="G7" s="11"/>
      <c r="H7" s="18"/>
      <c r="AF7" s="1" t="s">
        <v>75</v>
      </c>
    </row>
    <row r="8" spans="1:32" ht="15.75" thickTop="1" x14ac:dyDescent="0.25">
      <c r="AF8" s="81" t="s">
        <v>76</v>
      </c>
    </row>
    <row r="9" spans="1:32" ht="16.5" thickBot="1" x14ac:dyDescent="0.3">
      <c r="A9" s="67" t="s">
        <v>13</v>
      </c>
      <c r="B9" s="68"/>
      <c r="C9" s="68"/>
      <c r="D9" s="68"/>
      <c r="E9" s="68"/>
      <c r="F9" s="68"/>
      <c r="G9" s="68"/>
      <c r="H9" s="69"/>
      <c r="I9" s="722" t="s">
        <v>70</v>
      </c>
      <c r="J9" s="723"/>
      <c r="K9" s="723"/>
      <c r="L9" s="723"/>
      <c r="M9" s="723"/>
      <c r="N9" s="723"/>
      <c r="O9" s="723"/>
      <c r="P9" s="723"/>
      <c r="Q9" s="723"/>
      <c r="R9" s="724"/>
      <c r="S9" s="76"/>
      <c r="T9" s="725" t="s">
        <v>32</v>
      </c>
      <c r="U9" s="726"/>
      <c r="V9" s="726"/>
      <c r="W9" s="726"/>
      <c r="X9" s="726"/>
      <c r="Y9" s="726"/>
      <c r="Z9" s="726"/>
      <c r="AA9" s="727"/>
    </row>
    <row r="10" spans="1:32" ht="64.5" thickTop="1" thickBot="1" x14ac:dyDescent="0.3">
      <c r="A10" s="24" t="s">
        <v>5</v>
      </c>
      <c r="B10" s="24" t="s">
        <v>6</v>
      </c>
      <c r="C10" s="24" t="s">
        <v>7</v>
      </c>
      <c r="D10" s="24" t="s">
        <v>11</v>
      </c>
      <c r="E10" s="24" t="s">
        <v>12</v>
      </c>
      <c r="F10" s="24" t="s">
        <v>8</v>
      </c>
      <c r="G10" s="24" t="s">
        <v>10</v>
      </c>
      <c r="H10" s="24" t="s">
        <v>73</v>
      </c>
      <c r="I10" s="19" t="s">
        <v>14</v>
      </c>
      <c r="J10" s="20" t="s">
        <v>15</v>
      </c>
      <c r="K10" s="21" t="s">
        <v>16</v>
      </c>
      <c r="L10" s="22" t="s">
        <v>17</v>
      </c>
      <c r="M10" s="23" t="s">
        <v>18</v>
      </c>
      <c r="N10" s="75" t="s">
        <v>19</v>
      </c>
      <c r="O10" s="25" t="s">
        <v>20</v>
      </c>
      <c r="P10" s="25" t="s">
        <v>21</v>
      </c>
      <c r="Q10" s="25" t="s">
        <v>22</v>
      </c>
      <c r="R10" s="25" t="s">
        <v>23</v>
      </c>
      <c r="S10" s="25" t="s">
        <v>71</v>
      </c>
      <c r="T10" s="26" t="s">
        <v>24</v>
      </c>
      <c r="U10" s="27" t="s">
        <v>25</v>
      </c>
      <c r="V10" s="27" t="s">
        <v>26</v>
      </c>
      <c r="W10" s="27" t="s">
        <v>27</v>
      </c>
      <c r="X10" s="27" t="s">
        <v>28</v>
      </c>
      <c r="Y10" s="27" t="s">
        <v>29</v>
      </c>
      <c r="Z10" s="27" t="s">
        <v>30</v>
      </c>
      <c r="AA10" s="27" t="s">
        <v>31</v>
      </c>
    </row>
    <row r="11" spans="1:32" ht="162.75" customHeight="1" thickTop="1" x14ac:dyDescent="0.25">
      <c r="A11" s="107" t="s">
        <v>115</v>
      </c>
      <c r="B11" s="210" t="s">
        <v>439</v>
      </c>
      <c r="C11" s="206" t="s">
        <v>440</v>
      </c>
      <c r="D11" s="212"/>
      <c r="E11" s="123">
        <v>41244</v>
      </c>
      <c r="F11" s="214" t="s">
        <v>138</v>
      </c>
      <c r="G11" s="263" t="s">
        <v>372</v>
      </c>
      <c r="H11" s="190" t="s">
        <v>251</v>
      </c>
      <c r="I11" s="15"/>
      <c r="J11" s="15"/>
      <c r="K11" s="15"/>
      <c r="L11" s="15"/>
      <c r="M11" s="15"/>
      <c r="N11" s="28"/>
      <c r="O11" s="15"/>
      <c r="P11" s="15"/>
      <c r="Q11" s="15"/>
      <c r="R11" s="15"/>
      <c r="S11" s="15"/>
      <c r="T11" s="15"/>
      <c r="U11" s="15"/>
      <c r="V11" s="15"/>
      <c r="W11" s="15"/>
      <c r="X11" s="15"/>
      <c r="Y11" s="15"/>
      <c r="Z11" s="15"/>
      <c r="AA11" s="15"/>
    </row>
    <row r="12" spans="1:32" ht="135" x14ac:dyDescent="0.25">
      <c r="A12" s="66"/>
      <c r="B12" s="210" t="s">
        <v>83</v>
      </c>
      <c r="C12" s="208" t="s">
        <v>295</v>
      </c>
      <c r="D12" s="216"/>
      <c r="E12" s="264">
        <v>41244</v>
      </c>
      <c r="F12" s="215" t="s">
        <v>138</v>
      </c>
      <c r="G12" s="263" t="s">
        <v>372</v>
      </c>
      <c r="H12" s="216" t="s">
        <v>251</v>
      </c>
      <c r="I12" s="15"/>
      <c r="J12" s="15"/>
      <c r="K12" s="15"/>
      <c r="L12" s="15"/>
      <c r="M12" s="15"/>
      <c r="N12" s="28"/>
      <c r="O12" s="14"/>
      <c r="P12" s="14"/>
      <c r="Q12" s="14"/>
      <c r="R12" s="14"/>
      <c r="S12" s="14"/>
      <c r="T12" s="14"/>
      <c r="U12" s="14"/>
      <c r="V12" s="14"/>
      <c r="W12" s="14"/>
      <c r="X12" s="14"/>
      <c r="Y12" s="14"/>
      <c r="Z12" s="14"/>
      <c r="AA12" s="14"/>
    </row>
    <row r="13" spans="1:32" ht="210" x14ac:dyDescent="0.25">
      <c r="A13" s="66"/>
      <c r="B13" s="210" t="s">
        <v>84</v>
      </c>
      <c r="C13" s="214" t="s">
        <v>122</v>
      </c>
      <c r="D13" s="213"/>
      <c r="E13" s="265">
        <v>41974</v>
      </c>
      <c r="F13" s="215" t="s">
        <v>139</v>
      </c>
      <c r="G13" s="266" t="s">
        <v>376</v>
      </c>
      <c r="H13" s="112" t="s">
        <v>375</v>
      </c>
      <c r="I13" s="15"/>
      <c r="J13" s="15"/>
      <c r="K13" s="15"/>
      <c r="L13" s="15"/>
      <c r="M13" s="15"/>
      <c r="N13" s="28"/>
      <c r="O13" s="14"/>
      <c r="P13" s="14"/>
      <c r="Q13" s="14"/>
      <c r="R13" s="14"/>
      <c r="S13" s="14"/>
      <c r="T13" s="14"/>
      <c r="U13" s="14"/>
      <c r="V13" s="14"/>
      <c r="W13" s="14"/>
      <c r="X13" s="14"/>
      <c r="Y13" s="14"/>
      <c r="Z13" s="14"/>
      <c r="AA13" s="14"/>
    </row>
    <row r="14" spans="1:32" ht="141" x14ac:dyDescent="0.25">
      <c r="A14" s="66"/>
      <c r="B14" s="261" t="s">
        <v>85</v>
      </c>
      <c r="C14" s="254" t="s">
        <v>123</v>
      </c>
      <c r="D14" s="222"/>
      <c r="E14" s="242">
        <v>41244</v>
      </c>
      <c r="F14" s="253" t="s">
        <v>377</v>
      </c>
      <c r="G14" s="240" t="s">
        <v>378</v>
      </c>
      <c r="H14" s="222" t="s">
        <v>251</v>
      </c>
      <c r="I14" s="15"/>
      <c r="J14" s="15"/>
      <c r="K14" s="15"/>
      <c r="L14" s="15"/>
      <c r="M14" s="15"/>
      <c r="N14" s="28"/>
      <c r="O14" s="14"/>
      <c r="P14" s="14"/>
      <c r="Q14" s="14"/>
      <c r="R14" s="14"/>
      <c r="S14" s="14"/>
      <c r="T14" s="14"/>
      <c r="U14" s="14"/>
      <c r="V14" s="14"/>
      <c r="W14" s="14"/>
      <c r="X14" s="14"/>
      <c r="Y14" s="14"/>
      <c r="Z14" s="14"/>
      <c r="AA14" s="14"/>
    </row>
    <row r="15" spans="1:32" ht="165.75" x14ac:dyDescent="0.25">
      <c r="A15" s="66"/>
      <c r="B15" s="210" t="s">
        <v>86</v>
      </c>
      <c r="C15" s="215" t="s">
        <v>124</v>
      </c>
      <c r="D15" s="216"/>
      <c r="E15" s="217">
        <v>42339</v>
      </c>
      <c r="F15" s="215" t="s">
        <v>139</v>
      </c>
      <c r="G15" s="273" t="s">
        <v>380</v>
      </c>
      <c r="H15" s="236" t="s">
        <v>375</v>
      </c>
      <c r="I15" s="15"/>
      <c r="J15" s="15"/>
      <c r="K15" s="15"/>
      <c r="L15" s="15"/>
      <c r="M15" s="15"/>
      <c r="N15" s="28"/>
      <c r="O15" s="14"/>
      <c r="P15" s="14"/>
      <c r="Q15" s="14"/>
      <c r="R15" s="14"/>
      <c r="S15" s="14"/>
      <c r="T15" s="14"/>
      <c r="U15" s="14"/>
      <c r="V15" s="14"/>
      <c r="W15" s="14"/>
      <c r="X15" s="14"/>
      <c r="Y15" s="14"/>
      <c r="Z15" s="14"/>
      <c r="AA15" s="14"/>
    </row>
    <row r="16" spans="1:32" ht="105" x14ac:dyDescent="0.25">
      <c r="A16" s="108" t="s">
        <v>441</v>
      </c>
      <c r="B16" s="237" t="s">
        <v>87</v>
      </c>
      <c r="C16" s="206" t="s">
        <v>296</v>
      </c>
      <c r="D16" s="213"/>
      <c r="E16" s="123">
        <v>41609</v>
      </c>
      <c r="F16" s="262" t="s">
        <v>143</v>
      </c>
      <c r="G16" s="228" t="s">
        <v>443</v>
      </c>
      <c r="H16" s="259">
        <v>10000</v>
      </c>
      <c r="I16" s="15"/>
      <c r="J16" s="15"/>
      <c r="K16" s="15"/>
      <c r="L16" s="15"/>
      <c r="M16" s="15"/>
      <c r="N16" s="28"/>
      <c r="O16" s="14"/>
      <c r="P16" s="14"/>
      <c r="Q16" s="14"/>
      <c r="R16" s="14"/>
      <c r="S16" s="14"/>
      <c r="T16" s="14"/>
      <c r="U16" s="14"/>
      <c r="V16" s="14"/>
      <c r="W16" s="14"/>
      <c r="X16" s="14"/>
      <c r="Y16" s="14"/>
      <c r="Z16" s="14"/>
      <c r="AA16" s="14"/>
    </row>
    <row r="17" spans="1:27" ht="89.25" x14ac:dyDescent="0.25">
      <c r="A17" s="66"/>
      <c r="B17" s="124" t="s">
        <v>88</v>
      </c>
      <c r="C17" s="219"/>
      <c r="D17" s="216"/>
      <c r="E17" s="110">
        <v>41974</v>
      </c>
      <c r="F17" s="112" t="s">
        <v>143</v>
      </c>
      <c r="G17" s="228" t="s">
        <v>443</v>
      </c>
      <c r="H17" s="220"/>
      <c r="I17" s="15"/>
      <c r="J17" s="15"/>
      <c r="K17" s="15"/>
      <c r="L17" s="15"/>
      <c r="M17" s="15"/>
      <c r="N17" s="28"/>
      <c r="O17" s="14"/>
      <c r="P17" s="14"/>
      <c r="Q17" s="14"/>
      <c r="R17" s="14"/>
      <c r="S17" s="14"/>
      <c r="T17" s="14"/>
      <c r="U17" s="14"/>
      <c r="V17" s="14"/>
      <c r="W17" s="14"/>
      <c r="X17" s="14"/>
      <c r="Y17" s="14"/>
      <c r="Z17" s="14"/>
      <c r="AA17" s="14"/>
    </row>
    <row r="18" spans="1:27" ht="90" x14ac:dyDescent="0.25">
      <c r="A18" s="66"/>
      <c r="B18" s="267" t="s">
        <v>89</v>
      </c>
      <c r="C18" s="256"/>
      <c r="D18" s="222"/>
      <c r="E18" s="238">
        <v>42339</v>
      </c>
      <c r="F18" s="270" t="s">
        <v>384</v>
      </c>
      <c r="G18" s="272" t="s">
        <v>385</v>
      </c>
      <c r="H18" s="222"/>
      <c r="I18" s="15"/>
      <c r="J18" s="15"/>
      <c r="K18" s="15"/>
      <c r="L18" s="15"/>
      <c r="M18" s="15"/>
      <c r="N18" s="28"/>
      <c r="O18" s="15"/>
      <c r="P18" s="15"/>
      <c r="Q18" s="15"/>
      <c r="R18" s="15"/>
      <c r="S18" s="15"/>
      <c r="T18" s="15"/>
      <c r="U18" s="15"/>
      <c r="V18" s="15"/>
      <c r="W18" s="15"/>
      <c r="X18" s="15"/>
      <c r="Y18" s="15"/>
      <c r="Z18" s="15"/>
      <c r="AA18" s="15"/>
    </row>
    <row r="19" spans="1:27" ht="135" x14ac:dyDescent="0.25">
      <c r="A19" s="66"/>
      <c r="B19" s="124" t="s">
        <v>90</v>
      </c>
      <c r="C19" s="219" t="s">
        <v>125</v>
      </c>
      <c r="D19" s="216"/>
      <c r="E19" s="248" t="s">
        <v>388</v>
      </c>
      <c r="F19" s="274" t="s">
        <v>384</v>
      </c>
      <c r="G19" s="274" t="s">
        <v>389</v>
      </c>
      <c r="H19" s="246">
        <v>10000</v>
      </c>
      <c r="I19" s="15"/>
      <c r="J19" s="15"/>
      <c r="K19" s="15"/>
      <c r="L19" s="15"/>
      <c r="M19" s="15"/>
      <c r="N19" s="28"/>
      <c r="O19" s="15"/>
      <c r="P19" s="15"/>
      <c r="Q19" s="15"/>
      <c r="R19" s="15"/>
      <c r="S19" s="15"/>
      <c r="T19" s="15"/>
      <c r="U19" s="15"/>
      <c r="V19" s="15"/>
      <c r="W19" s="15"/>
      <c r="X19" s="15"/>
      <c r="Y19" s="15"/>
      <c r="Z19" s="15"/>
      <c r="AA19" s="15"/>
    </row>
    <row r="20" spans="1:27" ht="90" x14ac:dyDescent="0.25">
      <c r="A20" s="66"/>
      <c r="B20" s="206" t="s">
        <v>91</v>
      </c>
      <c r="C20" s="211"/>
      <c r="D20" s="213"/>
      <c r="E20" s="262" t="s">
        <v>442</v>
      </c>
      <c r="F20" s="262" t="s">
        <v>142</v>
      </c>
      <c r="G20" s="263" t="s">
        <v>444</v>
      </c>
      <c r="H20" s="259">
        <v>10000</v>
      </c>
      <c r="I20" s="15"/>
      <c r="J20" s="15"/>
      <c r="K20" s="15"/>
      <c r="L20" s="15"/>
      <c r="M20" s="15"/>
      <c r="N20" s="28"/>
      <c r="O20" s="15"/>
      <c r="P20" s="15"/>
      <c r="Q20" s="15"/>
      <c r="R20" s="15"/>
      <c r="S20" s="15"/>
      <c r="T20" s="15"/>
      <c r="U20" s="15"/>
      <c r="V20" s="15"/>
      <c r="W20" s="15"/>
      <c r="X20" s="15"/>
      <c r="Y20" s="15"/>
      <c r="Z20" s="15"/>
      <c r="AA20" s="15"/>
    </row>
    <row r="21" spans="1:27" ht="90" x14ac:dyDescent="0.25">
      <c r="A21" s="66"/>
      <c r="B21" s="124" t="s">
        <v>92</v>
      </c>
      <c r="C21" s="206" t="s">
        <v>126</v>
      </c>
      <c r="D21" s="213"/>
      <c r="E21" s="275" t="s">
        <v>259</v>
      </c>
      <c r="F21" s="112" t="s">
        <v>143</v>
      </c>
      <c r="G21" s="226" t="s">
        <v>445</v>
      </c>
      <c r="H21" s="187">
        <v>5000</v>
      </c>
      <c r="I21" s="15"/>
      <c r="J21" s="15"/>
      <c r="K21" s="15"/>
      <c r="L21" s="15"/>
      <c r="M21" s="15" t="s">
        <v>72</v>
      </c>
      <c r="N21" s="28"/>
      <c r="O21" s="15"/>
      <c r="P21" s="15"/>
      <c r="Q21" s="15"/>
      <c r="R21" s="15"/>
      <c r="S21" s="15"/>
      <c r="T21" s="15"/>
      <c r="U21" s="15"/>
      <c r="V21" s="15"/>
      <c r="W21" s="15"/>
      <c r="X21" s="15"/>
      <c r="Y21" s="15"/>
      <c r="Z21" s="15"/>
      <c r="AA21" s="15"/>
    </row>
    <row r="22" spans="1:27" ht="78" thickBot="1" x14ac:dyDescent="0.3">
      <c r="A22" s="66"/>
      <c r="B22" s="127" t="s">
        <v>93</v>
      </c>
      <c r="C22" s="206" t="s">
        <v>127</v>
      </c>
      <c r="D22" s="213"/>
      <c r="E22" s="276">
        <v>41456</v>
      </c>
      <c r="F22" s="112" t="s">
        <v>144</v>
      </c>
      <c r="G22" s="277" t="s">
        <v>392</v>
      </c>
      <c r="H22" s="213"/>
      <c r="I22" s="15"/>
      <c r="J22" s="15"/>
      <c r="K22" s="15"/>
      <c r="L22" s="15"/>
      <c r="M22" s="15"/>
      <c r="N22" s="28"/>
      <c r="O22" s="15"/>
      <c r="P22" s="15"/>
      <c r="Q22" s="15"/>
      <c r="R22" s="15"/>
      <c r="S22" s="15"/>
      <c r="T22" s="15"/>
      <c r="U22" s="15"/>
      <c r="V22" s="15"/>
      <c r="W22" s="15"/>
      <c r="X22" s="15"/>
      <c r="Y22" s="15"/>
      <c r="Z22" s="15"/>
      <c r="AA22" s="15"/>
    </row>
    <row r="23" spans="1:27" ht="298.5" customHeight="1" x14ac:dyDescent="0.25">
      <c r="A23" s="728" t="s">
        <v>446</v>
      </c>
      <c r="B23" s="205" t="s">
        <v>94</v>
      </c>
      <c r="C23" s="219"/>
      <c r="D23" s="216"/>
      <c r="E23" s="184">
        <v>41609</v>
      </c>
      <c r="F23" s="112" t="s">
        <v>260</v>
      </c>
      <c r="G23" s="229" t="s">
        <v>298</v>
      </c>
      <c r="H23" s="146">
        <v>20000</v>
      </c>
      <c r="I23" s="15"/>
      <c r="J23" s="15"/>
      <c r="K23" s="15"/>
      <c r="L23" s="15"/>
      <c r="M23" s="15"/>
      <c r="N23" s="28"/>
      <c r="O23" s="14"/>
      <c r="P23" s="14"/>
      <c r="Q23" s="14"/>
      <c r="R23" s="14"/>
      <c r="S23" s="14"/>
      <c r="T23" s="14"/>
      <c r="U23" s="14"/>
      <c r="V23" s="14"/>
      <c r="W23" s="14"/>
      <c r="X23" s="14"/>
      <c r="Y23" s="14"/>
      <c r="Z23" s="14"/>
      <c r="AA23" s="14"/>
    </row>
    <row r="24" spans="1:27" ht="64.5" x14ac:dyDescent="0.25">
      <c r="A24" s="729"/>
      <c r="B24" s="221" t="s">
        <v>275</v>
      </c>
      <c r="C24" s="219"/>
      <c r="D24" s="216"/>
      <c r="E24" s="167" t="s">
        <v>394</v>
      </c>
      <c r="F24" s="112" t="s">
        <v>150</v>
      </c>
      <c r="G24" s="227" t="s">
        <v>146</v>
      </c>
      <c r="H24" s="147"/>
      <c r="I24" s="15"/>
      <c r="J24" s="15"/>
      <c r="K24" s="15"/>
      <c r="L24" s="15"/>
      <c r="M24" s="15"/>
      <c r="N24" s="28"/>
      <c r="O24" s="14"/>
      <c r="P24" s="14"/>
      <c r="Q24" s="14"/>
      <c r="R24" s="14"/>
      <c r="S24" s="14"/>
      <c r="T24" s="14"/>
      <c r="U24" s="14"/>
      <c r="V24" s="14"/>
      <c r="W24" s="14"/>
      <c r="X24" s="14"/>
      <c r="Y24" s="14"/>
      <c r="Z24" s="14"/>
      <c r="AA24" s="14"/>
    </row>
    <row r="25" spans="1:27" ht="90" x14ac:dyDescent="0.25">
      <c r="A25" s="729"/>
      <c r="B25" s="208" t="s">
        <v>276</v>
      </c>
      <c r="C25" s="219"/>
      <c r="D25" s="216"/>
      <c r="E25" s="241" t="s">
        <v>395</v>
      </c>
      <c r="F25" s="218" t="s">
        <v>147</v>
      </c>
      <c r="G25" s="227" t="s">
        <v>148</v>
      </c>
      <c r="H25" s="216">
        <v>0</v>
      </c>
      <c r="I25" s="15"/>
      <c r="J25" s="15"/>
      <c r="K25" s="15"/>
      <c r="L25" s="15"/>
      <c r="M25" s="15"/>
      <c r="N25" s="28"/>
      <c r="O25" s="14"/>
      <c r="P25" s="14"/>
      <c r="Q25" s="14"/>
      <c r="R25" s="14"/>
      <c r="S25" s="14"/>
      <c r="T25" s="14"/>
      <c r="U25" s="14"/>
      <c r="V25" s="14"/>
      <c r="W25" s="14"/>
      <c r="X25" s="14"/>
      <c r="Y25" s="14"/>
      <c r="Z25" s="14"/>
      <c r="AA25" s="14"/>
    </row>
    <row r="26" spans="1:27" ht="136.5" customHeight="1" x14ac:dyDescent="0.25">
      <c r="A26" s="729"/>
      <c r="B26" s="208" t="s">
        <v>95</v>
      </c>
      <c r="C26" s="211"/>
      <c r="D26" s="213"/>
      <c r="E26" s="167" t="s">
        <v>401</v>
      </c>
      <c r="F26" s="112" t="s">
        <v>145</v>
      </c>
      <c r="G26" s="230" t="s">
        <v>149</v>
      </c>
      <c r="H26" s="213">
        <v>0</v>
      </c>
      <c r="I26" s="15"/>
      <c r="J26" s="15"/>
      <c r="K26" s="15"/>
      <c r="L26" s="15"/>
      <c r="M26" s="15"/>
      <c r="N26" s="28"/>
      <c r="O26" s="15"/>
      <c r="P26" s="15"/>
      <c r="Q26" s="15"/>
      <c r="R26" s="15"/>
      <c r="S26" s="15"/>
      <c r="T26" s="15"/>
      <c r="U26" s="15"/>
      <c r="V26" s="15"/>
      <c r="W26" s="15"/>
      <c r="X26" s="15"/>
      <c r="Y26" s="15"/>
      <c r="Z26" s="15"/>
      <c r="AA26" s="15"/>
    </row>
    <row r="27" spans="1:27" ht="138.75" customHeight="1" x14ac:dyDescent="0.25">
      <c r="A27" s="730" t="s">
        <v>447</v>
      </c>
      <c r="B27" s="310" t="s">
        <v>277</v>
      </c>
      <c r="C27" s="244"/>
      <c r="D27" s="244"/>
      <c r="E27" s="186">
        <v>41609</v>
      </c>
      <c r="F27" s="14"/>
      <c r="G27" s="253" t="s">
        <v>150</v>
      </c>
      <c r="H27" s="201" t="s">
        <v>151</v>
      </c>
      <c r="I27" s="199">
        <v>10000</v>
      </c>
      <c r="J27" s="15"/>
      <c r="K27" s="15"/>
      <c r="L27" s="15"/>
      <c r="M27" s="15"/>
      <c r="N27" s="28"/>
      <c r="O27" s="14"/>
      <c r="P27" s="14"/>
      <c r="Q27" s="14"/>
      <c r="R27" s="14"/>
      <c r="S27" s="14"/>
      <c r="T27" s="14"/>
      <c r="U27" s="14"/>
      <c r="V27" s="14"/>
      <c r="W27" s="14"/>
      <c r="X27" s="14"/>
      <c r="Y27" s="14"/>
      <c r="Z27" s="14"/>
      <c r="AA27" s="14"/>
    </row>
    <row r="28" spans="1:27" ht="138.75" customHeight="1" x14ac:dyDescent="0.25">
      <c r="A28" s="731"/>
      <c r="B28" s="185" t="s">
        <v>278</v>
      </c>
      <c r="C28" s="216"/>
      <c r="D28" s="216"/>
      <c r="E28" s="140">
        <v>41609</v>
      </c>
      <c r="F28" s="14"/>
      <c r="G28" s="236" t="s">
        <v>150</v>
      </c>
      <c r="H28" s="278" t="s">
        <v>398</v>
      </c>
      <c r="I28" s="194">
        <v>30000</v>
      </c>
      <c r="J28" s="15"/>
      <c r="K28" s="15"/>
      <c r="L28" s="15"/>
      <c r="M28" s="15"/>
      <c r="N28" s="28"/>
      <c r="O28" s="14"/>
      <c r="P28" s="14"/>
      <c r="Q28" s="14"/>
      <c r="R28" s="14"/>
      <c r="S28" s="14"/>
      <c r="T28" s="14"/>
      <c r="U28" s="14"/>
      <c r="V28" s="14"/>
      <c r="W28" s="14"/>
      <c r="X28" s="14"/>
      <c r="Y28" s="14"/>
      <c r="Z28" s="14"/>
      <c r="AA28" s="14"/>
    </row>
    <row r="29" spans="1:27" ht="157.5" customHeight="1" x14ac:dyDescent="0.25">
      <c r="A29" s="731"/>
      <c r="B29" s="196" t="s">
        <v>279</v>
      </c>
      <c r="C29" s="213"/>
      <c r="D29" s="213"/>
      <c r="E29" s="167" t="s">
        <v>395</v>
      </c>
      <c r="F29" s="14"/>
      <c r="G29" s="112" t="s">
        <v>399</v>
      </c>
      <c r="H29" s="200" t="s">
        <v>153</v>
      </c>
      <c r="I29" s="213" t="s">
        <v>309</v>
      </c>
      <c r="J29" s="15"/>
      <c r="K29" s="15"/>
      <c r="L29" s="15"/>
      <c r="M29" s="15"/>
      <c r="N29" s="28"/>
      <c r="O29" s="14"/>
      <c r="P29" s="14"/>
      <c r="Q29" s="14"/>
      <c r="R29" s="14"/>
      <c r="S29" s="14"/>
      <c r="T29" s="14"/>
      <c r="U29" s="14"/>
      <c r="V29" s="14"/>
      <c r="W29" s="14"/>
      <c r="X29" s="14"/>
      <c r="Y29" s="14"/>
      <c r="Z29" s="14"/>
      <c r="AA29" s="14"/>
    </row>
    <row r="30" spans="1:27" ht="170.25" customHeight="1" x14ac:dyDescent="0.25">
      <c r="A30" s="731"/>
      <c r="B30" s="196" t="s">
        <v>280</v>
      </c>
      <c r="C30" s="213"/>
      <c r="D30" s="213"/>
      <c r="E30" s="173" t="s">
        <v>400</v>
      </c>
      <c r="F30" s="14"/>
      <c r="G30" s="112" t="s">
        <v>399</v>
      </c>
      <c r="H30" s="232" t="s">
        <v>299</v>
      </c>
      <c r="I30" s="146">
        <v>10000</v>
      </c>
      <c r="J30" s="15"/>
      <c r="K30" s="15"/>
      <c r="L30" s="15"/>
      <c r="M30" s="15"/>
      <c r="N30" s="28"/>
      <c r="O30" s="14"/>
      <c r="P30" s="14"/>
      <c r="Q30" s="14"/>
      <c r="R30" s="14"/>
      <c r="S30" s="14"/>
      <c r="T30" s="14"/>
      <c r="U30" s="14"/>
      <c r="V30" s="14"/>
      <c r="W30" s="14"/>
      <c r="X30" s="14"/>
      <c r="Y30" s="14"/>
      <c r="Z30" s="14"/>
      <c r="AA30" s="14"/>
    </row>
    <row r="31" spans="1:27" ht="135" x14ac:dyDescent="0.25">
      <c r="A31" s="731"/>
      <c r="B31" s="189" t="s">
        <v>281</v>
      </c>
      <c r="C31" s="222"/>
      <c r="D31" s="222"/>
      <c r="E31" s="251" t="s">
        <v>400</v>
      </c>
      <c r="F31" s="14"/>
      <c r="G31" s="253" t="s">
        <v>138</v>
      </c>
      <c r="H31" s="252" t="s">
        <v>300</v>
      </c>
      <c r="I31" s="192">
        <v>0</v>
      </c>
      <c r="J31" s="15"/>
      <c r="K31" s="15"/>
      <c r="L31" s="15"/>
      <c r="M31" s="15"/>
      <c r="N31" s="28"/>
      <c r="O31" s="14"/>
      <c r="P31" s="14"/>
      <c r="Q31" s="14"/>
      <c r="R31" s="14"/>
      <c r="S31" s="14"/>
      <c r="T31" s="14"/>
      <c r="U31" s="14"/>
      <c r="V31" s="14"/>
      <c r="W31" s="14"/>
      <c r="X31" s="14"/>
      <c r="Y31" s="14"/>
      <c r="Z31" s="14"/>
      <c r="AA31" s="14"/>
    </row>
    <row r="32" spans="1:27" ht="180" x14ac:dyDescent="0.25">
      <c r="A32" s="108" t="s">
        <v>448</v>
      </c>
      <c r="B32" s="207" t="s">
        <v>282</v>
      </c>
      <c r="C32" s="255"/>
      <c r="D32" s="244"/>
      <c r="E32" s="249" t="s">
        <v>401</v>
      </c>
      <c r="F32" s="244" t="s">
        <v>310</v>
      </c>
      <c r="G32" s="239" t="s">
        <v>154</v>
      </c>
      <c r="H32" s="281" t="s">
        <v>402</v>
      </c>
      <c r="I32" s="15"/>
      <c r="J32" s="15"/>
      <c r="K32" s="15"/>
      <c r="L32" s="15"/>
      <c r="M32" s="15"/>
      <c r="N32" s="28"/>
      <c r="O32" s="14"/>
      <c r="P32" s="14"/>
      <c r="Q32" s="14"/>
      <c r="R32" s="14"/>
      <c r="S32" s="14"/>
      <c r="T32" s="14"/>
      <c r="U32" s="14"/>
      <c r="V32" s="14"/>
      <c r="W32" s="14"/>
      <c r="X32" s="14"/>
      <c r="Y32" s="14"/>
      <c r="Z32" s="14"/>
      <c r="AA32" s="14"/>
    </row>
    <row r="33" spans="1:27" ht="180" x14ac:dyDescent="0.25">
      <c r="A33" s="66"/>
      <c r="B33" s="208" t="s">
        <v>283</v>
      </c>
      <c r="C33" s="219"/>
      <c r="D33" s="216"/>
      <c r="E33" s="123">
        <v>41244</v>
      </c>
      <c r="F33" s="216" t="s">
        <v>310</v>
      </c>
      <c r="G33" s="236" t="s">
        <v>154</v>
      </c>
      <c r="H33" s="278" t="s">
        <v>403</v>
      </c>
      <c r="I33" s="15"/>
      <c r="J33" s="15"/>
      <c r="K33" s="15"/>
      <c r="L33" s="15"/>
      <c r="M33" s="15"/>
      <c r="N33" s="28"/>
      <c r="O33" s="14"/>
      <c r="P33" s="14"/>
      <c r="Q33" s="14"/>
      <c r="R33" s="14"/>
      <c r="S33" s="14"/>
      <c r="T33" s="14"/>
      <c r="U33" s="14"/>
      <c r="V33" s="14"/>
      <c r="W33" s="14"/>
      <c r="X33" s="14"/>
      <c r="Y33" s="14"/>
      <c r="Z33" s="14"/>
      <c r="AA33" s="14"/>
    </row>
    <row r="34" spans="1:27" ht="195" x14ac:dyDescent="0.25">
      <c r="A34" s="66"/>
      <c r="B34" s="206" t="s">
        <v>284</v>
      </c>
      <c r="C34" s="211"/>
      <c r="D34" s="213"/>
      <c r="E34" s="262" t="s">
        <v>442</v>
      </c>
      <c r="F34" s="234" t="s">
        <v>311</v>
      </c>
      <c r="G34" s="262" t="s">
        <v>154</v>
      </c>
      <c r="H34" s="230" t="s">
        <v>404</v>
      </c>
      <c r="I34" s="15"/>
      <c r="J34" s="15"/>
      <c r="K34" s="15"/>
      <c r="L34" s="15"/>
      <c r="M34" s="15"/>
      <c r="N34" s="28"/>
      <c r="O34" s="14"/>
      <c r="P34" s="14"/>
      <c r="Q34" s="14"/>
      <c r="R34" s="14"/>
      <c r="S34" s="14"/>
      <c r="T34" s="14"/>
      <c r="U34" s="14"/>
      <c r="V34" s="14"/>
      <c r="W34" s="14"/>
      <c r="X34" s="14"/>
      <c r="Y34" s="14"/>
      <c r="Z34" s="14"/>
      <c r="AA34" s="14"/>
    </row>
    <row r="35" spans="1:27" ht="135" x14ac:dyDescent="0.25">
      <c r="A35" s="108" t="s">
        <v>449</v>
      </c>
      <c r="B35" s="208" t="s">
        <v>96</v>
      </c>
      <c r="C35" s="208" t="s">
        <v>128</v>
      </c>
      <c r="D35" s="216"/>
      <c r="E35" s="123">
        <v>41334</v>
      </c>
      <c r="F35" s="134" t="s">
        <v>267</v>
      </c>
      <c r="G35" s="231" t="s">
        <v>405</v>
      </c>
      <c r="H35" s="146">
        <v>30000</v>
      </c>
      <c r="I35" s="15"/>
      <c r="J35" s="15"/>
      <c r="K35" s="15"/>
      <c r="L35" s="15"/>
      <c r="M35" s="15"/>
      <c r="N35" s="28"/>
      <c r="O35" s="14"/>
      <c r="P35" s="14"/>
      <c r="Q35" s="14"/>
      <c r="R35" s="14"/>
      <c r="S35" s="14"/>
      <c r="T35" s="14"/>
      <c r="U35" s="14"/>
      <c r="V35" s="14"/>
      <c r="W35" s="14"/>
      <c r="X35" s="14"/>
      <c r="Y35" s="14"/>
      <c r="Z35" s="14"/>
      <c r="AA35" s="14"/>
    </row>
    <row r="36" spans="1:27" ht="66" customHeight="1" x14ac:dyDescent="0.25">
      <c r="A36" s="66"/>
      <c r="B36" s="207" t="s">
        <v>97</v>
      </c>
      <c r="C36" s="207" t="s">
        <v>130</v>
      </c>
      <c r="D36" s="244"/>
      <c r="E36" s="282" t="s">
        <v>131</v>
      </c>
      <c r="F36" s="253" t="s">
        <v>155</v>
      </c>
      <c r="G36" s="250" t="s">
        <v>156</v>
      </c>
      <c r="H36" s="199">
        <v>25000</v>
      </c>
      <c r="I36" s="15"/>
      <c r="J36" s="15"/>
      <c r="K36" s="15"/>
      <c r="L36" s="15"/>
      <c r="M36" s="15"/>
      <c r="N36" s="28"/>
      <c r="O36" s="14"/>
      <c r="P36" s="14"/>
      <c r="Q36" s="14"/>
      <c r="R36" s="14"/>
      <c r="S36" s="14"/>
      <c r="T36" s="14"/>
      <c r="U36" s="14"/>
      <c r="V36" s="14"/>
      <c r="W36" s="14"/>
      <c r="X36" s="14"/>
      <c r="Y36" s="14"/>
      <c r="Z36" s="14"/>
      <c r="AA36" s="14"/>
    </row>
    <row r="37" spans="1:27" ht="65.25" customHeight="1" x14ac:dyDescent="0.25">
      <c r="A37" s="66"/>
      <c r="B37" s="207" t="s">
        <v>98</v>
      </c>
      <c r="C37" s="255"/>
      <c r="D37" s="244"/>
      <c r="E37" s="249" t="s">
        <v>388</v>
      </c>
      <c r="F37" s="281" t="s">
        <v>408</v>
      </c>
      <c r="G37" s="258" t="s">
        <v>409</v>
      </c>
      <c r="H37" s="198">
        <v>100000</v>
      </c>
      <c r="I37" s="15"/>
      <c r="J37" s="15"/>
      <c r="K37" s="15"/>
      <c r="L37" s="15"/>
      <c r="M37" s="15"/>
      <c r="N37" s="28"/>
      <c r="O37" s="14"/>
      <c r="P37" s="14"/>
      <c r="Q37" s="14"/>
      <c r="R37" s="14"/>
      <c r="S37" s="14"/>
      <c r="T37" s="14"/>
      <c r="U37" s="14"/>
      <c r="V37" s="14"/>
      <c r="W37" s="14"/>
      <c r="X37" s="14"/>
      <c r="Y37" s="14"/>
      <c r="Z37" s="14"/>
      <c r="AA37" s="14"/>
    </row>
    <row r="38" spans="1:27" ht="90" customHeight="1" x14ac:dyDescent="0.25">
      <c r="A38" s="66"/>
      <c r="B38" s="208" t="s">
        <v>285</v>
      </c>
      <c r="C38" s="219"/>
      <c r="D38" s="216"/>
      <c r="E38" s="236" t="s">
        <v>132</v>
      </c>
      <c r="F38" s="236" t="s">
        <v>157</v>
      </c>
      <c r="G38" s="274" t="s">
        <v>411</v>
      </c>
      <c r="H38" s="194">
        <v>50000</v>
      </c>
      <c r="I38" s="15"/>
      <c r="J38" s="15"/>
      <c r="K38" s="15"/>
      <c r="L38" s="15"/>
      <c r="M38" s="15" t="s">
        <v>72</v>
      </c>
      <c r="N38" s="28"/>
      <c r="O38" s="14"/>
      <c r="P38" s="14"/>
      <c r="Q38" s="14"/>
      <c r="R38" s="14"/>
      <c r="S38" s="14"/>
      <c r="T38" s="14"/>
      <c r="U38" s="14"/>
      <c r="V38" s="14"/>
      <c r="W38" s="14"/>
      <c r="X38" s="14"/>
      <c r="Y38" s="14"/>
      <c r="Z38" s="14"/>
      <c r="AA38" s="14"/>
    </row>
    <row r="39" spans="1:27" ht="93.75" customHeight="1" x14ac:dyDescent="0.25">
      <c r="A39" s="66"/>
      <c r="B39" s="206" t="s">
        <v>286</v>
      </c>
      <c r="C39" s="211"/>
      <c r="D39" s="213"/>
      <c r="E39" s="286">
        <v>41609</v>
      </c>
      <c r="F39" s="274" t="s">
        <v>408</v>
      </c>
      <c r="G39" s="230" t="s">
        <v>450</v>
      </c>
      <c r="H39" s="188">
        <v>50000</v>
      </c>
      <c r="I39" s="15"/>
      <c r="J39" s="15"/>
      <c r="K39" s="15"/>
      <c r="L39" s="15"/>
      <c r="M39" s="15"/>
      <c r="N39" s="28"/>
      <c r="O39" s="14"/>
      <c r="P39" s="14"/>
      <c r="Q39" s="14"/>
      <c r="R39" s="14"/>
      <c r="S39" s="14"/>
      <c r="T39" s="14"/>
      <c r="U39" s="14"/>
      <c r="V39" s="14"/>
      <c r="W39" s="14"/>
      <c r="X39" s="14"/>
      <c r="Y39" s="14"/>
      <c r="Z39" s="14"/>
      <c r="AA39" s="14"/>
    </row>
    <row r="40" spans="1:27" ht="69" customHeight="1" x14ac:dyDescent="0.25">
      <c r="A40" s="66"/>
      <c r="B40" s="207" t="s">
        <v>99</v>
      </c>
      <c r="C40" s="255"/>
      <c r="D40" s="244"/>
      <c r="E40" s="282" t="s">
        <v>133</v>
      </c>
      <c r="F40" s="253" t="s">
        <v>155</v>
      </c>
      <c r="G40" s="250" t="s">
        <v>301</v>
      </c>
      <c r="H40" s="199">
        <v>50000</v>
      </c>
      <c r="I40" s="15"/>
      <c r="J40" s="15"/>
      <c r="K40" s="15"/>
      <c r="L40" s="15"/>
      <c r="M40" s="15"/>
      <c r="N40" s="28"/>
      <c r="O40" s="14"/>
      <c r="P40" s="14"/>
      <c r="Q40" s="14"/>
      <c r="R40" s="14"/>
      <c r="S40" s="14"/>
      <c r="T40" s="14"/>
      <c r="U40" s="14"/>
      <c r="V40" s="14"/>
      <c r="W40" s="14"/>
      <c r="X40" s="14"/>
      <c r="Y40" s="14"/>
      <c r="Z40" s="14"/>
      <c r="AA40" s="14"/>
    </row>
    <row r="41" spans="1:27" ht="72.75" customHeight="1" x14ac:dyDescent="0.25">
      <c r="A41" s="66"/>
      <c r="B41" s="207" t="s">
        <v>100</v>
      </c>
      <c r="C41" s="255"/>
      <c r="D41" s="244"/>
      <c r="E41" s="283" t="s">
        <v>395</v>
      </c>
      <c r="F41" s="207" t="s">
        <v>158</v>
      </c>
      <c r="G41" s="280" t="s">
        <v>414</v>
      </c>
      <c r="H41" s="202" t="s">
        <v>268</v>
      </c>
      <c r="I41" s="15"/>
      <c r="J41" s="15"/>
      <c r="K41" s="15"/>
      <c r="L41" s="15"/>
      <c r="M41" s="15"/>
      <c r="N41" s="28"/>
      <c r="O41" s="14"/>
      <c r="P41" s="14"/>
      <c r="Q41" s="14"/>
      <c r="R41" s="14"/>
      <c r="S41" s="14"/>
      <c r="T41" s="14"/>
      <c r="U41" s="14"/>
      <c r="V41" s="14"/>
      <c r="W41" s="14"/>
      <c r="X41" s="14"/>
      <c r="Y41" s="14"/>
      <c r="Z41" s="14"/>
      <c r="AA41" s="14"/>
    </row>
    <row r="42" spans="1:27" ht="95.25" customHeight="1" x14ac:dyDescent="0.25">
      <c r="A42" s="66"/>
      <c r="B42" s="208" t="s">
        <v>101</v>
      </c>
      <c r="C42" s="219"/>
      <c r="D42" s="216"/>
      <c r="E42" s="248" t="s">
        <v>395</v>
      </c>
      <c r="F42" s="236" t="s">
        <v>159</v>
      </c>
      <c r="G42" s="274" t="s">
        <v>414</v>
      </c>
      <c r="H42" s="193" t="s">
        <v>269</v>
      </c>
      <c r="I42" s="15"/>
      <c r="J42" s="15"/>
      <c r="K42" s="15"/>
      <c r="L42" s="15"/>
      <c r="M42" s="15"/>
      <c r="N42" s="28"/>
      <c r="O42" s="14"/>
      <c r="P42" s="14"/>
      <c r="Q42" s="14"/>
      <c r="R42" s="14"/>
      <c r="S42" s="14"/>
      <c r="T42" s="14"/>
      <c r="U42" s="14"/>
      <c r="V42" s="14"/>
      <c r="W42" s="14"/>
      <c r="X42" s="14"/>
      <c r="Y42" s="14"/>
      <c r="Z42" s="14"/>
      <c r="AA42" s="14"/>
    </row>
    <row r="43" spans="1:27" ht="63.75" customHeight="1" x14ac:dyDescent="0.25">
      <c r="A43" s="66"/>
      <c r="B43" s="289" t="s">
        <v>287</v>
      </c>
      <c r="C43" s="256"/>
      <c r="D43" s="222"/>
      <c r="E43" s="288" t="s">
        <v>134</v>
      </c>
      <c r="F43" s="247" t="s">
        <v>302</v>
      </c>
      <c r="G43" s="252" t="s">
        <v>303</v>
      </c>
      <c r="H43" s="197">
        <v>10000</v>
      </c>
      <c r="I43" s="15"/>
      <c r="J43" s="15"/>
      <c r="K43" s="15"/>
      <c r="L43" s="15"/>
      <c r="M43" s="15"/>
      <c r="N43" s="28"/>
      <c r="O43" s="14"/>
      <c r="P43" s="14"/>
      <c r="Q43" s="14"/>
      <c r="R43" s="14"/>
      <c r="S43" s="14"/>
      <c r="T43" s="14"/>
      <c r="U43" s="14"/>
      <c r="V43" s="14"/>
      <c r="W43" s="14"/>
      <c r="X43" s="14"/>
      <c r="Y43" s="14"/>
      <c r="Z43" s="14"/>
      <c r="AA43" s="14"/>
    </row>
    <row r="44" spans="1:27" ht="65.25" customHeight="1" x14ac:dyDescent="0.25">
      <c r="A44" s="66"/>
      <c r="B44" s="207" t="s">
        <v>102</v>
      </c>
      <c r="C44" s="255"/>
      <c r="D44" s="244"/>
      <c r="E44" s="239" t="s">
        <v>133</v>
      </c>
      <c r="F44" s="239" t="s">
        <v>159</v>
      </c>
      <c r="G44" s="285" t="s">
        <v>304</v>
      </c>
      <c r="H44" s="244">
        <v>0</v>
      </c>
      <c r="I44" s="15"/>
      <c r="J44" s="15"/>
      <c r="K44" s="15"/>
      <c r="L44" s="15"/>
      <c r="M44" s="15"/>
      <c r="N44" s="28"/>
      <c r="O44" s="14"/>
      <c r="P44" s="14"/>
      <c r="Q44" s="14"/>
      <c r="R44" s="14"/>
      <c r="S44" s="14"/>
      <c r="T44" s="14"/>
      <c r="U44" s="14"/>
      <c r="V44" s="14"/>
      <c r="W44" s="14"/>
      <c r="X44" s="14"/>
      <c r="Y44" s="14"/>
      <c r="Z44" s="14"/>
      <c r="AA44" s="14"/>
    </row>
    <row r="45" spans="1:27" ht="75" customHeight="1" x14ac:dyDescent="0.25">
      <c r="A45" s="66"/>
      <c r="B45" s="208" t="s">
        <v>288</v>
      </c>
      <c r="C45" s="219"/>
      <c r="D45" s="216"/>
      <c r="E45" s="248" t="s">
        <v>395</v>
      </c>
      <c r="F45" s="236" t="s">
        <v>159</v>
      </c>
      <c r="G45" s="291" t="s">
        <v>418</v>
      </c>
      <c r="H45" s="294" t="s">
        <v>270</v>
      </c>
      <c r="I45" s="15"/>
      <c r="J45" s="15"/>
      <c r="K45" s="15"/>
      <c r="L45" s="15"/>
      <c r="M45" s="15"/>
      <c r="N45" s="28"/>
      <c r="O45" s="14"/>
      <c r="P45" s="14"/>
      <c r="Q45" s="14"/>
      <c r="R45" s="14"/>
      <c r="S45" s="14"/>
      <c r="T45" s="14"/>
      <c r="U45" s="14"/>
      <c r="V45" s="14"/>
      <c r="W45" s="14"/>
      <c r="X45" s="14"/>
      <c r="Y45" s="14"/>
      <c r="Z45" s="14"/>
      <c r="AA45" s="14"/>
    </row>
    <row r="46" spans="1:27" ht="69" customHeight="1" x14ac:dyDescent="0.25">
      <c r="A46" s="66"/>
      <c r="B46" s="206" t="s">
        <v>289</v>
      </c>
      <c r="C46" s="211" t="s">
        <v>135</v>
      </c>
      <c r="D46" s="213"/>
      <c r="E46" s="269" t="s">
        <v>129</v>
      </c>
      <c r="F46" s="262" t="s">
        <v>161</v>
      </c>
      <c r="G46" s="230" t="s">
        <v>305</v>
      </c>
      <c r="H46" s="191">
        <v>20000</v>
      </c>
      <c r="I46" s="15"/>
      <c r="J46" s="15"/>
      <c r="K46" s="15"/>
      <c r="L46" s="15"/>
      <c r="M46" s="15" t="s">
        <v>72</v>
      </c>
      <c r="N46" s="28"/>
      <c r="O46" s="14"/>
      <c r="P46" s="14"/>
      <c r="Q46" s="14"/>
      <c r="R46" s="14"/>
      <c r="S46" s="14"/>
      <c r="T46" s="14"/>
      <c r="U46" s="14"/>
      <c r="V46" s="14"/>
      <c r="W46" s="14"/>
      <c r="X46" s="14"/>
      <c r="Y46" s="14"/>
      <c r="Z46" s="14"/>
      <c r="AA46" s="14"/>
    </row>
    <row r="47" spans="1:27" ht="105.75" customHeight="1" x14ac:dyDescent="0.25">
      <c r="A47" s="66"/>
      <c r="B47" s="285" t="s">
        <v>103</v>
      </c>
      <c r="C47" s="255"/>
      <c r="D47" s="244"/>
      <c r="E47" s="282" t="s">
        <v>131</v>
      </c>
      <c r="F47" s="253" t="s">
        <v>159</v>
      </c>
      <c r="G47" s="250" t="s">
        <v>162</v>
      </c>
      <c r="H47" s="244"/>
      <c r="I47" s="15"/>
      <c r="J47" s="15"/>
      <c r="K47" s="15"/>
      <c r="L47" s="15"/>
      <c r="M47" s="15" t="s">
        <v>72</v>
      </c>
      <c r="N47" s="28"/>
      <c r="O47" s="14"/>
      <c r="P47" s="14"/>
      <c r="Q47" s="14"/>
      <c r="R47" s="14"/>
      <c r="S47" s="14"/>
      <c r="T47" s="14"/>
      <c r="U47" s="14"/>
      <c r="V47" s="14"/>
      <c r="W47" s="14"/>
      <c r="X47" s="14"/>
      <c r="Y47" s="14"/>
      <c r="Z47" s="14"/>
      <c r="AA47" s="14"/>
    </row>
    <row r="48" spans="1:27" ht="60" customHeight="1" x14ac:dyDescent="0.25">
      <c r="A48" s="66"/>
      <c r="B48" s="210" t="s">
        <v>290</v>
      </c>
      <c r="C48" s="223"/>
      <c r="D48" s="224"/>
      <c r="E48" s="236" t="s">
        <v>132</v>
      </c>
      <c r="F48" s="236" t="s">
        <v>163</v>
      </c>
      <c r="G48" s="243" t="s">
        <v>451</v>
      </c>
      <c r="H48" s="294" t="s">
        <v>271</v>
      </c>
      <c r="I48" s="15"/>
      <c r="J48" s="15"/>
      <c r="K48" s="15"/>
      <c r="L48" s="15"/>
      <c r="M48" s="15"/>
      <c r="N48" s="28"/>
      <c r="O48" s="14"/>
      <c r="P48" s="14"/>
      <c r="Q48" s="14"/>
      <c r="R48" s="14"/>
      <c r="S48" s="14"/>
      <c r="T48" s="14"/>
      <c r="U48" s="14"/>
      <c r="V48" s="14"/>
      <c r="W48" s="14"/>
      <c r="X48" s="14"/>
      <c r="Y48" s="14"/>
      <c r="Z48" s="14"/>
      <c r="AA48" s="14"/>
    </row>
    <row r="49" spans="1:27" ht="138.75" customHeight="1" x14ac:dyDescent="0.25">
      <c r="A49" s="108" t="s">
        <v>117</v>
      </c>
      <c r="B49" s="204" t="s">
        <v>291</v>
      </c>
      <c r="C49" s="219"/>
      <c r="D49" s="216"/>
      <c r="E49" s="248" t="s">
        <v>401</v>
      </c>
      <c r="F49" s="294" t="s">
        <v>164</v>
      </c>
      <c r="G49" s="274" t="s">
        <v>420</v>
      </c>
      <c r="H49" s="246">
        <v>20000</v>
      </c>
      <c r="I49" s="15"/>
      <c r="J49" s="15"/>
      <c r="K49" s="15"/>
      <c r="L49" s="15"/>
      <c r="M49" s="15"/>
      <c r="N49" s="28"/>
      <c r="O49" s="14"/>
      <c r="P49" s="14"/>
      <c r="Q49" s="14"/>
      <c r="R49" s="14"/>
      <c r="S49" s="14"/>
      <c r="T49" s="14"/>
      <c r="U49" s="14"/>
      <c r="V49" s="14"/>
      <c r="W49" s="14"/>
      <c r="X49" s="14"/>
      <c r="Y49" s="14"/>
      <c r="Z49" s="14"/>
      <c r="AA49" s="14"/>
    </row>
    <row r="50" spans="1:27" ht="111" customHeight="1" x14ac:dyDescent="0.25">
      <c r="A50" s="66"/>
      <c r="B50" s="208" t="s">
        <v>104</v>
      </c>
      <c r="C50" s="219"/>
      <c r="D50" s="216"/>
      <c r="E50" s="271" t="s">
        <v>400</v>
      </c>
      <c r="F50" s="274" t="s">
        <v>421</v>
      </c>
      <c r="G50" s="291" t="s">
        <v>422</v>
      </c>
      <c r="H50" s="268">
        <v>30000</v>
      </c>
      <c r="I50" s="15"/>
      <c r="J50" s="15"/>
      <c r="K50" s="15"/>
      <c r="L50" s="15"/>
      <c r="M50" s="15"/>
      <c r="N50" s="28"/>
      <c r="O50" s="14"/>
      <c r="P50" s="14"/>
      <c r="Q50" s="14"/>
      <c r="R50" s="14"/>
      <c r="S50" s="14"/>
      <c r="T50" s="14"/>
      <c r="U50" s="14"/>
      <c r="V50" s="14"/>
      <c r="W50" s="14"/>
      <c r="X50" s="14"/>
      <c r="Y50" s="14"/>
      <c r="Z50" s="14"/>
      <c r="AA50" s="14"/>
    </row>
    <row r="51" spans="1:27" ht="90" customHeight="1" x14ac:dyDescent="0.25">
      <c r="A51" s="66"/>
      <c r="B51" s="206" t="s">
        <v>292</v>
      </c>
      <c r="C51" s="211"/>
      <c r="D51" s="213"/>
      <c r="E51" s="296">
        <v>41609</v>
      </c>
      <c r="F51" s="262" t="s">
        <v>138</v>
      </c>
      <c r="G51" s="230" t="s">
        <v>306</v>
      </c>
      <c r="H51" s="292">
        <v>30000</v>
      </c>
      <c r="I51" s="15"/>
      <c r="J51" s="15"/>
      <c r="K51" s="15"/>
      <c r="L51" s="15"/>
      <c r="M51" s="15"/>
      <c r="N51" s="28"/>
      <c r="O51" s="14"/>
      <c r="P51" s="14"/>
      <c r="Q51" s="14"/>
      <c r="R51" s="14"/>
      <c r="S51" s="14"/>
      <c r="T51" s="14"/>
      <c r="U51" s="14"/>
      <c r="V51" s="14"/>
      <c r="W51" s="14"/>
      <c r="X51" s="14"/>
      <c r="Y51" s="14"/>
      <c r="Z51" s="14"/>
      <c r="AA51" s="14"/>
    </row>
    <row r="52" spans="1:27" ht="87.75" customHeight="1" x14ac:dyDescent="0.25">
      <c r="A52" s="66"/>
      <c r="B52" s="208" t="s">
        <v>105</v>
      </c>
      <c r="C52" s="219"/>
      <c r="D52" s="216"/>
      <c r="E52" s="296">
        <v>41974</v>
      </c>
      <c r="F52" s="112" t="s">
        <v>163</v>
      </c>
      <c r="G52" s="231" t="s">
        <v>423</v>
      </c>
      <c r="H52" s="151">
        <v>30000</v>
      </c>
      <c r="I52" s="15"/>
      <c r="J52" s="15"/>
      <c r="K52" s="15"/>
      <c r="L52" s="15"/>
      <c r="M52" s="15"/>
      <c r="N52" s="28"/>
      <c r="O52" s="14"/>
      <c r="P52" s="14"/>
      <c r="Q52" s="14"/>
      <c r="R52" s="14"/>
      <c r="S52" s="14"/>
      <c r="T52" s="14"/>
      <c r="U52" s="14"/>
      <c r="V52" s="14"/>
      <c r="W52" s="14"/>
      <c r="X52" s="14"/>
      <c r="Y52" s="14"/>
      <c r="Z52" s="14"/>
      <c r="AA52" s="14"/>
    </row>
    <row r="53" spans="1:27" ht="73.5" customHeight="1" x14ac:dyDescent="0.25">
      <c r="A53" s="66"/>
      <c r="B53" s="209" t="s">
        <v>106</v>
      </c>
      <c r="C53" s="219"/>
      <c r="D53" s="216"/>
      <c r="E53" s="296">
        <v>42339</v>
      </c>
      <c r="F53" s="112" t="s">
        <v>166</v>
      </c>
      <c r="G53" s="231" t="s">
        <v>167</v>
      </c>
      <c r="H53" s="151">
        <v>30000</v>
      </c>
      <c r="I53" s="15"/>
      <c r="J53" s="15"/>
      <c r="K53" s="15"/>
      <c r="L53" s="15"/>
      <c r="M53" s="15"/>
      <c r="N53" s="28"/>
      <c r="O53" s="14"/>
      <c r="P53" s="14"/>
      <c r="Q53" s="14"/>
      <c r="R53" s="14"/>
      <c r="S53" s="14"/>
      <c r="T53" s="14"/>
      <c r="U53" s="14"/>
      <c r="V53" s="14"/>
      <c r="W53" s="14"/>
      <c r="X53" s="14"/>
      <c r="Y53" s="14"/>
      <c r="Z53" s="14"/>
      <c r="AA53" s="14"/>
    </row>
    <row r="54" spans="1:27" ht="61.5" customHeight="1" x14ac:dyDescent="0.25">
      <c r="A54" s="66"/>
      <c r="B54" s="285" t="s">
        <v>107</v>
      </c>
      <c r="C54" s="255"/>
      <c r="D54" s="244"/>
      <c r="E54" s="245">
        <v>42339</v>
      </c>
      <c r="F54" s="281" t="s">
        <v>408</v>
      </c>
      <c r="G54" s="250" t="s">
        <v>169</v>
      </c>
      <c r="H54" s="290">
        <v>30000</v>
      </c>
      <c r="I54" s="15"/>
      <c r="J54" s="15"/>
      <c r="K54" s="15"/>
      <c r="L54" s="15"/>
      <c r="M54" s="15"/>
      <c r="N54" s="28"/>
      <c r="O54" s="14"/>
      <c r="P54" s="14"/>
      <c r="Q54" s="14"/>
      <c r="R54" s="14"/>
      <c r="S54" s="14"/>
      <c r="T54" s="14"/>
      <c r="U54" s="14"/>
      <c r="V54" s="14"/>
      <c r="W54" s="14"/>
      <c r="X54" s="14"/>
      <c r="Y54" s="14"/>
      <c r="Z54" s="14"/>
      <c r="AA54" s="14"/>
    </row>
    <row r="55" spans="1:27" ht="172.5" customHeight="1" x14ac:dyDescent="0.25">
      <c r="A55" s="66"/>
      <c r="B55" s="208" t="s">
        <v>108</v>
      </c>
      <c r="C55" s="219"/>
      <c r="D55" s="216"/>
      <c r="E55" s="296">
        <v>42339</v>
      </c>
      <c r="F55" s="294" t="s">
        <v>143</v>
      </c>
      <c r="G55" s="274" t="s">
        <v>424</v>
      </c>
      <c r="H55" s="287" t="s">
        <v>251</v>
      </c>
      <c r="I55" s="15"/>
      <c r="J55" s="15"/>
      <c r="K55" s="15"/>
      <c r="L55" s="15"/>
      <c r="M55" s="15"/>
      <c r="N55" s="28"/>
      <c r="O55" s="14"/>
      <c r="P55" s="14"/>
      <c r="Q55" s="14"/>
      <c r="R55" s="14"/>
      <c r="S55" s="14"/>
      <c r="T55" s="14"/>
      <c r="U55" s="14"/>
      <c r="V55" s="14"/>
      <c r="W55" s="14"/>
      <c r="X55" s="14"/>
      <c r="Y55" s="14"/>
      <c r="Z55" s="14"/>
      <c r="AA55" s="14"/>
    </row>
    <row r="56" spans="1:27" ht="140.25" customHeight="1" x14ac:dyDescent="0.25">
      <c r="A56" s="108" t="s">
        <v>452</v>
      </c>
      <c r="B56" s="284" t="s">
        <v>453</v>
      </c>
      <c r="C56" s="293" t="s">
        <v>454</v>
      </c>
      <c r="D56" s="235">
        <v>40391</v>
      </c>
      <c r="E56" s="235">
        <v>41609</v>
      </c>
      <c r="F56" s="295" t="s">
        <v>457</v>
      </c>
      <c r="G56" s="279" t="s">
        <v>458</v>
      </c>
      <c r="H56" s="257">
        <v>60000</v>
      </c>
      <c r="I56" s="15"/>
      <c r="J56" s="15"/>
      <c r="K56" s="15"/>
      <c r="L56" s="15"/>
      <c r="M56" s="15" t="s">
        <v>72</v>
      </c>
      <c r="N56" s="28"/>
      <c r="O56" s="14"/>
      <c r="P56" s="14"/>
      <c r="Q56" s="14"/>
      <c r="R56" s="14"/>
      <c r="S56" s="14"/>
      <c r="T56" s="14"/>
      <c r="U56" s="14"/>
      <c r="V56" s="14"/>
      <c r="W56" s="14"/>
      <c r="X56" s="14"/>
      <c r="Y56" s="14"/>
      <c r="Z56" s="14"/>
      <c r="AA56" s="14"/>
    </row>
    <row r="57" spans="1:27" ht="183.75" customHeight="1" x14ac:dyDescent="0.25">
      <c r="A57" s="66"/>
      <c r="B57" s="225" t="s">
        <v>455</v>
      </c>
      <c r="C57" s="303" t="s">
        <v>456</v>
      </c>
      <c r="D57" s="304">
        <v>41640</v>
      </c>
      <c r="E57" s="304">
        <v>42339</v>
      </c>
      <c r="F57" s="306" t="s">
        <v>457</v>
      </c>
      <c r="G57" s="307" t="s">
        <v>459</v>
      </c>
      <c r="H57" s="305">
        <v>5000000</v>
      </c>
      <c r="I57" s="15"/>
      <c r="J57" s="15"/>
      <c r="K57" s="15"/>
      <c r="L57" s="15"/>
      <c r="M57" s="15"/>
      <c r="N57" s="28"/>
      <c r="O57" s="14"/>
      <c r="P57" s="14"/>
      <c r="Q57" s="14"/>
      <c r="R57" s="14"/>
      <c r="S57" s="14"/>
      <c r="T57" s="14"/>
      <c r="U57" s="14"/>
      <c r="V57" s="14"/>
      <c r="W57" s="14"/>
      <c r="X57" s="14"/>
      <c r="Y57" s="14"/>
      <c r="Z57" s="14"/>
      <c r="AA57" s="14"/>
    </row>
    <row r="58" spans="1:27" ht="81.75" customHeight="1" x14ac:dyDescent="0.25">
      <c r="A58" s="66"/>
      <c r="B58" s="124" t="s">
        <v>435</v>
      </c>
      <c r="C58" s="299" t="s">
        <v>436</v>
      </c>
      <c r="D58" s="300">
        <v>41275</v>
      </c>
      <c r="E58" s="300">
        <v>41974</v>
      </c>
      <c r="F58" s="301" t="s">
        <v>384</v>
      </c>
      <c r="G58" s="302" t="s">
        <v>437</v>
      </c>
      <c r="H58" s="233">
        <v>0</v>
      </c>
      <c r="I58" s="15"/>
      <c r="J58" s="15"/>
      <c r="K58" s="15"/>
      <c r="L58" s="15"/>
      <c r="M58" s="15"/>
      <c r="N58" s="28"/>
      <c r="O58" s="14"/>
      <c r="P58" s="14"/>
      <c r="Q58" s="14"/>
      <c r="R58" s="14"/>
      <c r="S58" s="14"/>
      <c r="T58" s="14"/>
      <c r="U58" s="14"/>
      <c r="V58" s="14"/>
      <c r="W58" s="14"/>
      <c r="X58" s="14"/>
      <c r="Y58" s="14"/>
      <c r="Z58" s="14"/>
      <c r="AA58" s="14"/>
    </row>
    <row r="59" spans="1:27" ht="75" customHeight="1" x14ac:dyDescent="0.25">
      <c r="A59" s="108" t="s">
        <v>460</v>
      </c>
      <c r="B59" s="308" t="s">
        <v>109</v>
      </c>
      <c r="C59" s="211"/>
      <c r="D59" s="213"/>
      <c r="E59" s="269" t="s">
        <v>131</v>
      </c>
      <c r="F59" s="262" t="s">
        <v>172</v>
      </c>
      <c r="G59" s="232" t="s">
        <v>173</v>
      </c>
      <c r="H59" s="234" t="s">
        <v>251</v>
      </c>
      <c r="I59" s="15"/>
      <c r="J59" s="15"/>
      <c r="K59" s="15"/>
      <c r="L59" s="15"/>
      <c r="M59" s="15" t="s">
        <v>72</v>
      </c>
      <c r="N59" s="28"/>
      <c r="O59" s="14"/>
      <c r="P59" s="14"/>
      <c r="Q59" s="14"/>
      <c r="R59" s="14"/>
      <c r="S59" s="14"/>
      <c r="T59" s="14"/>
      <c r="U59" s="14"/>
      <c r="V59" s="14"/>
      <c r="W59" s="14"/>
      <c r="X59" s="14"/>
      <c r="Y59" s="14"/>
      <c r="Z59" s="14"/>
      <c r="AA59" s="14"/>
    </row>
    <row r="60" spans="1:27" ht="180" x14ac:dyDescent="0.25">
      <c r="A60" s="66"/>
      <c r="B60" s="208" t="s">
        <v>110</v>
      </c>
      <c r="C60" s="208" t="s">
        <v>297</v>
      </c>
      <c r="D60" s="216"/>
      <c r="E60" s="182">
        <v>41214</v>
      </c>
      <c r="F60" s="112" t="s">
        <v>150</v>
      </c>
      <c r="G60" s="231" t="s">
        <v>307</v>
      </c>
      <c r="H60" s="216">
        <v>0</v>
      </c>
      <c r="I60" s="15"/>
      <c r="J60" s="15"/>
      <c r="K60" s="15"/>
      <c r="L60" s="15"/>
      <c r="M60" s="15"/>
      <c r="N60" s="28"/>
      <c r="O60" s="14"/>
      <c r="P60" s="14"/>
      <c r="Q60" s="14"/>
      <c r="R60" s="14"/>
      <c r="S60" s="14"/>
      <c r="T60" s="14"/>
      <c r="U60" s="14"/>
      <c r="V60" s="14"/>
      <c r="W60" s="14"/>
      <c r="X60" s="14"/>
      <c r="Y60" s="14"/>
      <c r="Z60" s="14"/>
      <c r="AA60" s="14"/>
    </row>
    <row r="61" spans="1:27" ht="95.25" customHeight="1" x14ac:dyDescent="0.25">
      <c r="A61" s="66"/>
      <c r="B61" s="208" t="s">
        <v>293</v>
      </c>
      <c r="C61" s="219"/>
      <c r="D61" s="216"/>
      <c r="E61" s="134" t="s">
        <v>137</v>
      </c>
      <c r="F61" s="112" t="s">
        <v>260</v>
      </c>
      <c r="G61" s="229" t="s">
        <v>174</v>
      </c>
      <c r="H61" s="216">
        <v>0</v>
      </c>
      <c r="I61" s="15"/>
      <c r="J61" s="15"/>
      <c r="K61" s="15"/>
      <c r="L61" s="15"/>
      <c r="M61" s="15" t="s">
        <v>72</v>
      </c>
      <c r="N61" s="28"/>
      <c r="O61" s="14"/>
      <c r="P61" s="14"/>
      <c r="Q61" s="14"/>
      <c r="R61" s="14"/>
      <c r="S61" s="14"/>
      <c r="T61" s="14"/>
      <c r="U61" s="14"/>
      <c r="V61" s="14"/>
      <c r="W61" s="14"/>
      <c r="X61" s="14"/>
      <c r="Y61" s="14"/>
      <c r="Z61" s="14"/>
      <c r="AA61" s="14"/>
    </row>
    <row r="62" spans="1:27" ht="253.5" customHeight="1" x14ac:dyDescent="0.25">
      <c r="A62" s="108" t="s">
        <v>118</v>
      </c>
      <c r="B62" s="309" t="s">
        <v>111</v>
      </c>
      <c r="C62" s="255"/>
      <c r="D62" s="244"/>
      <c r="E62" s="195" t="s">
        <v>401</v>
      </c>
      <c r="F62" s="297" t="s">
        <v>150</v>
      </c>
      <c r="G62" s="260" t="s">
        <v>308</v>
      </c>
      <c r="H62" s="199">
        <v>50000</v>
      </c>
      <c r="I62" s="15"/>
      <c r="J62" s="15"/>
      <c r="K62" s="15"/>
      <c r="L62" s="15"/>
      <c r="M62" s="15"/>
      <c r="N62" s="28"/>
      <c r="O62" s="14"/>
      <c r="P62" s="14"/>
      <c r="Q62" s="14"/>
      <c r="R62" s="14"/>
      <c r="S62" s="14"/>
      <c r="T62" s="14"/>
      <c r="U62" s="14"/>
      <c r="V62" s="14"/>
      <c r="W62" s="14"/>
      <c r="X62" s="14"/>
      <c r="Y62" s="14"/>
      <c r="Z62" s="14"/>
      <c r="AA62" s="14"/>
    </row>
    <row r="63" spans="1:27" ht="62.25" customHeight="1" x14ac:dyDescent="0.25">
      <c r="A63" s="66"/>
      <c r="B63" s="207" t="s">
        <v>294</v>
      </c>
      <c r="C63" s="255"/>
      <c r="D63" s="244"/>
      <c r="E63" s="298">
        <v>42186</v>
      </c>
      <c r="F63" s="239" t="s">
        <v>145</v>
      </c>
      <c r="G63" s="281" t="s">
        <v>427</v>
      </c>
      <c r="H63" s="244">
        <v>0</v>
      </c>
      <c r="I63" s="15"/>
      <c r="J63" s="15"/>
      <c r="K63" s="15"/>
      <c r="L63" s="15"/>
      <c r="M63" s="15"/>
      <c r="N63" s="28"/>
      <c r="O63" s="14"/>
      <c r="P63" s="14"/>
      <c r="Q63" s="14"/>
      <c r="R63" s="14"/>
      <c r="S63" s="14"/>
      <c r="T63" s="14"/>
      <c r="U63" s="14"/>
      <c r="V63" s="14"/>
      <c r="W63" s="14"/>
      <c r="X63" s="14"/>
      <c r="Y63" s="14"/>
      <c r="Z63" s="14"/>
      <c r="AA63" s="14"/>
    </row>
    <row r="64" spans="1:27" ht="71.25" customHeight="1" x14ac:dyDescent="0.25">
      <c r="A64" s="66"/>
      <c r="B64" s="207" t="s">
        <v>112</v>
      </c>
      <c r="C64" s="255"/>
      <c r="D64" s="244"/>
      <c r="E64" s="245">
        <v>41456</v>
      </c>
      <c r="F64" s="239" t="s">
        <v>154</v>
      </c>
      <c r="G64" s="281" t="s">
        <v>428</v>
      </c>
      <c r="H64" s="198">
        <v>50000</v>
      </c>
      <c r="I64" s="15"/>
      <c r="J64" s="15"/>
      <c r="K64" s="15"/>
      <c r="L64" s="15"/>
      <c r="M64" s="15"/>
      <c r="N64" s="28"/>
      <c r="O64" s="14"/>
      <c r="P64" s="14"/>
      <c r="Q64" s="14"/>
      <c r="R64" s="14"/>
      <c r="S64" s="14"/>
      <c r="T64" s="14"/>
      <c r="U64" s="14"/>
      <c r="V64" s="14"/>
      <c r="W64" s="14"/>
      <c r="X64" s="14"/>
      <c r="Y64" s="14"/>
      <c r="Z64" s="14"/>
      <c r="AA64" s="14"/>
    </row>
    <row r="65" spans="1:27" ht="57.75" customHeight="1" x14ac:dyDescent="0.25">
      <c r="A65" s="66"/>
      <c r="B65" s="208" t="s">
        <v>113</v>
      </c>
      <c r="C65" s="219"/>
      <c r="D65" s="296">
        <v>41487</v>
      </c>
      <c r="E65" s="296">
        <v>42339</v>
      </c>
      <c r="F65" s="236" t="s">
        <v>145</v>
      </c>
      <c r="G65" s="291" t="s">
        <v>430</v>
      </c>
      <c r="H65" s="203" t="s">
        <v>429</v>
      </c>
      <c r="I65" s="15"/>
      <c r="J65" s="15"/>
      <c r="K65" s="15"/>
      <c r="L65" s="15"/>
      <c r="M65" s="15"/>
      <c r="N65" s="28"/>
      <c r="O65" s="14"/>
      <c r="P65" s="14"/>
      <c r="Q65" s="14"/>
      <c r="R65" s="14"/>
      <c r="S65" s="14"/>
      <c r="T65" s="14"/>
      <c r="U65" s="14"/>
      <c r="V65" s="14"/>
      <c r="W65" s="14"/>
      <c r="X65" s="14"/>
      <c r="Y65" s="14"/>
      <c r="Z65" s="14"/>
      <c r="AA65" s="14"/>
    </row>
    <row r="66" spans="1:27" ht="69" customHeight="1" x14ac:dyDescent="0.25">
      <c r="A66" s="66"/>
      <c r="B66" s="206" t="s">
        <v>114</v>
      </c>
      <c r="C66" s="211"/>
      <c r="D66" s="296">
        <v>41487</v>
      </c>
      <c r="E66" s="296">
        <v>42339</v>
      </c>
      <c r="F66" s="262" t="s">
        <v>139</v>
      </c>
      <c r="G66" s="274" t="s">
        <v>433</v>
      </c>
      <c r="H66" s="203" t="s">
        <v>461</v>
      </c>
      <c r="I66" s="15"/>
      <c r="J66" s="15"/>
      <c r="K66" s="15"/>
      <c r="L66" s="15"/>
      <c r="M66" s="15"/>
      <c r="N66" s="28"/>
      <c r="O66" s="14"/>
      <c r="P66" s="14"/>
      <c r="Q66" s="14"/>
      <c r="R66" s="14"/>
      <c r="S66" s="14"/>
      <c r="T66" s="14"/>
      <c r="U66" s="14"/>
      <c r="V66" s="14"/>
      <c r="W66" s="14"/>
      <c r="X66" s="14"/>
      <c r="Y66" s="14"/>
      <c r="Z66" s="14"/>
      <c r="AA66" s="14"/>
    </row>
    <row r="71" spans="1:27" ht="15.75" thickBot="1" x14ac:dyDescent="0.3"/>
    <row r="72" spans="1:27" ht="43.5" customHeight="1" thickTop="1" thickBot="1" x14ac:dyDescent="0.3">
      <c r="A72" s="83" t="s">
        <v>60</v>
      </c>
      <c r="B72" s="56"/>
    </row>
    <row r="73" spans="1:27" ht="15.75" thickTop="1" x14ac:dyDescent="0.25"/>
    <row r="75" spans="1:27" ht="15.75" thickBot="1" x14ac:dyDescent="0.3"/>
    <row r="76" spans="1:27" ht="17.25" thickTop="1" thickBot="1" x14ac:dyDescent="0.3">
      <c r="A76" s="83" t="s">
        <v>64</v>
      </c>
      <c r="B76" s="83" t="s">
        <v>63</v>
      </c>
      <c r="C76" s="84" t="s">
        <v>7</v>
      </c>
      <c r="D76" s="84" t="s">
        <v>11</v>
      </c>
      <c r="E76" s="84" t="s">
        <v>12</v>
      </c>
      <c r="F76" s="84" t="s">
        <v>9</v>
      </c>
      <c r="G76" s="84" t="s">
        <v>8</v>
      </c>
      <c r="H76" s="84" t="s">
        <v>10</v>
      </c>
    </row>
    <row r="77" spans="1:27" ht="15.75" thickTop="1" x14ac:dyDescent="0.25">
      <c r="A77" s="74" t="s">
        <v>61</v>
      </c>
      <c r="B77" s="55" t="s">
        <v>62</v>
      </c>
      <c r="C77" s="55"/>
      <c r="D77" s="55"/>
      <c r="E77" s="55"/>
      <c r="F77" s="55"/>
      <c r="G77" s="55"/>
      <c r="H77" s="55"/>
    </row>
    <row r="78" spans="1:27" x14ac:dyDescent="0.25">
      <c r="A78" s="64"/>
      <c r="B78" s="55"/>
      <c r="C78" s="55"/>
      <c r="D78" s="55"/>
      <c r="E78" s="55"/>
      <c r="F78" s="55"/>
      <c r="G78" s="55"/>
      <c r="H78" s="55"/>
    </row>
    <row r="79" spans="1:27" x14ac:dyDescent="0.25">
      <c r="A79" s="64"/>
      <c r="B79" s="55"/>
      <c r="C79" s="55"/>
      <c r="D79" s="55"/>
      <c r="E79" s="55"/>
      <c r="F79" s="55"/>
      <c r="G79" s="55"/>
      <c r="H79" s="55"/>
    </row>
    <row r="80" spans="1:27" x14ac:dyDescent="0.25">
      <c r="A80" s="64"/>
      <c r="B80" s="55"/>
      <c r="C80" s="55"/>
      <c r="D80" s="55"/>
      <c r="E80" s="55"/>
      <c r="F80" s="55"/>
      <c r="G80" s="55"/>
      <c r="H80" s="55"/>
    </row>
    <row r="81" spans="1:8" x14ac:dyDescent="0.25">
      <c r="A81" s="64"/>
      <c r="B81" s="55"/>
      <c r="C81" s="55"/>
      <c r="D81" s="55"/>
      <c r="E81" s="55"/>
      <c r="F81" s="55"/>
      <c r="G81" s="55"/>
      <c r="H81" s="55"/>
    </row>
    <row r="82" spans="1:8" x14ac:dyDescent="0.25">
      <c r="A82" s="64"/>
      <c r="B82" s="55"/>
      <c r="C82" s="55"/>
      <c r="D82" s="55"/>
      <c r="E82" s="55"/>
      <c r="F82" s="55"/>
      <c r="G82" s="55"/>
      <c r="H82" s="55"/>
    </row>
    <row r="83" spans="1:8" x14ac:dyDescent="0.25">
      <c r="A83" s="64"/>
      <c r="B83" s="55"/>
      <c r="C83" s="55"/>
      <c r="D83" s="55"/>
      <c r="E83" s="55"/>
      <c r="F83" s="55"/>
      <c r="G83" s="55"/>
      <c r="H83" s="55"/>
    </row>
    <row r="84" spans="1:8" x14ac:dyDescent="0.25">
      <c r="A84" s="64"/>
      <c r="B84" s="55"/>
      <c r="C84" s="55"/>
      <c r="D84" s="55"/>
      <c r="E84" s="55"/>
      <c r="F84" s="55"/>
      <c r="G84" s="55"/>
      <c r="H84" s="55"/>
    </row>
    <row r="85" spans="1:8" x14ac:dyDescent="0.25">
      <c r="A85" s="64"/>
      <c r="B85" s="55"/>
      <c r="C85" s="55"/>
      <c r="D85" s="55"/>
      <c r="E85" s="55"/>
      <c r="F85" s="55"/>
      <c r="G85" s="55"/>
      <c r="H85" s="55"/>
    </row>
    <row r="86" spans="1:8" x14ac:dyDescent="0.25">
      <c r="A86" s="65"/>
      <c r="B86" s="55"/>
      <c r="C86" s="55"/>
      <c r="D86" s="55"/>
      <c r="E86" s="55"/>
      <c r="F86" s="55"/>
      <c r="G86" s="55"/>
      <c r="H86" s="55"/>
    </row>
    <row r="87" spans="1:8" ht="15.75" thickBot="1" x14ac:dyDescent="0.3"/>
    <row r="88" spans="1:8" ht="17.25" thickTop="1" thickBot="1" x14ac:dyDescent="0.3">
      <c r="A88" s="83" t="s">
        <v>64</v>
      </c>
      <c r="B88" s="83" t="s">
        <v>63</v>
      </c>
      <c r="C88" s="83" t="s">
        <v>7</v>
      </c>
      <c r="D88" s="83" t="s">
        <v>11</v>
      </c>
      <c r="E88" s="83" t="s">
        <v>12</v>
      </c>
      <c r="F88" s="83" t="s">
        <v>9</v>
      </c>
      <c r="G88" s="83" t="s">
        <v>8</v>
      </c>
      <c r="H88" s="83" t="s">
        <v>10</v>
      </c>
    </row>
    <row r="89" spans="1:8" ht="15.75" thickTop="1" x14ac:dyDescent="0.25">
      <c r="A89" s="74" t="s">
        <v>61</v>
      </c>
      <c r="B89" s="55" t="s">
        <v>62</v>
      </c>
      <c r="C89" s="55"/>
      <c r="D89" s="55"/>
      <c r="E89" s="55"/>
      <c r="F89" s="55"/>
      <c r="G89" s="55"/>
      <c r="H89" s="55"/>
    </row>
    <row r="90" spans="1:8" x14ac:dyDescent="0.25">
      <c r="A90" s="64"/>
      <c r="B90" s="55"/>
      <c r="C90" s="55"/>
      <c r="D90" s="55"/>
      <c r="E90" s="55"/>
      <c r="F90" s="55"/>
      <c r="G90" s="55"/>
      <c r="H90" s="55"/>
    </row>
    <row r="91" spans="1:8" x14ac:dyDescent="0.25">
      <c r="A91" s="64"/>
      <c r="B91" s="55"/>
      <c r="C91" s="55"/>
      <c r="D91" s="55"/>
      <c r="E91" s="55"/>
      <c r="F91" s="55"/>
      <c r="G91" s="55"/>
      <c r="H91" s="55"/>
    </row>
    <row r="92" spans="1:8" x14ac:dyDescent="0.25">
      <c r="A92" s="64"/>
      <c r="B92" s="55"/>
      <c r="C92" s="55"/>
      <c r="D92" s="55"/>
      <c r="E92" s="55"/>
      <c r="F92" s="55"/>
      <c r="G92" s="55"/>
      <c r="H92" s="55"/>
    </row>
    <row r="93" spans="1:8" x14ac:dyDescent="0.25">
      <c r="A93" s="64"/>
      <c r="B93" s="55"/>
      <c r="C93" s="55"/>
      <c r="D93" s="55"/>
      <c r="E93" s="55"/>
      <c r="F93" s="55"/>
      <c r="G93" s="55"/>
      <c r="H93" s="55"/>
    </row>
    <row r="94" spans="1:8" x14ac:dyDescent="0.25">
      <c r="A94" s="64"/>
      <c r="B94" s="55"/>
      <c r="C94" s="55"/>
      <c r="D94" s="55"/>
      <c r="E94" s="55"/>
      <c r="F94" s="55"/>
      <c r="G94" s="55"/>
      <c r="H94" s="55"/>
    </row>
    <row r="95" spans="1:8" x14ac:dyDescent="0.25">
      <c r="A95" s="64"/>
      <c r="B95" s="55"/>
      <c r="C95" s="55"/>
      <c r="D95" s="55"/>
      <c r="E95" s="55"/>
      <c r="F95" s="55"/>
      <c r="G95" s="55"/>
      <c r="H95" s="55"/>
    </row>
    <row r="96" spans="1:8" x14ac:dyDescent="0.25">
      <c r="A96" s="64"/>
      <c r="B96" s="55"/>
      <c r="C96" s="55"/>
      <c r="D96" s="55"/>
      <c r="E96" s="55"/>
      <c r="F96" s="55"/>
      <c r="G96" s="55"/>
      <c r="H96" s="55"/>
    </row>
    <row r="97" spans="1:8" x14ac:dyDescent="0.25">
      <c r="A97" s="64"/>
      <c r="B97" s="55"/>
      <c r="C97" s="55"/>
      <c r="D97" s="55"/>
      <c r="E97" s="55"/>
      <c r="F97" s="55"/>
      <c r="G97" s="55"/>
      <c r="H97" s="55"/>
    </row>
    <row r="98" spans="1:8" x14ac:dyDescent="0.25">
      <c r="A98" s="65"/>
      <c r="B98" s="55"/>
      <c r="C98" s="55"/>
      <c r="D98" s="55"/>
      <c r="E98" s="55"/>
      <c r="F98" s="55"/>
      <c r="G98" s="55"/>
      <c r="H98" s="55"/>
    </row>
    <row r="99" spans="1:8" ht="15.75" thickBot="1" x14ac:dyDescent="0.3"/>
    <row r="100" spans="1:8" ht="17.25" thickTop="1" thickBot="1" x14ac:dyDescent="0.3">
      <c r="A100" s="83" t="s">
        <v>64</v>
      </c>
      <c r="B100" s="83" t="s">
        <v>63</v>
      </c>
      <c r="C100" s="83" t="s">
        <v>7</v>
      </c>
      <c r="D100" s="83" t="s">
        <v>11</v>
      </c>
      <c r="E100" s="83" t="s">
        <v>12</v>
      </c>
      <c r="F100" s="83" t="s">
        <v>9</v>
      </c>
      <c r="G100" s="83" t="s">
        <v>8</v>
      </c>
      <c r="H100" s="83" t="s">
        <v>10</v>
      </c>
    </row>
    <row r="101" spans="1:8" ht="15.75" thickTop="1" x14ac:dyDescent="0.25">
      <c r="A101" s="74" t="s">
        <v>61</v>
      </c>
      <c r="B101" s="55"/>
      <c r="C101" s="55"/>
      <c r="D101" s="55"/>
      <c r="E101" s="55"/>
      <c r="F101" s="55"/>
      <c r="G101" s="55"/>
      <c r="H101" s="55"/>
    </row>
    <row r="102" spans="1:8" x14ac:dyDescent="0.25">
      <c r="A102" s="64"/>
      <c r="B102" s="55"/>
      <c r="C102" s="55"/>
      <c r="D102" s="55"/>
      <c r="E102" s="55"/>
      <c r="F102" s="55"/>
      <c r="G102" s="55"/>
      <c r="H102" s="55"/>
    </row>
    <row r="103" spans="1:8" x14ac:dyDescent="0.25">
      <c r="A103" s="64"/>
      <c r="B103" s="55"/>
      <c r="C103" s="55"/>
      <c r="D103" s="55"/>
      <c r="E103" s="55"/>
      <c r="F103" s="55"/>
      <c r="G103" s="55"/>
      <c r="H103" s="55"/>
    </row>
    <row r="104" spans="1:8" x14ac:dyDescent="0.25">
      <c r="A104" s="64"/>
      <c r="B104" s="55"/>
      <c r="C104" s="55"/>
      <c r="D104" s="55"/>
      <c r="E104" s="55"/>
      <c r="F104" s="55"/>
      <c r="G104" s="55"/>
      <c r="H104" s="55"/>
    </row>
    <row r="105" spans="1:8" x14ac:dyDescent="0.25">
      <c r="A105" s="64"/>
      <c r="B105" s="55"/>
      <c r="C105" s="55"/>
      <c r="D105" s="55"/>
      <c r="E105" s="55"/>
      <c r="F105" s="55"/>
      <c r="G105" s="55"/>
      <c r="H105" s="55"/>
    </row>
    <row r="106" spans="1:8" x14ac:dyDescent="0.25">
      <c r="A106" s="64"/>
      <c r="B106" s="55"/>
      <c r="C106" s="55"/>
      <c r="D106" s="55"/>
      <c r="E106" s="55"/>
      <c r="F106" s="55"/>
      <c r="G106" s="55"/>
      <c r="H106" s="55"/>
    </row>
    <row r="107" spans="1:8" x14ac:dyDescent="0.25">
      <c r="A107" s="64"/>
      <c r="B107" s="55"/>
      <c r="C107" s="55"/>
      <c r="D107" s="55"/>
      <c r="E107" s="55"/>
      <c r="F107" s="55"/>
      <c r="G107" s="55"/>
      <c r="H107" s="55"/>
    </row>
    <row r="108" spans="1:8" x14ac:dyDescent="0.25">
      <c r="A108" s="64"/>
      <c r="B108" s="55"/>
      <c r="C108" s="55"/>
      <c r="D108" s="55"/>
      <c r="E108" s="55"/>
      <c r="F108" s="55"/>
      <c r="G108" s="55"/>
      <c r="H108" s="55"/>
    </row>
    <row r="109" spans="1:8" x14ac:dyDescent="0.25">
      <c r="A109" s="64"/>
      <c r="B109" s="55"/>
      <c r="C109" s="55"/>
      <c r="D109" s="55"/>
      <c r="E109" s="55"/>
      <c r="F109" s="55"/>
      <c r="G109" s="55"/>
      <c r="H109" s="55"/>
    </row>
    <row r="110" spans="1:8" x14ac:dyDescent="0.25">
      <c r="A110" s="65"/>
      <c r="B110" s="55"/>
      <c r="C110" s="55"/>
      <c r="D110" s="55"/>
      <c r="E110" s="55"/>
      <c r="F110" s="55"/>
      <c r="G110" s="55"/>
      <c r="H110" s="55"/>
    </row>
    <row r="111" spans="1:8" ht="15.75" thickBot="1" x14ac:dyDescent="0.3"/>
    <row r="112" spans="1:8" ht="17.25" thickTop="1" thickBot="1" x14ac:dyDescent="0.3">
      <c r="A112" s="83" t="s">
        <v>64</v>
      </c>
      <c r="B112" s="83" t="s">
        <v>63</v>
      </c>
      <c r="C112" s="83" t="s">
        <v>7</v>
      </c>
      <c r="D112" s="83" t="s">
        <v>11</v>
      </c>
      <c r="E112" s="83" t="s">
        <v>12</v>
      </c>
      <c r="F112" s="83" t="s">
        <v>9</v>
      </c>
      <c r="G112" s="83" t="s">
        <v>8</v>
      </c>
      <c r="H112" s="83" t="s">
        <v>10</v>
      </c>
    </row>
    <row r="113" spans="1:8" ht="15.75" thickTop="1" x14ac:dyDescent="0.25">
      <c r="A113" s="74" t="s">
        <v>61</v>
      </c>
      <c r="B113" s="55"/>
      <c r="C113" s="55"/>
      <c r="D113" s="55"/>
      <c r="E113" s="55"/>
      <c r="F113" s="55"/>
      <c r="G113" s="55"/>
      <c r="H113" s="55"/>
    </row>
    <row r="114" spans="1:8" x14ac:dyDescent="0.25">
      <c r="A114" s="64"/>
      <c r="B114" s="55"/>
      <c r="C114" s="55"/>
      <c r="D114" s="55"/>
      <c r="E114" s="55"/>
      <c r="F114" s="55"/>
      <c r="G114" s="55"/>
      <c r="H114" s="55"/>
    </row>
    <row r="115" spans="1:8" x14ac:dyDescent="0.25">
      <c r="A115" s="64"/>
      <c r="B115" s="55"/>
      <c r="C115" s="55"/>
      <c r="D115" s="55"/>
      <c r="E115" s="55"/>
      <c r="F115" s="55"/>
      <c r="G115" s="55"/>
      <c r="H115" s="55"/>
    </row>
    <row r="116" spans="1:8" x14ac:dyDescent="0.25">
      <c r="A116" s="64"/>
      <c r="B116" s="55"/>
      <c r="C116" s="55"/>
      <c r="D116" s="55"/>
      <c r="E116" s="55"/>
      <c r="F116" s="55"/>
      <c r="G116" s="55"/>
      <c r="H116" s="55"/>
    </row>
    <row r="117" spans="1:8" x14ac:dyDescent="0.25">
      <c r="A117" s="64"/>
      <c r="B117" s="55"/>
      <c r="C117" s="55"/>
      <c r="D117" s="55"/>
      <c r="E117" s="55"/>
      <c r="F117" s="55"/>
      <c r="G117" s="55"/>
      <c r="H117" s="55"/>
    </row>
    <row r="118" spans="1:8" x14ac:dyDescent="0.25">
      <c r="A118" s="64"/>
      <c r="B118" s="55"/>
      <c r="C118" s="55"/>
      <c r="D118" s="55"/>
      <c r="E118" s="55"/>
      <c r="F118" s="55"/>
      <c r="G118" s="55"/>
      <c r="H118" s="55"/>
    </row>
    <row r="119" spans="1:8" x14ac:dyDescent="0.25">
      <c r="A119" s="64"/>
      <c r="B119" s="55"/>
      <c r="C119" s="55"/>
      <c r="D119" s="55"/>
      <c r="E119" s="55"/>
      <c r="F119" s="55"/>
      <c r="G119" s="55"/>
      <c r="H119" s="55"/>
    </row>
    <row r="120" spans="1:8" x14ac:dyDescent="0.25">
      <c r="A120" s="64"/>
      <c r="B120" s="55"/>
      <c r="C120" s="55"/>
      <c r="D120" s="55"/>
      <c r="E120" s="55"/>
      <c r="F120" s="55"/>
      <c r="G120" s="55"/>
      <c r="H120" s="55"/>
    </row>
    <row r="121" spans="1:8" x14ac:dyDescent="0.25">
      <c r="A121" s="64"/>
      <c r="B121" s="55"/>
      <c r="C121" s="55"/>
      <c r="D121" s="55"/>
      <c r="E121" s="55"/>
      <c r="F121" s="55"/>
      <c r="G121" s="55"/>
      <c r="H121" s="55"/>
    </row>
    <row r="122" spans="1:8" x14ac:dyDescent="0.25">
      <c r="A122" s="65"/>
      <c r="B122" s="55"/>
      <c r="C122" s="55"/>
      <c r="D122" s="55"/>
      <c r="E122" s="55"/>
      <c r="F122" s="55"/>
      <c r="G122" s="55"/>
      <c r="H122" s="55"/>
    </row>
  </sheetData>
  <mergeCells count="4">
    <mergeCell ref="I9:R9"/>
    <mergeCell ref="T9:AA9"/>
    <mergeCell ref="A23:A26"/>
    <mergeCell ref="A27:A31"/>
  </mergeCells>
  <conditionalFormatting sqref="I11:I66">
    <cfRule type="cellIs" dxfId="72" priority="8" stopIfTrue="1" operator="equal">
      <formula>"x"</formula>
    </cfRule>
  </conditionalFormatting>
  <conditionalFormatting sqref="J11:J66">
    <cfRule type="cellIs" dxfId="71" priority="7" operator="equal">
      <formula>"x"</formula>
    </cfRule>
  </conditionalFormatting>
  <conditionalFormatting sqref="K11:K66">
    <cfRule type="cellIs" dxfId="70" priority="6" operator="equal">
      <formula>"x"</formula>
    </cfRule>
  </conditionalFormatting>
  <conditionalFormatting sqref="L11:L66">
    <cfRule type="cellIs" dxfId="69" priority="5" stopIfTrue="1" operator="equal">
      <formula>"x"</formula>
    </cfRule>
  </conditionalFormatting>
  <conditionalFormatting sqref="M11:M66">
    <cfRule type="cellIs" dxfId="68" priority="4" operator="equal">
      <formula>"x"</formula>
    </cfRule>
  </conditionalFormatting>
  <conditionalFormatting sqref="N11:N64">
    <cfRule type="cellIs" dxfId="67" priority="1" stopIfTrue="1" operator="equal">
      <formula>$AF$8</formula>
    </cfRule>
    <cfRule type="cellIs" dxfId="66" priority="2" stopIfTrue="1" operator="equal">
      <formula>$AF$7</formula>
    </cfRule>
  </conditionalFormatting>
  <conditionalFormatting sqref="N65:N66">
    <cfRule type="cellIs" dxfId="65" priority="3" stopIfTrue="1" operator="equal">
      <formula>"x"</formula>
    </cfRule>
  </conditionalFormatting>
  <conditionalFormatting sqref="AF7:AF8">
    <cfRule type="cellIs" dxfId="64" priority="85" stopIfTrue="1" operator="equal">
      <formula>$AF$7</formula>
    </cfRule>
  </conditionalFormatting>
  <dataValidations count="1">
    <dataValidation type="list" allowBlank="1" showInputMessage="1" showErrorMessage="1" sqref="N11:N64" xr:uid="{00000000-0002-0000-0000-000000000000}">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23"/>
  <sheetViews>
    <sheetView showGridLines="0" zoomScale="80" zoomScaleNormal="80" workbookViewId="0">
      <selection activeCell="B5" sqref="B5"/>
    </sheetView>
  </sheetViews>
  <sheetFormatPr defaultColWidth="8.85546875" defaultRowHeight="15" x14ac:dyDescent="0.25"/>
  <cols>
    <col min="1" max="1" width="35.28515625" style="1" customWidth="1"/>
    <col min="2" max="2" width="6.140625" style="1" customWidth="1"/>
    <col min="3" max="3" width="88.140625" style="1" customWidth="1"/>
    <col min="4" max="4" width="25" style="1" customWidth="1"/>
    <col min="5" max="5" width="16.5703125" style="1" customWidth="1"/>
    <col min="6" max="6" width="18" style="1" customWidth="1"/>
    <col min="7" max="7" width="27.5703125" style="1" customWidth="1"/>
    <col min="8" max="8" width="85" style="1" customWidth="1"/>
    <col min="9" max="9" width="24.140625" style="1" customWidth="1"/>
    <col min="10" max="15" width="26.7109375" style="18" customWidth="1"/>
    <col min="16" max="16" width="51.140625" style="1" customWidth="1"/>
    <col min="17" max="17" width="37.5703125" style="1" customWidth="1"/>
    <col min="18" max="18" width="40" style="1" customWidth="1"/>
    <col min="19" max="20" width="26.7109375" style="1" customWidth="1"/>
    <col min="21" max="22" width="28.85546875" style="1" customWidth="1"/>
    <col min="23" max="27" width="18.7109375" style="1" customWidth="1"/>
    <col min="28" max="28" width="22.7109375" style="1" customWidth="1"/>
    <col min="29" max="32" width="8.85546875" style="1"/>
    <col min="33" max="33" width="0" style="1" hidden="1" customWidth="1"/>
    <col min="34" max="16384" width="8.85546875" style="1"/>
  </cols>
  <sheetData>
    <row r="1" spans="1:33" s="2" customFormat="1" x14ac:dyDescent="0.25">
      <c r="A1" s="3" t="s">
        <v>0</v>
      </c>
      <c r="B1" s="3"/>
      <c r="J1" s="16"/>
      <c r="K1" s="16"/>
      <c r="L1" s="16"/>
      <c r="M1" s="16"/>
      <c r="N1" s="16"/>
      <c r="O1" s="16"/>
    </row>
    <row r="2" spans="1:33" s="4" customFormat="1" ht="4.1500000000000004" customHeight="1" x14ac:dyDescent="0.25">
      <c r="J2" s="17"/>
      <c r="K2" s="17"/>
      <c r="L2" s="17"/>
      <c r="M2" s="17"/>
      <c r="N2" s="17"/>
      <c r="O2" s="17"/>
    </row>
    <row r="3" spans="1:33" s="5" customFormat="1" ht="15.75" thickBot="1" x14ac:dyDescent="0.3">
      <c r="A3" s="733" t="str">
        <f>'Monitoria Anual 1'!A3</f>
        <v>PLANO DE AÇÃO NACIONAL PARA A CONSERVAÇÃO DOS MURIQUIS</v>
      </c>
      <c r="B3" s="733"/>
      <c r="C3" s="733"/>
      <c r="D3" s="733"/>
      <c r="E3" s="733"/>
      <c r="F3" s="733"/>
      <c r="G3" s="733"/>
      <c r="H3" s="733"/>
      <c r="I3" s="733"/>
      <c r="J3" s="733"/>
      <c r="K3" s="733"/>
      <c r="L3" s="733"/>
      <c r="M3" s="733"/>
      <c r="N3" s="733"/>
      <c r="O3" s="733"/>
      <c r="P3" s="733"/>
      <c r="Q3" s="733"/>
      <c r="R3" s="733"/>
      <c r="S3" s="733"/>
    </row>
    <row r="4" spans="1:33" ht="15.75" thickTop="1" x14ac:dyDescent="0.25"/>
    <row r="5" spans="1:33" s="6" customFormat="1" ht="25.9" customHeight="1" thickBot="1" x14ac:dyDescent="0.3">
      <c r="A5" s="616" t="s">
        <v>2</v>
      </c>
      <c r="B5" s="616" t="s">
        <v>946</v>
      </c>
      <c r="C5" s="616"/>
      <c r="D5" s="617"/>
      <c r="E5" s="618"/>
      <c r="F5" s="618"/>
      <c r="G5" s="618"/>
      <c r="H5" s="12"/>
      <c r="I5" s="12"/>
      <c r="J5" s="12"/>
      <c r="K5" s="12"/>
      <c r="L5" s="12"/>
      <c r="M5" s="12"/>
      <c r="N5" s="13"/>
    </row>
    <row r="6" spans="1:33" ht="15.75" thickTop="1" x14ac:dyDescent="0.25"/>
    <row r="7" spans="1:33" ht="15.75" thickBot="1" x14ac:dyDescent="0.3">
      <c r="A7" s="7" t="s">
        <v>1023</v>
      </c>
      <c r="B7" s="7" t="s">
        <v>1024</v>
      </c>
      <c r="C7" s="7"/>
      <c r="D7" s="8"/>
      <c r="E7" s="377"/>
      <c r="F7" s="10"/>
      <c r="G7" s="10"/>
      <c r="H7" s="11"/>
      <c r="I7" s="18"/>
      <c r="AG7" s="1" t="s">
        <v>75</v>
      </c>
    </row>
    <row r="8" spans="1:33" ht="15.75" thickTop="1" x14ac:dyDescent="0.25">
      <c r="AG8" s="81" t="s">
        <v>76</v>
      </c>
    </row>
    <row r="9" spans="1:33" ht="16.5" thickBot="1" x14ac:dyDescent="0.3">
      <c r="A9" s="67" t="s">
        <v>13</v>
      </c>
      <c r="B9" s="68"/>
      <c r="C9" s="68"/>
      <c r="D9" s="68"/>
      <c r="E9" s="68"/>
      <c r="F9" s="68"/>
      <c r="G9" s="68"/>
      <c r="H9" s="68"/>
      <c r="I9" s="69"/>
      <c r="J9" s="722" t="s">
        <v>70</v>
      </c>
      <c r="K9" s="723"/>
      <c r="L9" s="723"/>
      <c r="M9" s="723"/>
      <c r="N9" s="723"/>
      <c r="O9" s="723"/>
      <c r="P9" s="723"/>
      <c r="Q9" s="723"/>
      <c r="R9" s="723"/>
      <c r="S9" s="724"/>
      <c r="T9" s="76"/>
      <c r="U9" s="725" t="s">
        <v>32</v>
      </c>
      <c r="V9" s="726"/>
      <c r="W9" s="726"/>
      <c r="X9" s="726"/>
      <c r="Y9" s="726"/>
      <c r="Z9" s="726"/>
      <c r="AA9" s="726"/>
      <c r="AB9" s="727"/>
    </row>
    <row r="10" spans="1:33" ht="64.5" thickTop="1" thickBot="1" x14ac:dyDescent="0.3">
      <c r="A10" s="24" t="s">
        <v>5</v>
      </c>
      <c r="B10" s="403" t="s">
        <v>620</v>
      </c>
      <c r="C10" s="24" t="s">
        <v>6</v>
      </c>
      <c r="D10" s="24" t="s">
        <v>7</v>
      </c>
      <c r="E10" s="24" t="s">
        <v>11</v>
      </c>
      <c r="F10" s="24" t="s">
        <v>12</v>
      </c>
      <c r="G10" s="24" t="s">
        <v>8</v>
      </c>
      <c r="H10" s="24" t="s">
        <v>10</v>
      </c>
      <c r="I10" s="24" t="s">
        <v>73</v>
      </c>
      <c r="J10" s="19" t="s">
        <v>14</v>
      </c>
      <c r="K10" s="20" t="s">
        <v>15</v>
      </c>
      <c r="L10" s="21" t="s">
        <v>16</v>
      </c>
      <c r="M10" s="22" t="s">
        <v>17</v>
      </c>
      <c r="N10" s="23" t="s">
        <v>18</v>
      </c>
      <c r="O10" s="75" t="s">
        <v>19</v>
      </c>
      <c r="P10" s="25" t="s">
        <v>20</v>
      </c>
      <c r="Q10" s="25" t="s">
        <v>21</v>
      </c>
      <c r="R10" s="25" t="s">
        <v>22</v>
      </c>
      <c r="S10" s="25" t="s">
        <v>23</v>
      </c>
      <c r="T10" s="25" t="s">
        <v>71</v>
      </c>
      <c r="U10" s="26" t="s">
        <v>24</v>
      </c>
      <c r="V10" s="27" t="s">
        <v>25</v>
      </c>
      <c r="W10" s="27" t="s">
        <v>26</v>
      </c>
      <c r="X10" s="27" t="s">
        <v>27</v>
      </c>
      <c r="Y10" s="27" t="s">
        <v>28</v>
      </c>
      <c r="Z10" s="27" t="s">
        <v>29</v>
      </c>
      <c r="AA10" s="27" t="s">
        <v>30</v>
      </c>
      <c r="AB10" s="27" t="s">
        <v>31</v>
      </c>
    </row>
    <row r="11" spans="1:33" ht="83.25" customHeight="1" thickTop="1" x14ac:dyDescent="0.25">
      <c r="A11" s="749" t="s">
        <v>115</v>
      </c>
      <c r="B11" s="115" t="s">
        <v>621</v>
      </c>
      <c r="C11" s="606" t="s">
        <v>947</v>
      </c>
      <c r="D11" s="196" t="s">
        <v>440</v>
      </c>
      <c r="E11" s="624">
        <v>40391</v>
      </c>
      <c r="F11" s="625">
        <v>41244</v>
      </c>
      <c r="G11" s="628" t="s">
        <v>138</v>
      </c>
      <c r="H11" s="650" t="s">
        <v>961</v>
      </c>
      <c r="I11" s="570" t="s">
        <v>251</v>
      </c>
      <c r="J11" s="374"/>
      <c r="K11" s="15"/>
      <c r="L11" s="15"/>
      <c r="M11" s="15"/>
      <c r="N11" s="15" t="s">
        <v>72</v>
      </c>
      <c r="O11" s="28"/>
      <c r="P11" s="15"/>
      <c r="Q11" s="15"/>
      <c r="R11" s="15"/>
      <c r="S11" s="15"/>
      <c r="T11" s="15"/>
      <c r="U11" s="15"/>
      <c r="V11" s="15"/>
      <c r="W11" s="15"/>
      <c r="X11" s="15"/>
      <c r="Y11" s="15"/>
      <c r="Z11" s="15"/>
      <c r="AA11" s="15"/>
      <c r="AB11" s="15"/>
    </row>
    <row r="12" spans="1:33" ht="75" x14ac:dyDescent="0.25">
      <c r="A12" s="746"/>
      <c r="B12" s="115" t="s">
        <v>622</v>
      </c>
      <c r="C12" s="606" t="s">
        <v>627</v>
      </c>
      <c r="D12" s="626" t="s">
        <v>295</v>
      </c>
      <c r="E12" s="624">
        <v>40391</v>
      </c>
      <c r="F12" s="627">
        <v>41974</v>
      </c>
      <c r="G12" s="628" t="s">
        <v>590</v>
      </c>
      <c r="H12" s="650" t="s">
        <v>1045</v>
      </c>
      <c r="I12" s="571" t="s">
        <v>251</v>
      </c>
      <c r="J12" s="375"/>
      <c r="K12" s="15" t="s">
        <v>72</v>
      </c>
      <c r="L12" s="15"/>
      <c r="M12" s="15"/>
      <c r="N12" s="15"/>
      <c r="O12" s="28"/>
      <c r="P12" s="393" t="s">
        <v>599</v>
      </c>
      <c r="Q12" s="389" t="s">
        <v>600</v>
      </c>
      <c r="R12" s="389" t="s">
        <v>602</v>
      </c>
      <c r="S12" s="654" t="s">
        <v>601</v>
      </c>
      <c r="T12" s="389" t="s">
        <v>603</v>
      </c>
      <c r="U12" s="14"/>
      <c r="V12" s="14"/>
      <c r="W12" s="14"/>
      <c r="X12" s="14"/>
      <c r="Y12" s="14"/>
      <c r="Z12" s="14"/>
      <c r="AA12" s="14"/>
      <c r="AB12" s="14"/>
    </row>
    <row r="13" spans="1:33" ht="125.25" customHeight="1" x14ac:dyDescent="0.25">
      <c r="A13" s="746"/>
      <c r="B13" s="115" t="s">
        <v>623</v>
      </c>
      <c r="C13" s="606" t="s">
        <v>628</v>
      </c>
      <c r="D13" s="628" t="s">
        <v>122</v>
      </c>
      <c r="E13" s="624">
        <v>40391</v>
      </c>
      <c r="F13" s="276">
        <v>42339</v>
      </c>
      <c r="G13" s="214" t="s">
        <v>139</v>
      </c>
      <c r="H13" s="650" t="s">
        <v>1046</v>
      </c>
      <c r="I13" s="381" t="s">
        <v>375</v>
      </c>
      <c r="J13" s="176"/>
      <c r="K13" s="15"/>
      <c r="L13" s="15"/>
      <c r="M13" s="15"/>
      <c r="N13" s="15"/>
      <c r="O13" s="28"/>
      <c r="P13" s="385" t="s">
        <v>614</v>
      </c>
      <c r="Q13" s="14"/>
      <c r="R13" s="14"/>
      <c r="S13" s="14"/>
      <c r="T13" s="14"/>
      <c r="U13" s="14"/>
      <c r="V13" s="14"/>
      <c r="W13" s="14"/>
      <c r="X13" s="14"/>
      <c r="Y13" s="14"/>
      <c r="Z13" s="14"/>
      <c r="AA13" s="14"/>
      <c r="AB13" s="14"/>
    </row>
    <row r="14" spans="1:33" ht="105.75" customHeight="1" x14ac:dyDescent="0.25">
      <c r="A14" s="746"/>
      <c r="B14" s="115" t="s">
        <v>624</v>
      </c>
      <c r="C14" s="607" t="s">
        <v>1029</v>
      </c>
      <c r="D14" s="629" t="s">
        <v>123</v>
      </c>
      <c r="E14" s="624">
        <v>40391</v>
      </c>
      <c r="F14" s="186">
        <v>41244</v>
      </c>
      <c r="G14" s="297" t="s">
        <v>377</v>
      </c>
      <c r="H14" s="128" t="s">
        <v>1047</v>
      </c>
      <c r="I14" s="574" t="s">
        <v>251</v>
      </c>
      <c r="J14" s="376"/>
      <c r="K14" s="15"/>
      <c r="L14" s="15"/>
      <c r="M14" s="15"/>
      <c r="N14" s="15" t="s">
        <v>72</v>
      </c>
      <c r="O14" s="28"/>
      <c r="P14" s="14"/>
      <c r="Q14" s="14"/>
      <c r="R14" s="14"/>
      <c r="S14" s="14"/>
      <c r="T14" s="14"/>
      <c r="U14" s="14"/>
      <c r="V14" s="14"/>
      <c r="W14" s="14"/>
      <c r="X14" s="14"/>
      <c r="Y14" s="14"/>
      <c r="Z14" s="14"/>
      <c r="AA14" s="14"/>
      <c r="AB14" s="14"/>
    </row>
    <row r="15" spans="1:33" ht="108.75" customHeight="1" x14ac:dyDescent="0.25">
      <c r="A15" s="748"/>
      <c r="B15" s="115" t="s">
        <v>1028</v>
      </c>
      <c r="C15" s="606" t="s">
        <v>629</v>
      </c>
      <c r="D15" s="214" t="s">
        <v>1044</v>
      </c>
      <c r="E15" s="624">
        <v>40422</v>
      </c>
      <c r="F15" s="217">
        <v>42339</v>
      </c>
      <c r="G15" s="214" t="s">
        <v>139</v>
      </c>
      <c r="H15" s="489" t="s">
        <v>1048</v>
      </c>
      <c r="I15" s="577" t="s">
        <v>375</v>
      </c>
      <c r="J15" s="176"/>
      <c r="K15" s="15"/>
      <c r="L15" s="15"/>
      <c r="M15" s="15"/>
      <c r="N15" s="15"/>
      <c r="O15" s="28"/>
      <c r="P15" s="385" t="s">
        <v>614</v>
      </c>
      <c r="Q15" s="14"/>
      <c r="R15" s="14"/>
      <c r="S15" s="14"/>
      <c r="T15" s="14"/>
      <c r="U15" s="14"/>
      <c r="V15" s="14"/>
      <c r="W15" s="14"/>
      <c r="X15" s="14"/>
      <c r="Y15" s="14"/>
      <c r="Z15" s="14"/>
      <c r="AA15" s="14"/>
      <c r="AB15" s="14"/>
    </row>
    <row r="16" spans="1:33" ht="105" x14ac:dyDescent="0.25">
      <c r="A16" s="614" t="s">
        <v>441</v>
      </c>
      <c r="B16" s="115" t="s">
        <v>634</v>
      </c>
      <c r="C16" s="608" t="s">
        <v>641</v>
      </c>
      <c r="D16" s="462" t="s">
        <v>949</v>
      </c>
      <c r="E16" s="624">
        <v>40391</v>
      </c>
      <c r="F16" s="140">
        <v>42339</v>
      </c>
      <c r="G16" s="474" t="s">
        <v>591</v>
      </c>
      <c r="H16" s="490" t="s">
        <v>968</v>
      </c>
      <c r="I16" s="579">
        <v>10000</v>
      </c>
      <c r="J16" s="15"/>
      <c r="K16" s="15" t="s">
        <v>72</v>
      </c>
      <c r="L16" s="15"/>
      <c r="M16" s="15"/>
      <c r="N16" s="15"/>
      <c r="O16" s="28"/>
      <c r="P16" s="128" t="s">
        <v>610</v>
      </c>
      <c r="Q16" s="14"/>
      <c r="R16" s="14"/>
      <c r="S16" s="340" t="s">
        <v>536</v>
      </c>
      <c r="T16" s="14"/>
      <c r="U16" s="14"/>
      <c r="V16" s="14"/>
      <c r="W16" s="14"/>
      <c r="X16" s="14"/>
      <c r="Y16" s="14"/>
      <c r="Z16" s="14"/>
      <c r="AA16" s="14"/>
      <c r="AB16" s="14"/>
    </row>
    <row r="17" spans="1:28" ht="45" x14ac:dyDescent="0.25">
      <c r="A17" s="615"/>
      <c r="B17" s="131" t="s">
        <v>635</v>
      </c>
      <c r="C17" s="609" t="s">
        <v>642</v>
      </c>
      <c r="D17" s="185"/>
      <c r="E17" s="624">
        <v>40391</v>
      </c>
      <c r="F17" s="140">
        <v>42339</v>
      </c>
      <c r="G17" s="134" t="s">
        <v>592</v>
      </c>
      <c r="H17" s="490" t="s">
        <v>1049</v>
      </c>
      <c r="I17" s="580"/>
      <c r="J17" s="15"/>
      <c r="K17" s="15" t="s">
        <v>72</v>
      </c>
      <c r="L17" s="15"/>
      <c r="M17" s="15"/>
      <c r="N17" s="15"/>
      <c r="O17" s="28"/>
      <c r="P17" s="339" t="s">
        <v>613</v>
      </c>
      <c r="Q17" s="14"/>
      <c r="R17" s="14"/>
      <c r="S17" s="340" t="s">
        <v>612</v>
      </c>
      <c r="T17" s="14"/>
      <c r="U17" s="14"/>
      <c r="V17" s="14"/>
      <c r="W17" s="14"/>
      <c r="X17" s="14"/>
      <c r="Y17" s="14"/>
      <c r="Z17" s="14"/>
      <c r="AA17" s="14"/>
      <c r="AB17" s="14"/>
    </row>
    <row r="18" spans="1:28" ht="75" x14ac:dyDescent="0.25">
      <c r="A18" s="615"/>
      <c r="B18" s="131" t="s">
        <v>636</v>
      </c>
      <c r="C18" s="610" t="s">
        <v>643</v>
      </c>
      <c r="D18" s="133" t="s">
        <v>503</v>
      </c>
      <c r="E18" s="624">
        <v>40391</v>
      </c>
      <c r="F18" s="630">
        <v>42339</v>
      </c>
      <c r="G18" s="270" t="s">
        <v>593</v>
      </c>
      <c r="H18" s="651" t="s">
        <v>1050</v>
      </c>
      <c r="I18" s="574"/>
      <c r="J18" s="15"/>
      <c r="K18" s="15" t="s">
        <v>72</v>
      </c>
      <c r="L18" s="15"/>
      <c r="M18" s="15"/>
      <c r="N18" s="15"/>
      <c r="O18" s="28"/>
      <c r="P18" s="15" t="s">
        <v>611</v>
      </c>
      <c r="Q18" s="15"/>
      <c r="R18" s="15"/>
      <c r="S18" s="340" t="s">
        <v>536</v>
      </c>
      <c r="T18" s="15"/>
      <c r="U18" s="15"/>
      <c r="V18" s="15"/>
      <c r="W18" s="15"/>
      <c r="X18" s="15"/>
      <c r="Y18" s="15"/>
      <c r="Z18" s="15"/>
      <c r="AA18" s="15"/>
      <c r="AB18" s="15"/>
    </row>
    <row r="19" spans="1:28" ht="102.75" customHeight="1" x14ac:dyDescent="0.25">
      <c r="A19" s="615"/>
      <c r="B19" s="131" t="s">
        <v>637</v>
      </c>
      <c r="C19" s="609" t="s">
        <v>645</v>
      </c>
      <c r="D19" s="185" t="s">
        <v>125</v>
      </c>
      <c r="E19" s="624">
        <v>40391</v>
      </c>
      <c r="F19" s="271" t="s">
        <v>400</v>
      </c>
      <c r="G19" s="274" t="s">
        <v>384</v>
      </c>
      <c r="H19" s="489" t="s">
        <v>1051</v>
      </c>
      <c r="I19" s="581">
        <v>10000</v>
      </c>
      <c r="J19" s="15"/>
      <c r="K19" s="15" t="s">
        <v>72</v>
      </c>
      <c r="L19" s="15"/>
      <c r="M19" s="15"/>
      <c r="N19" s="15"/>
      <c r="O19" s="28"/>
      <c r="P19" s="349" t="s">
        <v>607</v>
      </c>
      <c r="Q19" s="15"/>
      <c r="R19" s="15"/>
      <c r="S19" s="316" t="s">
        <v>457</v>
      </c>
      <c r="T19" s="15"/>
      <c r="U19" s="15"/>
      <c r="V19" s="15"/>
      <c r="W19" s="15"/>
      <c r="X19" s="15"/>
      <c r="Y19" s="15"/>
      <c r="Z19" s="15"/>
      <c r="AA19" s="15"/>
      <c r="AB19" s="15"/>
    </row>
    <row r="20" spans="1:28" ht="78" customHeight="1" x14ac:dyDescent="0.25">
      <c r="A20" s="615"/>
      <c r="B20" s="131" t="s">
        <v>638</v>
      </c>
      <c r="C20" s="619" t="s">
        <v>1030</v>
      </c>
      <c r="D20" s="196"/>
      <c r="E20" s="624">
        <v>40391</v>
      </c>
      <c r="F20" s="541">
        <v>42339</v>
      </c>
      <c r="G20" s="474" t="s">
        <v>142</v>
      </c>
      <c r="H20" s="650" t="s">
        <v>1052</v>
      </c>
      <c r="I20" s="579">
        <v>10000</v>
      </c>
      <c r="J20" s="15"/>
      <c r="K20" s="15"/>
      <c r="L20" s="15"/>
      <c r="M20" s="15"/>
      <c r="N20" s="15"/>
      <c r="O20" s="28"/>
      <c r="P20" s="385" t="s">
        <v>614</v>
      </c>
      <c r="Q20" s="15"/>
      <c r="R20" s="15"/>
      <c r="S20" s="15"/>
      <c r="T20" s="15"/>
      <c r="U20" s="15"/>
      <c r="V20" s="15"/>
      <c r="W20" s="15"/>
      <c r="X20" s="15"/>
      <c r="Y20" s="15"/>
      <c r="Z20" s="15"/>
      <c r="AA20" s="15"/>
      <c r="AB20" s="15"/>
    </row>
    <row r="21" spans="1:28" ht="90" customHeight="1" x14ac:dyDescent="0.25">
      <c r="A21" s="615"/>
      <c r="B21" s="131" t="s">
        <v>639</v>
      </c>
      <c r="C21" s="609" t="s">
        <v>647</v>
      </c>
      <c r="D21" s="196" t="s">
        <v>126</v>
      </c>
      <c r="E21" s="624">
        <v>40391</v>
      </c>
      <c r="F21" s="631" t="s">
        <v>594</v>
      </c>
      <c r="G21" s="134" t="s">
        <v>143</v>
      </c>
      <c r="H21" s="490" t="s">
        <v>972</v>
      </c>
      <c r="I21" s="582">
        <v>5000</v>
      </c>
      <c r="J21" s="15"/>
      <c r="K21" s="15"/>
      <c r="L21" s="15"/>
      <c r="M21" s="15"/>
      <c r="N21" s="15" t="s">
        <v>72</v>
      </c>
      <c r="O21" s="28"/>
      <c r="P21" s="15"/>
      <c r="Q21" s="15"/>
      <c r="R21" s="15"/>
      <c r="S21" s="15"/>
      <c r="T21" s="15"/>
      <c r="U21" s="15"/>
      <c r="V21" s="15"/>
      <c r="W21" s="15"/>
      <c r="X21" s="15"/>
      <c r="Y21" s="15"/>
      <c r="Z21" s="15"/>
      <c r="AA21" s="15"/>
      <c r="AB21" s="15"/>
    </row>
    <row r="22" spans="1:28" ht="120" x14ac:dyDescent="0.25">
      <c r="A22" s="614" t="s">
        <v>1025</v>
      </c>
      <c r="B22" s="115" t="s">
        <v>652</v>
      </c>
      <c r="C22" s="516" t="s">
        <v>1031</v>
      </c>
      <c r="D22" s="185"/>
      <c r="E22" s="624">
        <v>40391</v>
      </c>
      <c r="F22" s="182">
        <v>42339</v>
      </c>
      <c r="G22" s="134" t="s">
        <v>260</v>
      </c>
      <c r="H22" s="652" t="s">
        <v>1053</v>
      </c>
      <c r="I22" s="583">
        <v>20000</v>
      </c>
      <c r="J22" s="15"/>
      <c r="K22" s="15"/>
      <c r="L22" s="15"/>
      <c r="M22" s="15"/>
      <c r="N22" s="15"/>
      <c r="O22" s="28"/>
      <c r="P22" s="385" t="s">
        <v>614</v>
      </c>
      <c r="Q22" s="14"/>
      <c r="R22" s="14"/>
      <c r="S22" s="14"/>
      <c r="T22" s="14"/>
      <c r="U22" s="14"/>
      <c r="V22" s="14"/>
      <c r="W22" s="14"/>
      <c r="X22" s="14"/>
      <c r="Y22" s="14"/>
      <c r="Z22" s="14"/>
      <c r="AA22" s="14"/>
      <c r="AB22" s="14"/>
    </row>
    <row r="23" spans="1:28" ht="87" customHeight="1" x14ac:dyDescent="0.25">
      <c r="A23" s="615"/>
      <c r="B23" s="131" t="s">
        <v>653</v>
      </c>
      <c r="C23" s="516" t="s">
        <v>750</v>
      </c>
      <c r="D23" s="185"/>
      <c r="E23" s="624">
        <v>40391</v>
      </c>
      <c r="F23" s="179" t="s">
        <v>395</v>
      </c>
      <c r="G23" s="134" t="s">
        <v>150</v>
      </c>
      <c r="H23" s="652" t="s">
        <v>1054</v>
      </c>
      <c r="I23" s="583">
        <v>0</v>
      </c>
      <c r="J23" s="15"/>
      <c r="K23" s="15"/>
      <c r="L23" s="15"/>
      <c r="M23" s="15"/>
      <c r="N23" s="15"/>
      <c r="O23" s="28"/>
      <c r="P23" s="385" t="s">
        <v>614</v>
      </c>
      <c r="Q23" s="14"/>
      <c r="R23" s="14"/>
      <c r="S23" s="14"/>
      <c r="T23" s="14"/>
      <c r="U23" s="14"/>
      <c r="V23" s="14"/>
      <c r="W23" s="14"/>
      <c r="X23" s="14"/>
      <c r="Y23" s="14"/>
      <c r="Z23" s="14"/>
      <c r="AA23" s="14"/>
      <c r="AB23" s="14"/>
    </row>
    <row r="24" spans="1:28" ht="93.75" customHeight="1" x14ac:dyDescent="0.25">
      <c r="A24" s="615"/>
      <c r="B24" s="131" t="s">
        <v>654</v>
      </c>
      <c r="C24" s="516" t="s">
        <v>848</v>
      </c>
      <c r="D24" s="185"/>
      <c r="E24" s="624">
        <v>40391</v>
      </c>
      <c r="F24" s="179" t="s">
        <v>395</v>
      </c>
      <c r="G24" s="185" t="s">
        <v>591</v>
      </c>
      <c r="H24" s="652" t="s">
        <v>1055</v>
      </c>
      <c r="I24" s="584"/>
      <c r="J24" s="15"/>
      <c r="K24" s="15" t="s">
        <v>72</v>
      </c>
      <c r="L24" s="15"/>
      <c r="M24" s="15"/>
      <c r="N24" s="15"/>
      <c r="O24" s="28"/>
      <c r="P24" s="340" t="s">
        <v>611</v>
      </c>
      <c r="Q24" s="14"/>
      <c r="R24" s="14"/>
      <c r="S24" s="340" t="s">
        <v>536</v>
      </c>
      <c r="T24" s="14"/>
      <c r="U24" s="14"/>
      <c r="V24" s="14"/>
      <c r="W24" s="14"/>
      <c r="X24" s="14"/>
      <c r="Y24" s="14"/>
      <c r="Z24" s="14"/>
      <c r="AA24" s="14"/>
      <c r="AB24" s="14"/>
    </row>
    <row r="25" spans="1:28" ht="75.75" customHeight="1" x14ac:dyDescent="0.25">
      <c r="A25" s="615"/>
      <c r="B25" s="131" t="s">
        <v>655</v>
      </c>
      <c r="C25" s="516" t="s">
        <v>751</v>
      </c>
      <c r="D25" s="196"/>
      <c r="E25" s="624">
        <v>40391</v>
      </c>
      <c r="F25" s="179" t="s">
        <v>395</v>
      </c>
      <c r="G25" s="134" t="s">
        <v>145</v>
      </c>
      <c r="H25" s="652" t="s">
        <v>1055</v>
      </c>
      <c r="I25" s="570">
        <v>0</v>
      </c>
      <c r="J25" s="15"/>
      <c r="K25" s="15"/>
      <c r="L25" s="15"/>
      <c r="M25" s="15"/>
      <c r="N25" s="15"/>
      <c r="O25" s="28"/>
      <c r="P25" s="385" t="s">
        <v>614</v>
      </c>
      <c r="Q25" s="15"/>
      <c r="R25" s="15"/>
      <c r="S25" s="15"/>
      <c r="T25" s="15"/>
      <c r="U25" s="15"/>
      <c r="V25" s="15"/>
      <c r="W25" s="15"/>
      <c r="X25" s="15"/>
      <c r="Y25" s="15"/>
      <c r="Z25" s="15"/>
      <c r="AA25" s="15"/>
      <c r="AB25" s="15"/>
    </row>
    <row r="26" spans="1:28" ht="79.5" customHeight="1" x14ac:dyDescent="0.25">
      <c r="A26" s="747" t="s">
        <v>447</v>
      </c>
      <c r="B26" s="115" t="s">
        <v>662</v>
      </c>
      <c r="C26" s="620" t="s">
        <v>752</v>
      </c>
      <c r="D26" s="310"/>
      <c r="E26" s="624">
        <v>40391</v>
      </c>
      <c r="F26" s="186">
        <v>42339</v>
      </c>
      <c r="G26" s="134" t="s">
        <v>595</v>
      </c>
      <c r="H26" s="488" t="s">
        <v>853</v>
      </c>
      <c r="I26" s="585">
        <v>10000</v>
      </c>
      <c r="J26" s="15"/>
      <c r="K26" s="15"/>
      <c r="L26" s="15"/>
      <c r="M26" s="15"/>
      <c r="N26" s="15"/>
      <c r="O26" s="28"/>
      <c r="P26" s="385" t="s">
        <v>614</v>
      </c>
      <c r="Q26" s="14"/>
      <c r="R26" s="14"/>
      <c r="S26" s="14"/>
      <c r="T26" s="14"/>
      <c r="U26" s="14"/>
      <c r="V26" s="14"/>
      <c r="W26" s="14"/>
      <c r="X26" s="14"/>
      <c r="Y26" s="14"/>
      <c r="Z26" s="14"/>
      <c r="AA26" s="14"/>
      <c r="AB26" s="14"/>
    </row>
    <row r="27" spans="1:28" ht="105.75" customHeight="1" x14ac:dyDescent="0.25">
      <c r="A27" s="746"/>
      <c r="B27" s="115" t="s">
        <v>663</v>
      </c>
      <c r="C27" s="516" t="s">
        <v>753</v>
      </c>
      <c r="D27" s="185"/>
      <c r="E27" s="624">
        <v>40391</v>
      </c>
      <c r="F27" s="140">
        <v>42339</v>
      </c>
      <c r="G27" s="134" t="s">
        <v>595</v>
      </c>
      <c r="H27" s="489" t="s">
        <v>975</v>
      </c>
      <c r="I27" s="581">
        <v>30000</v>
      </c>
      <c r="J27" s="15"/>
      <c r="K27" s="15"/>
      <c r="L27" s="15"/>
      <c r="M27" s="15"/>
      <c r="N27" s="15"/>
      <c r="O27" s="28"/>
      <c r="P27" s="385" t="s">
        <v>614</v>
      </c>
      <c r="Q27" s="14"/>
      <c r="R27" s="14"/>
      <c r="S27" s="14"/>
      <c r="T27" s="14"/>
      <c r="U27" s="14"/>
      <c r="V27" s="14"/>
      <c r="W27" s="14"/>
      <c r="X27" s="14"/>
      <c r="Y27" s="14"/>
      <c r="Z27" s="14"/>
      <c r="AA27" s="14"/>
      <c r="AB27" s="14"/>
    </row>
    <row r="28" spans="1:28" ht="98.25" customHeight="1" x14ac:dyDescent="0.25">
      <c r="A28" s="746"/>
      <c r="B28" s="115" t="s">
        <v>664</v>
      </c>
      <c r="C28" s="619" t="s">
        <v>754</v>
      </c>
      <c r="D28" s="196"/>
      <c r="E28" s="624">
        <v>40391</v>
      </c>
      <c r="F28" s="179" t="s">
        <v>395</v>
      </c>
      <c r="G28" s="134" t="s">
        <v>595</v>
      </c>
      <c r="H28" s="490" t="s">
        <v>1056</v>
      </c>
      <c r="I28" s="570" t="s">
        <v>309</v>
      </c>
      <c r="J28" s="15"/>
      <c r="K28" s="15"/>
      <c r="L28" s="15"/>
      <c r="M28" s="15"/>
      <c r="N28" s="15"/>
      <c r="O28" s="28"/>
      <c r="P28" s="385" t="s">
        <v>614</v>
      </c>
      <c r="Q28" s="14"/>
      <c r="R28" s="14"/>
      <c r="S28" s="14"/>
      <c r="T28" s="14"/>
      <c r="U28" s="14"/>
      <c r="V28" s="14"/>
      <c r="W28" s="14"/>
      <c r="X28" s="14"/>
      <c r="Y28" s="14"/>
      <c r="Z28" s="14"/>
      <c r="AA28" s="14"/>
      <c r="AB28" s="14"/>
    </row>
    <row r="29" spans="1:28" ht="110.25" customHeight="1" x14ac:dyDescent="0.25">
      <c r="A29" s="746"/>
      <c r="B29" s="115" t="s">
        <v>665</v>
      </c>
      <c r="C29" s="619" t="s">
        <v>755</v>
      </c>
      <c r="D29" s="196"/>
      <c r="E29" s="624">
        <v>40391</v>
      </c>
      <c r="F29" s="179" t="s">
        <v>400</v>
      </c>
      <c r="G29" s="134" t="s">
        <v>595</v>
      </c>
      <c r="H29" s="490" t="s">
        <v>854</v>
      </c>
      <c r="I29" s="583">
        <v>10000</v>
      </c>
      <c r="J29" s="15"/>
      <c r="K29" s="15"/>
      <c r="L29" s="15"/>
      <c r="M29" s="15"/>
      <c r="N29" s="15"/>
      <c r="O29" s="28"/>
      <c r="P29" s="385" t="s">
        <v>614</v>
      </c>
      <c r="Q29" s="14"/>
      <c r="R29" s="14"/>
      <c r="S29" s="14"/>
      <c r="T29" s="14"/>
      <c r="U29" s="14"/>
      <c r="V29" s="14"/>
      <c r="W29" s="14"/>
      <c r="X29" s="14"/>
      <c r="Y29" s="14"/>
      <c r="Z29" s="14"/>
      <c r="AA29" s="14"/>
      <c r="AB29" s="14"/>
    </row>
    <row r="30" spans="1:28" ht="96.75" customHeight="1" x14ac:dyDescent="0.25">
      <c r="A30" s="746"/>
      <c r="B30" s="115" t="s">
        <v>666</v>
      </c>
      <c r="C30" s="621" t="s">
        <v>756</v>
      </c>
      <c r="D30" s="629"/>
      <c r="E30" s="624">
        <v>40391</v>
      </c>
      <c r="F30" s="195" t="s">
        <v>400</v>
      </c>
      <c r="G30" s="297" t="s">
        <v>138</v>
      </c>
      <c r="H30" s="651" t="s">
        <v>1057</v>
      </c>
      <c r="I30" s="574">
        <v>0</v>
      </c>
      <c r="J30" s="15"/>
      <c r="K30" s="15"/>
      <c r="L30" s="15"/>
      <c r="M30" s="15"/>
      <c r="N30" s="15"/>
      <c r="O30" s="28"/>
      <c r="P30" s="385" t="s">
        <v>614</v>
      </c>
      <c r="Q30" s="14"/>
      <c r="R30" s="14"/>
      <c r="S30" s="14"/>
      <c r="T30" s="14"/>
      <c r="U30" s="14"/>
      <c r="V30" s="14"/>
      <c r="W30" s="14"/>
      <c r="X30" s="14"/>
      <c r="Y30" s="14"/>
      <c r="Z30" s="14"/>
      <c r="AA30" s="14"/>
      <c r="AB30" s="14"/>
    </row>
    <row r="31" spans="1:28" ht="122.25" customHeight="1" x14ac:dyDescent="0.25">
      <c r="A31" s="745" t="s">
        <v>959</v>
      </c>
      <c r="B31" s="115" t="s">
        <v>691</v>
      </c>
      <c r="C31" s="620" t="s">
        <v>757</v>
      </c>
      <c r="D31" s="310"/>
      <c r="E31" s="624">
        <v>40391</v>
      </c>
      <c r="F31" s="283" t="s">
        <v>401</v>
      </c>
      <c r="G31" s="225" t="s">
        <v>154</v>
      </c>
      <c r="H31" s="155" t="s">
        <v>1020</v>
      </c>
      <c r="I31" s="455" t="s">
        <v>310</v>
      </c>
      <c r="J31" s="15"/>
      <c r="K31" s="15"/>
      <c r="L31" s="15"/>
      <c r="M31" s="15"/>
      <c r="N31" s="15" t="s">
        <v>72</v>
      </c>
      <c r="O31" s="28"/>
      <c r="P31" s="14"/>
      <c r="Q31" s="14"/>
      <c r="R31" s="14"/>
      <c r="S31" s="14"/>
      <c r="T31" s="14"/>
      <c r="U31" s="14"/>
      <c r="V31" s="14"/>
      <c r="W31" s="14"/>
      <c r="X31" s="14"/>
      <c r="Y31" s="14"/>
      <c r="Z31" s="14"/>
      <c r="AA31" s="14"/>
      <c r="AB31" s="14"/>
    </row>
    <row r="32" spans="1:28" ht="122.25" customHeight="1" x14ac:dyDescent="0.25">
      <c r="A32" s="746"/>
      <c r="B32" s="115" t="s">
        <v>692</v>
      </c>
      <c r="C32" s="516" t="s">
        <v>758</v>
      </c>
      <c r="D32" s="185"/>
      <c r="E32" s="624">
        <v>40391</v>
      </c>
      <c r="F32" s="140">
        <v>41244</v>
      </c>
      <c r="G32" s="294" t="s">
        <v>154</v>
      </c>
      <c r="H32" s="586" t="s">
        <v>1020</v>
      </c>
      <c r="I32" s="584" t="s">
        <v>310</v>
      </c>
      <c r="J32" s="15"/>
      <c r="K32" s="15"/>
      <c r="L32" s="15"/>
      <c r="M32" s="15"/>
      <c r="N32" s="15" t="s">
        <v>72</v>
      </c>
      <c r="O32" s="28"/>
      <c r="P32" s="14"/>
      <c r="Q32" s="14"/>
      <c r="R32" s="14"/>
      <c r="S32" s="14"/>
      <c r="T32" s="14"/>
      <c r="U32" s="14"/>
      <c r="V32" s="14"/>
      <c r="W32" s="14"/>
      <c r="X32" s="14"/>
      <c r="Y32" s="14"/>
      <c r="Z32" s="14"/>
      <c r="AA32" s="14"/>
      <c r="AB32" s="14"/>
    </row>
    <row r="33" spans="1:28" ht="126" customHeight="1" x14ac:dyDescent="0.25">
      <c r="A33" s="746"/>
      <c r="B33" s="115" t="s">
        <v>693</v>
      </c>
      <c r="C33" s="619" t="s">
        <v>759</v>
      </c>
      <c r="D33" s="196"/>
      <c r="E33" s="624">
        <v>40391</v>
      </c>
      <c r="F33" s="541">
        <v>42339</v>
      </c>
      <c r="G33" s="474" t="s">
        <v>154</v>
      </c>
      <c r="H33" s="588" t="s">
        <v>1020</v>
      </c>
      <c r="I33" s="587" t="s">
        <v>311</v>
      </c>
      <c r="J33" s="15"/>
      <c r="K33" s="15"/>
      <c r="L33" s="15"/>
      <c r="M33" s="15"/>
      <c r="N33" s="15"/>
      <c r="O33" s="28"/>
      <c r="P33" s="385" t="s">
        <v>614</v>
      </c>
      <c r="Q33" s="14"/>
      <c r="R33" s="14"/>
      <c r="S33" s="14"/>
      <c r="T33" s="14"/>
      <c r="U33" s="14"/>
      <c r="V33" s="14"/>
      <c r="W33" s="14"/>
      <c r="X33" s="14"/>
      <c r="Y33" s="14"/>
      <c r="Z33" s="14"/>
      <c r="AA33" s="14"/>
      <c r="AB33" s="14"/>
    </row>
    <row r="34" spans="1:28" ht="98.25" customHeight="1" x14ac:dyDescent="0.25">
      <c r="A34" s="745" t="s">
        <v>449</v>
      </c>
      <c r="B34" s="115" t="s">
        <v>733</v>
      </c>
      <c r="C34" s="516" t="s">
        <v>747</v>
      </c>
      <c r="D34" s="626" t="s">
        <v>128</v>
      </c>
      <c r="E34" s="624">
        <v>40391</v>
      </c>
      <c r="F34" s="625">
        <v>42339</v>
      </c>
      <c r="G34" s="134" t="s">
        <v>260</v>
      </c>
      <c r="H34" s="652" t="s">
        <v>979</v>
      </c>
      <c r="I34" s="583">
        <v>30000</v>
      </c>
      <c r="J34" s="15"/>
      <c r="K34" s="15"/>
      <c r="L34" s="15"/>
      <c r="M34" s="15"/>
      <c r="N34" s="15"/>
      <c r="O34" s="28"/>
      <c r="P34" s="385" t="s">
        <v>614</v>
      </c>
      <c r="Q34" s="14"/>
      <c r="R34" s="14"/>
      <c r="S34" s="14"/>
      <c r="T34" s="14"/>
      <c r="U34" s="14"/>
      <c r="V34" s="14"/>
      <c r="W34" s="14"/>
      <c r="X34" s="14"/>
      <c r="Y34" s="14"/>
      <c r="Z34" s="14"/>
      <c r="AA34" s="14"/>
      <c r="AB34" s="14"/>
    </row>
    <row r="35" spans="1:28" ht="78" customHeight="1" x14ac:dyDescent="0.25">
      <c r="A35" s="746"/>
      <c r="B35" s="115" t="s">
        <v>734</v>
      </c>
      <c r="C35" s="620" t="s">
        <v>760</v>
      </c>
      <c r="D35" s="310" t="s">
        <v>130</v>
      </c>
      <c r="E35" s="624">
        <v>40391</v>
      </c>
      <c r="F35" s="542">
        <v>42339</v>
      </c>
      <c r="G35" s="297" t="s">
        <v>596</v>
      </c>
      <c r="H35" s="488" t="s">
        <v>1058</v>
      </c>
      <c r="I35" s="585">
        <v>25000</v>
      </c>
      <c r="J35" s="15"/>
      <c r="K35" s="15"/>
      <c r="L35" s="15"/>
      <c r="M35" s="15"/>
      <c r="N35" s="15"/>
      <c r="O35" s="28"/>
      <c r="P35" s="385" t="s">
        <v>614</v>
      </c>
      <c r="Q35" s="14"/>
      <c r="R35" s="14"/>
      <c r="S35" s="14"/>
      <c r="T35" s="14"/>
      <c r="U35" s="14"/>
      <c r="V35" s="14"/>
      <c r="W35" s="14"/>
      <c r="X35" s="14"/>
      <c r="Y35" s="14"/>
      <c r="Z35" s="14"/>
      <c r="AA35" s="14"/>
      <c r="AB35" s="14"/>
    </row>
    <row r="36" spans="1:28" ht="147" customHeight="1" x14ac:dyDescent="0.25">
      <c r="A36" s="746"/>
      <c r="B36" s="115" t="s">
        <v>735</v>
      </c>
      <c r="C36" s="620" t="s">
        <v>1032</v>
      </c>
      <c r="D36" s="310"/>
      <c r="E36" s="624">
        <v>40391</v>
      </c>
      <c r="F36" s="283" t="s">
        <v>395</v>
      </c>
      <c r="G36" s="281" t="s">
        <v>408</v>
      </c>
      <c r="H36" s="498" t="s">
        <v>981</v>
      </c>
      <c r="I36" s="589">
        <v>100000</v>
      </c>
      <c r="J36" s="15"/>
      <c r="K36" s="15"/>
      <c r="L36" s="15"/>
      <c r="M36" s="15"/>
      <c r="N36" s="15"/>
      <c r="O36" s="28"/>
      <c r="P36" s="385" t="s">
        <v>614</v>
      </c>
      <c r="Q36" s="14"/>
      <c r="R36" s="14"/>
      <c r="S36" s="14"/>
      <c r="T36" s="14"/>
      <c r="U36" s="14"/>
      <c r="V36" s="14"/>
      <c r="W36" s="14"/>
      <c r="X36" s="14"/>
      <c r="Y36" s="14"/>
      <c r="Z36" s="14"/>
      <c r="AA36" s="14"/>
      <c r="AB36" s="14"/>
    </row>
    <row r="37" spans="1:28" ht="97.5" customHeight="1" x14ac:dyDescent="0.25">
      <c r="A37" s="746"/>
      <c r="B37" s="115" t="s">
        <v>736</v>
      </c>
      <c r="C37" s="516" t="s">
        <v>1033</v>
      </c>
      <c r="D37" s="626"/>
      <c r="E37" s="624">
        <v>40391</v>
      </c>
      <c r="F37" s="625">
        <v>40878</v>
      </c>
      <c r="G37" s="644" t="s">
        <v>157</v>
      </c>
      <c r="H37" s="348" t="s">
        <v>980</v>
      </c>
      <c r="I37" s="590">
        <v>50000</v>
      </c>
      <c r="J37" s="15"/>
      <c r="K37" s="15"/>
      <c r="L37" s="15"/>
      <c r="M37" s="15"/>
      <c r="N37" s="15" t="s">
        <v>72</v>
      </c>
      <c r="O37" s="28"/>
      <c r="P37" s="14"/>
      <c r="Q37" s="14"/>
      <c r="R37" s="14"/>
      <c r="S37" s="14"/>
      <c r="T37" s="14"/>
      <c r="U37" s="14"/>
      <c r="V37" s="14"/>
      <c r="W37" s="14"/>
      <c r="X37" s="14"/>
      <c r="Y37" s="14"/>
      <c r="Z37" s="14"/>
      <c r="AA37" s="14"/>
      <c r="AB37" s="14"/>
    </row>
    <row r="38" spans="1:28" ht="91.5" customHeight="1" x14ac:dyDescent="0.25">
      <c r="A38" s="746"/>
      <c r="B38" s="115" t="s">
        <v>737</v>
      </c>
      <c r="C38" s="444" t="s">
        <v>1034</v>
      </c>
      <c r="D38" s="632" t="s">
        <v>586</v>
      </c>
      <c r="E38" s="633">
        <v>41791</v>
      </c>
      <c r="F38" s="633">
        <v>42339</v>
      </c>
      <c r="G38" s="645" t="s">
        <v>513</v>
      </c>
      <c r="H38" s="348" t="s">
        <v>980</v>
      </c>
      <c r="I38" s="592"/>
      <c r="J38" s="15"/>
      <c r="K38" s="15"/>
      <c r="L38" s="15"/>
      <c r="M38" s="15"/>
      <c r="N38" s="15"/>
      <c r="O38" s="28"/>
      <c r="P38" s="385" t="s">
        <v>614</v>
      </c>
      <c r="Q38" s="14"/>
      <c r="R38" s="14"/>
      <c r="S38" s="14"/>
      <c r="T38" s="14"/>
      <c r="U38" s="14"/>
      <c r="V38" s="14"/>
      <c r="W38" s="14"/>
      <c r="X38" s="14"/>
      <c r="Y38" s="14"/>
      <c r="Z38" s="14"/>
      <c r="AA38" s="14"/>
      <c r="AB38" s="14"/>
    </row>
    <row r="39" spans="1:28" ht="66" customHeight="1" x14ac:dyDescent="0.25">
      <c r="A39" s="746"/>
      <c r="B39" s="115" t="s">
        <v>738</v>
      </c>
      <c r="C39" s="619" t="s">
        <v>1035</v>
      </c>
      <c r="D39" s="196"/>
      <c r="E39" s="624">
        <v>40391</v>
      </c>
      <c r="F39" s="634">
        <v>42339</v>
      </c>
      <c r="G39" s="646" t="s">
        <v>408</v>
      </c>
      <c r="H39" s="490" t="s">
        <v>982</v>
      </c>
      <c r="I39" s="579">
        <v>50000</v>
      </c>
      <c r="J39" s="15"/>
      <c r="K39" s="15"/>
      <c r="L39" s="15"/>
      <c r="M39" s="15"/>
      <c r="N39" s="15"/>
      <c r="O39" s="28"/>
      <c r="P39" s="385" t="s">
        <v>614</v>
      </c>
      <c r="Q39" s="14"/>
      <c r="R39" s="14"/>
      <c r="S39" s="14"/>
      <c r="T39" s="14"/>
      <c r="U39" s="14"/>
      <c r="V39" s="14"/>
      <c r="W39" s="14"/>
      <c r="X39" s="14"/>
      <c r="Y39" s="14"/>
      <c r="Z39" s="14"/>
      <c r="AA39" s="14"/>
      <c r="AB39" s="14"/>
    </row>
    <row r="40" spans="1:28" ht="125.25" customHeight="1" x14ac:dyDescent="0.25">
      <c r="A40" s="746"/>
      <c r="B40" s="115" t="s">
        <v>739</v>
      </c>
      <c r="C40" s="620" t="s">
        <v>763</v>
      </c>
      <c r="D40" s="310"/>
      <c r="E40" s="624">
        <v>40391</v>
      </c>
      <c r="F40" s="542">
        <v>42339</v>
      </c>
      <c r="G40" s="497" t="s">
        <v>155</v>
      </c>
      <c r="H40" s="653" t="s">
        <v>867</v>
      </c>
      <c r="I40" s="585">
        <v>50000</v>
      </c>
      <c r="J40" s="15"/>
      <c r="K40" s="15"/>
      <c r="L40" s="15"/>
      <c r="M40" s="15"/>
      <c r="N40" s="15"/>
      <c r="O40" s="28"/>
      <c r="P40" s="385" t="s">
        <v>614</v>
      </c>
      <c r="Q40" s="14"/>
      <c r="R40" s="14"/>
      <c r="S40" s="14"/>
      <c r="T40" s="14"/>
      <c r="U40" s="14"/>
      <c r="V40" s="14"/>
      <c r="W40" s="14"/>
      <c r="X40" s="14"/>
      <c r="Y40" s="14"/>
      <c r="Z40" s="14"/>
      <c r="AA40" s="14"/>
      <c r="AB40" s="14"/>
    </row>
    <row r="41" spans="1:28" ht="109.5" customHeight="1" x14ac:dyDescent="0.25">
      <c r="A41" s="746"/>
      <c r="B41" s="115" t="s">
        <v>740</v>
      </c>
      <c r="C41" s="620" t="s">
        <v>764</v>
      </c>
      <c r="D41" s="310"/>
      <c r="E41" s="624">
        <v>40391</v>
      </c>
      <c r="F41" s="283" t="s">
        <v>395</v>
      </c>
      <c r="G41" s="207" t="s">
        <v>158</v>
      </c>
      <c r="H41" s="588" t="s">
        <v>1020</v>
      </c>
      <c r="I41" s="593" t="s">
        <v>268</v>
      </c>
      <c r="J41" s="15"/>
      <c r="K41" s="15"/>
      <c r="L41" s="15"/>
      <c r="M41" s="15"/>
      <c r="N41" s="15"/>
      <c r="O41" s="28"/>
      <c r="P41" s="385" t="s">
        <v>614</v>
      </c>
      <c r="Q41" s="14"/>
      <c r="R41" s="14"/>
      <c r="S41" s="14"/>
      <c r="T41" s="14"/>
      <c r="U41" s="14"/>
      <c r="V41" s="14"/>
      <c r="W41" s="14"/>
      <c r="X41" s="14"/>
      <c r="Y41" s="14"/>
      <c r="Z41" s="14"/>
      <c r="AA41" s="14"/>
      <c r="AB41" s="14"/>
    </row>
    <row r="42" spans="1:28" ht="93" customHeight="1" x14ac:dyDescent="0.25">
      <c r="A42" s="746"/>
      <c r="B42" s="115" t="s">
        <v>741</v>
      </c>
      <c r="C42" s="516" t="s">
        <v>1036</v>
      </c>
      <c r="D42" s="626"/>
      <c r="E42" s="624">
        <v>40391</v>
      </c>
      <c r="F42" s="635" t="s">
        <v>395</v>
      </c>
      <c r="G42" s="644" t="s">
        <v>159</v>
      </c>
      <c r="H42" s="348" t="s">
        <v>983</v>
      </c>
      <c r="I42" s="594" t="s">
        <v>269</v>
      </c>
      <c r="J42" s="15"/>
      <c r="K42" s="15"/>
      <c r="L42" s="15"/>
      <c r="M42" s="15"/>
      <c r="N42" s="15"/>
      <c r="O42" s="28"/>
      <c r="P42" s="385" t="s">
        <v>614</v>
      </c>
      <c r="Q42" s="14"/>
      <c r="R42" s="14"/>
      <c r="S42" s="14"/>
      <c r="T42" s="14"/>
      <c r="U42" s="14"/>
      <c r="V42" s="14"/>
      <c r="W42" s="14"/>
      <c r="X42" s="14"/>
      <c r="Y42" s="14"/>
      <c r="Z42" s="14"/>
      <c r="AA42" s="14"/>
      <c r="AB42" s="14"/>
    </row>
    <row r="43" spans="1:28" ht="94.5" customHeight="1" x14ac:dyDescent="0.25">
      <c r="A43" s="746"/>
      <c r="B43" s="115" t="s">
        <v>742</v>
      </c>
      <c r="C43" s="622" t="s">
        <v>862</v>
      </c>
      <c r="D43" s="629"/>
      <c r="E43" s="624">
        <v>40391</v>
      </c>
      <c r="F43" s="543">
        <v>42339</v>
      </c>
      <c r="G43" s="500" t="s">
        <v>590</v>
      </c>
      <c r="H43" s="651" t="s">
        <v>870</v>
      </c>
      <c r="I43" s="595">
        <v>10000</v>
      </c>
      <c r="J43" s="15"/>
      <c r="K43" s="15" t="s">
        <v>72</v>
      </c>
      <c r="L43" s="15"/>
      <c r="M43" s="15"/>
      <c r="N43" s="15"/>
      <c r="O43" s="28"/>
      <c r="P43" s="128" t="s">
        <v>604</v>
      </c>
      <c r="Q43" s="128" t="s">
        <v>1070</v>
      </c>
      <c r="R43" s="128" t="s">
        <v>605</v>
      </c>
      <c r="S43" s="340" t="s">
        <v>601</v>
      </c>
      <c r="T43" s="128" t="s">
        <v>606</v>
      </c>
      <c r="U43" s="14"/>
      <c r="V43" s="14"/>
      <c r="W43" s="14"/>
      <c r="X43" s="14"/>
      <c r="Y43" s="14"/>
      <c r="Z43" s="14"/>
      <c r="AA43" s="14"/>
      <c r="AB43" s="14"/>
    </row>
    <row r="44" spans="1:28" ht="81" customHeight="1" x14ac:dyDescent="0.25">
      <c r="A44" s="746"/>
      <c r="B44" s="115" t="s">
        <v>743</v>
      </c>
      <c r="C44" s="620" t="s">
        <v>767</v>
      </c>
      <c r="D44" s="310"/>
      <c r="E44" s="624">
        <v>40391</v>
      </c>
      <c r="F44" s="186">
        <v>42339</v>
      </c>
      <c r="G44" s="225" t="s">
        <v>159</v>
      </c>
      <c r="H44" s="546" t="s">
        <v>871</v>
      </c>
      <c r="I44" s="455">
        <v>0</v>
      </c>
      <c r="J44" s="15"/>
      <c r="K44" s="15"/>
      <c r="L44" s="15"/>
      <c r="M44" s="15"/>
      <c r="N44" s="15"/>
      <c r="O44" s="28"/>
      <c r="P44" s="385" t="s">
        <v>614</v>
      </c>
      <c r="Q44" s="14"/>
      <c r="R44" s="14"/>
      <c r="S44" s="14"/>
      <c r="T44" s="14"/>
      <c r="U44" s="14"/>
      <c r="V44" s="14"/>
      <c r="W44" s="14"/>
      <c r="X44" s="14"/>
      <c r="Y44" s="14"/>
      <c r="Z44" s="14"/>
      <c r="AA44" s="14"/>
      <c r="AB44" s="14"/>
    </row>
    <row r="45" spans="1:28" ht="91.5" customHeight="1" x14ac:dyDescent="0.25">
      <c r="A45" s="746"/>
      <c r="B45" s="115" t="s">
        <v>744</v>
      </c>
      <c r="C45" s="516" t="s">
        <v>768</v>
      </c>
      <c r="D45" s="626"/>
      <c r="E45" s="624">
        <v>40391</v>
      </c>
      <c r="F45" s="635" t="s">
        <v>395</v>
      </c>
      <c r="G45" s="644" t="s">
        <v>597</v>
      </c>
      <c r="H45" s="348" t="s">
        <v>1059</v>
      </c>
      <c r="I45" s="591" t="s">
        <v>270</v>
      </c>
      <c r="J45" s="15"/>
      <c r="K45" s="15"/>
      <c r="L45" s="15"/>
      <c r="M45" s="15"/>
      <c r="N45" s="15"/>
      <c r="O45" s="28"/>
      <c r="P45" s="385" t="s">
        <v>614</v>
      </c>
      <c r="Q45" s="14"/>
      <c r="R45" s="14"/>
      <c r="S45" s="14"/>
      <c r="T45" s="14"/>
      <c r="U45" s="14"/>
      <c r="V45" s="14"/>
      <c r="W45" s="14"/>
      <c r="X45" s="14"/>
      <c r="Y45" s="14"/>
      <c r="Z45" s="14"/>
      <c r="AA45" s="14"/>
      <c r="AB45" s="14"/>
    </row>
    <row r="46" spans="1:28" ht="96.75" customHeight="1" x14ac:dyDescent="0.25">
      <c r="A46" s="746"/>
      <c r="B46" s="115" t="s">
        <v>745</v>
      </c>
      <c r="C46" s="619" t="s">
        <v>769</v>
      </c>
      <c r="D46" s="196" t="s">
        <v>135</v>
      </c>
      <c r="E46" s="624">
        <v>40391</v>
      </c>
      <c r="F46" s="544">
        <v>40756</v>
      </c>
      <c r="G46" s="474" t="s">
        <v>161</v>
      </c>
      <c r="H46" s="490" t="s">
        <v>873</v>
      </c>
      <c r="I46" s="587">
        <v>20000</v>
      </c>
      <c r="J46" s="15"/>
      <c r="K46" s="15"/>
      <c r="L46" s="15"/>
      <c r="M46" s="15"/>
      <c r="N46" s="15" t="s">
        <v>72</v>
      </c>
      <c r="O46" s="28"/>
      <c r="P46" s="14"/>
      <c r="Q46" s="14"/>
      <c r="R46" s="14"/>
      <c r="S46" s="14"/>
      <c r="T46" s="14"/>
      <c r="U46" s="14"/>
      <c r="V46" s="14"/>
      <c r="W46" s="14"/>
      <c r="X46" s="14"/>
      <c r="Y46" s="14"/>
      <c r="Z46" s="14"/>
      <c r="AA46" s="14"/>
      <c r="AB46" s="14"/>
    </row>
    <row r="47" spans="1:28" ht="54.75" customHeight="1" x14ac:dyDescent="0.25">
      <c r="A47" s="746"/>
      <c r="B47" s="115" t="s">
        <v>746</v>
      </c>
      <c r="C47" s="620" t="s">
        <v>1037</v>
      </c>
      <c r="D47" s="310"/>
      <c r="E47" s="624">
        <v>40391</v>
      </c>
      <c r="F47" s="542">
        <v>40513</v>
      </c>
      <c r="G47" s="297" t="s">
        <v>159</v>
      </c>
      <c r="H47" s="488" t="s">
        <v>715</v>
      </c>
      <c r="I47" s="455"/>
      <c r="J47" s="15"/>
      <c r="K47" s="15"/>
      <c r="L47" s="15"/>
      <c r="M47" s="15"/>
      <c r="N47" s="15" t="s">
        <v>72</v>
      </c>
      <c r="O47" s="28"/>
      <c r="Q47" s="14"/>
      <c r="R47" s="14"/>
      <c r="S47" s="14"/>
      <c r="T47" s="14"/>
      <c r="U47" s="14"/>
      <c r="V47" s="14"/>
      <c r="W47" s="14"/>
      <c r="X47" s="14"/>
      <c r="Y47" s="14"/>
      <c r="Z47" s="14"/>
      <c r="AA47" s="14"/>
      <c r="AB47" s="14"/>
    </row>
    <row r="48" spans="1:28" ht="58.5" customHeight="1" x14ac:dyDescent="0.25">
      <c r="A48" s="748"/>
      <c r="B48" s="115" t="s">
        <v>964</v>
      </c>
      <c r="C48" s="606" t="s">
        <v>954</v>
      </c>
      <c r="D48" s="628"/>
      <c r="E48" s="624">
        <v>40878</v>
      </c>
      <c r="F48" s="625">
        <v>42339</v>
      </c>
      <c r="G48" s="644" t="s">
        <v>163</v>
      </c>
      <c r="H48" s="547" t="s">
        <v>1060</v>
      </c>
      <c r="I48" s="591" t="s">
        <v>271</v>
      </c>
      <c r="J48" s="15"/>
      <c r="K48" s="15"/>
      <c r="L48" s="15"/>
      <c r="M48" s="15"/>
      <c r="N48" s="15"/>
      <c r="O48" s="28"/>
      <c r="P48" s="385" t="s">
        <v>614</v>
      </c>
      <c r="Q48" s="14"/>
      <c r="R48" s="14"/>
      <c r="S48" s="14"/>
      <c r="T48" s="14"/>
      <c r="U48" s="14"/>
      <c r="V48" s="14"/>
      <c r="W48" s="14"/>
      <c r="X48" s="14"/>
      <c r="Y48" s="14"/>
      <c r="Z48" s="14"/>
      <c r="AA48" s="14"/>
      <c r="AB48" s="14"/>
    </row>
    <row r="49" spans="1:28" ht="83.25" customHeight="1" x14ac:dyDescent="0.25">
      <c r="A49" s="747" t="s">
        <v>1027</v>
      </c>
      <c r="B49" s="115" t="s">
        <v>772</v>
      </c>
      <c r="C49" s="516" t="s">
        <v>779</v>
      </c>
      <c r="D49" s="626"/>
      <c r="E49" s="624">
        <v>41061</v>
      </c>
      <c r="F49" s="635" t="s">
        <v>598</v>
      </c>
      <c r="G49" s="644" t="s">
        <v>164</v>
      </c>
      <c r="H49" s="348" t="s">
        <v>1061</v>
      </c>
      <c r="I49" s="590">
        <v>20000</v>
      </c>
      <c r="J49" s="15"/>
      <c r="K49" s="15"/>
      <c r="L49" s="15"/>
      <c r="M49" s="15"/>
      <c r="N49" s="15"/>
      <c r="O49" s="28"/>
      <c r="P49" s="385" t="s">
        <v>614</v>
      </c>
      <c r="Q49" s="14"/>
      <c r="R49" s="14"/>
      <c r="S49" s="14"/>
      <c r="T49" s="14"/>
      <c r="U49" s="14"/>
      <c r="V49" s="14"/>
      <c r="W49" s="14"/>
      <c r="X49" s="14"/>
      <c r="Y49" s="14"/>
      <c r="Z49" s="14"/>
      <c r="AA49" s="14"/>
      <c r="AB49" s="14"/>
    </row>
    <row r="50" spans="1:28" ht="55.5" customHeight="1" x14ac:dyDescent="0.25">
      <c r="A50" s="746"/>
      <c r="B50" s="115" t="s">
        <v>773</v>
      </c>
      <c r="C50" s="516" t="s">
        <v>780</v>
      </c>
      <c r="D50" s="626"/>
      <c r="E50" s="624">
        <v>40391</v>
      </c>
      <c r="F50" s="635" t="s">
        <v>598</v>
      </c>
      <c r="G50" s="646" t="s">
        <v>421</v>
      </c>
      <c r="H50" s="547" t="s">
        <v>1062</v>
      </c>
      <c r="I50" s="596">
        <v>30000</v>
      </c>
      <c r="J50" s="15"/>
      <c r="K50" s="15"/>
      <c r="L50" s="15"/>
      <c r="M50" s="15"/>
      <c r="N50" s="15"/>
      <c r="O50" s="28"/>
      <c r="P50" s="385" t="s">
        <v>614</v>
      </c>
      <c r="Q50" s="14"/>
      <c r="R50" s="14"/>
      <c r="S50" s="14"/>
      <c r="T50" s="14"/>
      <c r="U50" s="14"/>
      <c r="V50" s="14"/>
      <c r="W50" s="14"/>
      <c r="X50" s="14"/>
      <c r="Y50" s="14"/>
      <c r="Z50" s="14"/>
      <c r="AA50" s="14"/>
      <c r="AB50" s="14"/>
    </row>
    <row r="51" spans="1:28" ht="55.5" customHeight="1" x14ac:dyDescent="0.25">
      <c r="A51" s="746"/>
      <c r="B51" s="115" t="s">
        <v>774</v>
      </c>
      <c r="C51" s="619" t="s">
        <v>875</v>
      </c>
      <c r="D51" s="196"/>
      <c r="E51" s="624">
        <v>40391</v>
      </c>
      <c r="F51" s="634">
        <v>41609</v>
      </c>
      <c r="G51" s="474" t="s">
        <v>138</v>
      </c>
      <c r="H51" s="490" t="s">
        <v>879</v>
      </c>
      <c r="I51" s="597">
        <v>30000</v>
      </c>
      <c r="J51" s="15"/>
      <c r="K51" s="15"/>
      <c r="L51" s="15"/>
      <c r="M51" s="15"/>
      <c r="N51" s="15" t="s">
        <v>72</v>
      </c>
      <c r="O51" s="28"/>
      <c r="P51" s="14"/>
      <c r="Q51" s="14"/>
      <c r="R51" s="14"/>
      <c r="S51" s="14"/>
      <c r="T51" s="14"/>
      <c r="U51" s="14"/>
      <c r="V51" s="14"/>
      <c r="W51" s="14"/>
      <c r="X51" s="14"/>
      <c r="Y51" s="14"/>
      <c r="Z51" s="14"/>
      <c r="AA51" s="14"/>
      <c r="AB51" s="14"/>
    </row>
    <row r="52" spans="1:28" ht="55.5" customHeight="1" x14ac:dyDescent="0.25">
      <c r="A52" s="746"/>
      <c r="B52" s="115" t="s">
        <v>775</v>
      </c>
      <c r="C52" s="516" t="s">
        <v>782</v>
      </c>
      <c r="D52" s="626"/>
      <c r="E52" s="624">
        <v>40391</v>
      </c>
      <c r="F52" s="634">
        <v>41974</v>
      </c>
      <c r="G52" s="134" t="s">
        <v>163</v>
      </c>
      <c r="H52" s="652" t="s">
        <v>988</v>
      </c>
      <c r="I52" s="598">
        <v>30000</v>
      </c>
      <c r="J52" s="15"/>
      <c r="K52" s="15"/>
      <c r="L52" s="15"/>
      <c r="M52" s="15"/>
      <c r="N52" s="15"/>
      <c r="O52" s="28"/>
      <c r="P52" s="385" t="s">
        <v>614</v>
      </c>
      <c r="Q52" s="14"/>
      <c r="R52" s="14"/>
      <c r="S52" s="14"/>
      <c r="T52" s="14"/>
      <c r="U52" s="14"/>
      <c r="V52" s="14"/>
      <c r="W52" s="14"/>
      <c r="X52" s="14"/>
      <c r="Y52" s="14"/>
      <c r="Z52" s="14"/>
      <c r="AA52" s="14"/>
      <c r="AB52" s="14"/>
    </row>
    <row r="53" spans="1:28" ht="50.25" customHeight="1" x14ac:dyDescent="0.25">
      <c r="A53" s="746"/>
      <c r="B53" s="115" t="s">
        <v>776</v>
      </c>
      <c r="C53" s="516" t="s">
        <v>783</v>
      </c>
      <c r="D53" s="626"/>
      <c r="E53" s="624">
        <v>40391</v>
      </c>
      <c r="F53" s="634">
        <v>42339</v>
      </c>
      <c r="G53" s="134" t="s">
        <v>166</v>
      </c>
      <c r="H53" s="652" t="s">
        <v>1063</v>
      </c>
      <c r="I53" s="598">
        <v>30000</v>
      </c>
      <c r="J53" s="15"/>
      <c r="K53" s="15" t="s">
        <v>72</v>
      </c>
      <c r="L53" s="15"/>
      <c r="M53" s="15"/>
      <c r="N53" s="15"/>
      <c r="O53" s="28"/>
      <c r="P53" s="393" t="s">
        <v>608</v>
      </c>
      <c r="Q53" s="14"/>
      <c r="R53" s="14"/>
      <c r="S53" s="134" t="s">
        <v>609</v>
      </c>
      <c r="T53" s="14"/>
      <c r="U53" s="14"/>
      <c r="V53" s="14"/>
      <c r="W53" s="14"/>
      <c r="X53" s="14"/>
      <c r="Y53" s="14"/>
      <c r="Z53" s="14"/>
      <c r="AA53" s="14"/>
      <c r="AB53" s="14"/>
    </row>
    <row r="54" spans="1:28" ht="57.75" customHeight="1" x14ac:dyDescent="0.25">
      <c r="A54" s="746"/>
      <c r="B54" s="115" t="s">
        <v>777</v>
      </c>
      <c r="C54" s="620" t="s">
        <v>876</v>
      </c>
      <c r="D54" s="310"/>
      <c r="E54" s="624">
        <v>40391</v>
      </c>
      <c r="F54" s="636">
        <v>42339</v>
      </c>
      <c r="G54" s="281" t="s">
        <v>408</v>
      </c>
      <c r="H54" s="488" t="s">
        <v>881</v>
      </c>
      <c r="I54" s="599">
        <v>30000</v>
      </c>
      <c r="J54" s="15"/>
      <c r="K54" s="15"/>
      <c r="L54" s="15"/>
      <c r="M54" s="15"/>
      <c r="N54" s="15"/>
      <c r="O54" s="28"/>
      <c r="P54" s="385" t="s">
        <v>614</v>
      </c>
      <c r="Q54" s="14"/>
      <c r="R54" s="14"/>
      <c r="S54" s="14"/>
      <c r="T54" s="14"/>
      <c r="U54" s="14"/>
      <c r="V54" s="14"/>
      <c r="W54" s="14"/>
      <c r="X54" s="14"/>
      <c r="Y54" s="14"/>
      <c r="Z54" s="14"/>
      <c r="AA54" s="14"/>
      <c r="AB54" s="14"/>
    </row>
    <row r="55" spans="1:28" ht="78" customHeight="1" x14ac:dyDescent="0.25">
      <c r="A55" s="748"/>
      <c r="B55" s="115" t="s">
        <v>778</v>
      </c>
      <c r="C55" s="516" t="s">
        <v>785</v>
      </c>
      <c r="D55" s="626"/>
      <c r="E55" s="624">
        <v>40391</v>
      </c>
      <c r="F55" s="634">
        <v>42339</v>
      </c>
      <c r="G55" s="644" t="s">
        <v>155</v>
      </c>
      <c r="H55" s="348" t="s">
        <v>1064</v>
      </c>
      <c r="I55" s="600" t="s">
        <v>251</v>
      </c>
      <c r="J55" s="15"/>
      <c r="K55" s="15"/>
      <c r="L55" s="15"/>
      <c r="M55" s="15"/>
      <c r="N55" s="15"/>
      <c r="O55" s="28"/>
      <c r="P55" s="385" t="s">
        <v>614</v>
      </c>
      <c r="Q55" s="14"/>
      <c r="R55" s="14"/>
      <c r="S55" s="14"/>
      <c r="T55" s="14"/>
      <c r="U55" s="14"/>
      <c r="V55" s="14"/>
      <c r="W55" s="14"/>
      <c r="X55" s="14"/>
      <c r="Y55" s="14"/>
      <c r="Z55" s="14"/>
      <c r="AA55" s="14"/>
      <c r="AB55" s="14"/>
    </row>
    <row r="56" spans="1:28" ht="90" customHeight="1" thickBot="1" x14ac:dyDescent="0.3">
      <c r="A56" s="747" t="s">
        <v>1026</v>
      </c>
      <c r="B56" s="115" t="s">
        <v>786</v>
      </c>
      <c r="C56" s="623" t="s">
        <v>1038</v>
      </c>
      <c r="D56" s="637"/>
      <c r="E56" s="624">
        <v>40391</v>
      </c>
      <c r="F56" s="638">
        <v>40725</v>
      </c>
      <c r="G56" s="134" t="s">
        <v>171</v>
      </c>
      <c r="H56" s="395" t="s">
        <v>724</v>
      </c>
      <c r="I56" s="382" t="s">
        <v>192</v>
      </c>
      <c r="J56" s="15"/>
      <c r="K56" s="15"/>
      <c r="L56" s="15"/>
      <c r="M56" s="15"/>
      <c r="N56" s="15" t="s">
        <v>72</v>
      </c>
      <c r="O56" s="28"/>
      <c r="P56" s="14"/>
      <c r="Q56" s="14"/>
      <c r="R56" s="14"/>
      <c r="S56" s="14"/>
      <c r="T56" s="14"/>
      <c r="U56" s="14"/>
      <c r="V56" s="14"/>
      <c r="W56" s="14"/>
      <c r="X56" s="14"/>
      <c r="Y56" s="14"/>
      <c r="Z56" s="14"/>
      <c r="AA56" s="14"/>
      <c r="AB56" s="14"/>
    </row>
    <row r="57" spans="1:28" ht="76.5" customHeight="1" x14ac:dyDescent="0.25">
      <c r="A57" s="746"/>
      <c r="B57" s="115" t="s">
        <v>892</v>
      </c>
      <c r="C57" s="611" t="s">
        <v>896</v>
      </c>
      <c r="D57" s="639" t="s">
        <v>454</v>
      </c>
      <c r="E57" s="624">
        <v>40391</v>
      </c>
      <c r="F57" s="640">
        <v>41609</v>
      </c>
      <c r="G57" s="647" t="s">
        <v>457</v>
      </c>
      <c r="H57" s="602" t="s">
        <v>458</v>
      </c>
      <c r="I57" s="601">
        <v>60000</v>
      </c>
      <c r="J57" s="15"/>
      <c r="K57" s="15" t="s">
        <v>72</v>
      </c>
      <c r="L57" s="15"/>
      <c r="M57" s="15"/>
      <c r="N57" s="15"/>
      <c r="O57" s="28"/>
      <c r="P57" s="349" t="s">
        <v>607</v>
      </c>
      <c r="Q57" s="14"/>
      <c r="R57" s="14"/>
      <c r="S57" s="316" t="s">
        <v>457</v>
      </c>
      <c r="T57" s="14"/>
      <c r="U57" s="14"/>
      <c r="V57" s="14"/>
      <c r="W57" s="14"/>
      <c r="X57" s="14"/>
      <c r="Y57" s="14"/>
      <c r="Z57" s="14"/>
      <c r="AA57" s="14"/>
      <c r="AB57" s="14"/>
    </row>
    <row r="58" spans="1:28" ht="99.75" customHeight="1" x14ac:dyDescent="0.25">
      <c r="A58" s="746"/>
      <c r="B58" s="115" t="s">
        <v>893</v>
      </c>
      <c r="C58" s="612" t="s">
        <v>1039</v>
      </c>
      <c r="D58" s="641" t="s">
        <v>456</v>
      </c>
      <c r="E58" s="642">
        <v>41640</v>
      </c>
      <c r="F58" s="642">
        <v>42339</v>
      </c>
      <c r="G58" s="648" t="s">
        <v>457</v>
      </c>
      <c r="H58" s="604" t="s">
        <v>459</v>
      </c>
      <c r="I58" s="603">
        <v>5000000</v>
      </c>
      <c r="J58" s="15"/>
      <c r="K58" s="15" t="s">
        <v>72</v>
      </c>
      <c r="L58" s="15"/>
      <c r="M58" s="15"/>
      <c r="N58" s="15"/>
      <c r="O58" s="28"/>
      <c r="P58" s="349" t="s">
        <v>607</v>
      </c>
      <c r="Q58" s="14"/>
      <c r="R58" s="14"/>
      <c r="S58" s="316" t="s">
        <v>457</v>
      </c>
      <c r="T58" s="14"/>
      <c r="U58" s="14"/>
      <c r="V58" s="14"/>
      <c r="W58" s="14"/>
      <c r="X58" s="14"/>
      <c r="Y58" s="14"/>
      <c r="Z58" s="14"/>
      <c r="AA58" s="14"/>
      <c r="AB58" s="14"/>
    </row>
    <row r="59" spans="1:28" ht="74.25" customHeight="1" x14ac:dyDescent="0.25">
      <c r="A59" s="748"/>
      <c r="B59" s="115" t="s">
        <v>894</v>
      </c>
      <c r="C59" s="613" t="s">
        <v>1040</v>
      </c>
      <c r="D59" s="637" t="s">
        <v>436</v>
      </c>
      <c r="E59" s="638">
        <v>41275</v>
      </c>
      <c r="F59" s="638">
        <v>42339</v>
      </c>
      <c r="G59" s="649" t="s">
        <v>384</v>
      </c>
      <c r="H59" s="128" t="s">
        <v>1065</v>
      </c>
      <c r="I59" s="605">
        <v>0</v>
      </c>
      <c r="J59" s="15"/>
      <c r="K59" s="15" t="s">
        <v>72</v>
      </c>
      <c r="L59" s="15"/>
      <c r="M59" s="15"/>
      <c r="N59" s="15"/>
      <c r="O59" s="28"/>
      <c r="P59" s="349" t="s">
        <v>607</v>
      </c>
      <c r="Q59" s="14"/>
      <c r="R59" s="14"/>
      <c r="S59" s="316" t="s">
        <v>457</v>
      </c>
      <c r="T59" s="14"/>
      <c r="U59" s="14"/>
      <c r="V59" s="14"/>
      <c r="W59" s="14"/>
      <c r="X59" s="14"/>
      <c r="Y59" s="14"/>
      <c r="Z59" s="14"/>
      <c r="AA59" s="14"/>
      <c r="AB59" s="14"/>
    </row>
    <row r="60" spans="1:28" ht="77.25" customHeight="1" x14ac:dyDescent="0.25">
      <c r="A60" s="747" t="s">
        <v>956</v>
      </c>
      <c r="B60" s="115" t="s">
        <v>788</v>
      </c>
      <c r="C60" s="619" t="s">
        <v>791</v>
      </c>
      <c r="D60" s="196"/>
      <c r="E60" s="196"/>
      <c r="F60" s="544">
        <v>40513</v>
      </c>
      <c r="G60" s="474" t="s">
        <v>172</v>
      </c>
      <c r="H60" s="490" t="s">
        <v>725</v>
      </c>
      <c r="I60" s="587" t="s">
        <v>251</v>
      </c>
      <c r="J60" s="15"/>
      <c r="K60" s="15"/>
      <c r="L60" s="15"/>
      <c r="M60" s="15"/>
      <c r="N60" s="15" t="s">
        <v>72</v>
      </c>
      <c r="O60" s="28"/>
      <c r="P60" s="14"/>
      <c r="Q60" s="14"/>
      <c r="R60" s="14"/>
      <c r="S60" s="14"/>
      <c r="T60" s="14"/>
      <c r="U60" s="14"/>
      <c r="V60" s="14"/>
      <c r="W60" s="14"/>
      <c r="X60" s="14"/>
      <c r="Y60" s="14"/>
      <c r="Z60" s="14"/>
      <c r="AA60" s="14"/>
      <c r="AB60" s="14"/>
    </row>
    <row r="61" spans="1:28" ht="72" customHeight="1" x14ac:dyDescent="0.25">
      <c r="A61" s="746"/>
      <c r="B61" s="115" t="s">
        <v>789</v>
      </c>
      <c r="C61" s="516" t="s">
        <v>792</v>
      </c>
      <c r="D61" s="185" t="s">
        <v>297</v>
      </c>
      <c r="E61" s="185"/>
      <c r="F61" s="182">
        <v>41974</v>
      </c>
      <c r="G61" s="134" t="s">
        <v>163</v>
      </c>
      <c r="H61" s="652" t="s">
        <v>1066</v>
      </c>
      <c r="I61" s="584">
        <v>0</v>
      </c>
      <c r="J61" s="15"/>
      <c r="K61" s="15"/>
      <c r="L61" s="15"/>
      <c r="M61" s="15"/>
      <c r="N61" s="15"/>
      <c r="O61" s="28"/>
      <c r="P61" s="385" t="s">
        <v>614</v>
      </c>
      <c r="Q61" s="14"/>
      <c r="R61" s="14"/>
      <c r="S61" s="14"/>
      <c r="T61" s="14"/>
      <c r="U61" s="14"/>
      <c r="V61" s="14"/>
      <c r="W61" s="14"/>
      <c r="X61" s="14"/>
      <c r="Y61" s="14"/>
      <c r="Z61" s="14"/>
      <c r="AA61" s="14"/>
      <c r="AB61" s="14"/>
    </row>
    <row r="62" spans="1:28" ht="82.5" customHeight="1" x14ac:dyDescent="0.25">
      <c r="A62" s="748"/>
      <c r="B62" s="115" t="s">
        <v>790</v>
      </c>
      <c r="C62" s="516" t="s">
        <v>793</v>
      </c>
      <c r="D62" s="185"/>
      <c r="E62" s="185"/>
      <c r="F62" s="182">
        <v>42186</v>
      </c>
      <c r="G62" s="134" t="s">
        <v>260</v>
      </c>
      <c r="H62" s="652" t="s">
        <v>1067</v>
      </c>
      <c r="I62" s="584">
        <v>0</v>
      </c>
      <c r="J62" s="15"/>
      <c r="K62" s="15"/>
      <c r="L62" s="15"/>
      <c r="M62" s="15"/>
      <c r="N62" s="15" t="s">
        <v>72</v>
      </c>
      <c r="O62" s="28"/>
      <c r="P62" s="14"/>
      <c r="Q62" s="14"/>
      <c r="R62" s="14"/>
      <c r="S62" s="14"/>
      <c r="T62" s="14"/>
      <c r="U62" s="14"/>
      <c r="V62" s="14"/>
      <c r="W62" s="14"/>
      <c r="X62" s="14"/>
      <c r="Y62" s="14"/>
      <c r="Z62" s="14"/>
      <c r="AA62" s="14"/>
      <c r="AB62" s="14"/>
    </row>
    <row r="63" spans="1:28" ht="93.75" customHeight="1" x14ac:dyDescent="0.25">
      <c r="A63" s="747" t="s">
        <v>804</v>
      </c>
      <c r="B63" s="115" t="s">
        <v>794</v>
      </c>
      <c r="C63" s="620" t="s">
        <v>799</v>
      </c>
      <c r="D63" s="310"/>
      <c r="E63" s="310"/>
      <c r="F63" s="195" t="s">
        <v>400</v>
      </c>
      <c r="G63" s="297" t="s">
        <v>150</v>
      </c>
      <c r="H63" s="488" t="s">
        <v>887</v>
      </c>
      <c r="I63" s="585">
        <v>50000</v>
      </c>
      <c r="J63" s="15"/>
      <c r="K63" s="15"/>
      <c r="L63" s="15"/>
      <c r="M63" s="15"/>
      <c r="N63" s="15"/>
      <c r="O63" s="28"/>
      <c r="P63" s="385" t="s">
        <v>614</v>
      </c>
      <c r="Q63" s="14"/>
      <c r="R63" s="14"/>
      <c r="S63" s="14"/>
      <c r="T63" s="14"/>
      <c r="U63" s="14"/>
      <c r="V63" s="14"/>
      <c r="W63" s="14"/>
      <c r="X63" s="14"/>
      <c r="Y63" s="14"/>
      <c r="Z63" s="14"/>
      <c r="AA63" s="14"/>
      <c r="AB63" s="14"/>
    </row>
    <row r="64" spans="1:28" ht="90" customHeight="1" x14ac:dyDescent="0.25">
      <c r="A64" s="746"/>
      <c r="B64" s="115" t="s">
        <v>795</v>
      </c>
      <c r="C64" s="620" t="s">
        <v>885</v>
      </c>
      <c r="D64" s="310"/>
      <c r="E64" s="310"/>
      <c r="F64" s="186">
        <v>42186</v>
      </c>
      <c r="G64" s="225" t="s">
        <v>145</v>
      </c>
      <c r="H64" s="498" t="s">
        <v>992</v>
      </c>
      <c r="I64" s="455">
        <v>0</v>
      </c>
      <c r="J64" s="15"/>
      <c r="K64" s="15"/>
      <c r="L64" s="15"/>
      <c r="M64" s="15"/>
      <c r="N64" s="15"/>
      <c r="O64" s="28"/>
      <c r="P64" s="385" t="s">
        <v>614</v>
      </c>
      <c r="Q64" s="14"/>
      <c r="R64" s="14"/>
      <c r="S64" s="14"/>
      <c r="T64" s="14"/>
      <c r="U64" s="14"/>
      <c r="V64" s="14"/>
      <c r="W64" s="14"/>
      <c r="X64" s="14"/>
      <c r="Y64" s="14"/>
      <c r="Z64" s="14"/>
      <c r="AA64" s="14"/>
      <c r="AB64" s="14"/>
    </row>
    <row r="65" spans="1:28" ht="114.75" customHeight="1" x14ac:dyDescent="0.25">
      <c r="A65" s="746"/>
      <c r="B65" s="115" t="s">
        <v>796</v>
      </c>
      <c r="C65" s="620" t="s">
        <v>1043</v>
      </c>
      <c r="D65" s="310"/>
      <c r="E65" s="310"/>
      <c r="F65" s="636">
        <v>42339</v>
      </c>
      <c r="G65" s="225" t="s">
        <v>154</v>
      </c>
      <c r="H65" s="498" t="s">
        <v>1068</v>
      </c>
      <c r="I65" s="589">
        <v>50000</v>
      </c>
      <c r="J65" s="15"/>
      <c r="K65" s="15" t="s">
        <v>72</v>
      </c>
      <c r="L65" s="15"/>
      <c r="M65" s="15"/>
      <c r="N65" s="15"/>
      <c r="O65" s="28"/>
      <c r="P65" s="316" t="s">
        <v>567</v>
      </c>
      <c r="Q65" s="14"/>
      <c r="R65" s="14"/>
      <c r="S65" s="340" t="s">
        <v>612</v>
      </c>
      <c r="T65" s="14"/>
      <c r="U65" s="14"/>
      <c r="V65" s="14"/>
      <c r="W65" s="14"/>
      <c r="X65" s="14"/>
      <c r="Y65" s="14"/>
      <c r="Z65" s="14"/>
      <c r="AA65" s="14"/>
      <c r="AB65" s="14"/>
    </row>
    <row r="66" spans="1:28" ht="82.5" customHeight="1" x14ac:dyDescent="0.25">
      <c r="A66" s="746"/>
      <c r="B66" s="115" t="s">
        <v>797</v>
      </c>
      <c r="C66" s="516" t="s">
        <v>1042</v>
      </c>
      <c r="D66" s="185"/>
      <c r="E66" s="643">
        <v>41487</v>
      </c>
      <c r="F66" s="643">
        <v>41974</v>
      </c>
      <c r="G66" s="294" t="s">
        <v>145</v>
      </c>
      <c r="H66" s="489" t="s">
        <v>1069</v>
      </c>
      <c r="I66" s="278" t="s">
        <v>429</v>
      </c>
      <c r="J66" s="15"/>
      <c r="K66" s="15" t="s">
        <v>72</v>
      </c>
      <c r="L66" s="15"/>
      <c r="M66" s="15"/>
      <c r="N66" s="15"/>
      <c r="O66" s="28"/>
      <c r="P66" s="395" t="s">
        <v>616</v>
      </c>
      <c r="Q66" s="14"/>
      <c r="R66" s="14"/>
      <c r="S66" s="340" t="s">
        <v>612</v>
      </c>
      <c r="T66" s="14"/>
      <c r="U66" s="14"/>
      <c r="V66" s="14"/>
      <c r="W66" s="14"/>
      <c r="X66" s="14"/>
      <c r="Y66" s="14"/>
      <c r="Z66" s="14"/>
      <c r="AA66" s="14"/>
      <c r="AB66" s="14"/>
    </row>
    <row r="67" spans="1:28" ht="67.5" customHeight="1" x14ac:dyDescent="0.25">
      <c r="A67" s="748"/>
      <c r="B67" s="115" t="s">
        <v>798</v>
      </c>
      <c r="C67" s="619" t="s">
        <v>1041</v>
      </c>
      <c r="D67" s="196"/>
      <c r="E67" s="643">
        <v>41487</v>
      </c>
      <c r="F67" s="643">
        <v>42339</v>
      </c>
      <c r="G67" s="474" t="s">
        <v>139</v>
      </c>
      <c r="H67" s="489" t="s">
        <v>995</v>
      </c>
      <c r="I67" s="278" t="s">
        <v>461</v>
      </c>
      <c r="J67" s="15"/>
      <c r="K67" s="15" t="s">
        <v>72</v>
      </c>
      <c r="L67" s="15"/>
      <c r="M67" s="15"/>
      <c r="N67" s="15"/>
      <c r="O67" s="28"/>
      <c r="P67" s="395" t="s">
        <v>578</v>
      </c>
      <c r="Q67" s="14"/>
      <c r="R67" s="14"/>
      <c r="S67" s="340" t="s">
        <v>612</v>
      </c>
      <c r="T67" s="14"/>
      <c r="U67" s="14"/>
      <c r="V67" s="14"/>
      <c r="W67" s="14"/>
      <c r="X67" s="14"/>
      <c r="Y67" s="14"/>
      <c r="Z67" s="14"/>
      <c r="AA67" s="14"/>
      <c r="AB67" s="14"/>
    </row>
    <row r="72" spans="1:28" ht="15.75" thickBot="1" x14ac:dyDescent="0.3"/>
    <row r="73" spans="1:28" ht="43.5" customHeight="1" thickTop="1" thickBot="1" x14ac:dyDescent="0.3">
      <c r="A73" s="83" t="s">
        <v>60</v>
      </c>
      <c r="B73" s="402"/>
      <c r="C73" s="56"/>
    </row>
    <row r="74" spans="1:28" ht="15.75" thickTop="1" x14ac:dyDescent="0.25"/>
    <row r="76" spans="1:28" ht="15.75" thickBot="1" x14ac:dyDescent="0.3"/>
    <row r="77" spans="1:28" ht="17.25" thickTop="1" thickBot="1" x14ac:dyDescent="0.3">
      <c r="A77" s="83" t="s">
        <v>64</v>
      </c>
      <c r="B77" s="83"/>
      <c r="C77" s="83" t="s">
        <v>63</v>
      </c>
      <c r="D77" s="84" t="s">
        <v>7</v>
      </c>
      <c r="E77" s="84" t="s">
        <v>11</v>
      </c>
      <c r="F77" s="84" t="s">
        <v>12</v>
      </c>
      <c r="G77" s="84" t="s">
        <v>9</v>
      </c>
      <c r="H77" s="84" t="s">
        <v>8</v>
      </c>
      <c r="I77" s="84" t="s">
        <v>10</v>
      </c>
    </row>
    <row r="78" spans="1:28" ht="15.75" thickTop="1" x14ac:dyDescent="0.25">
      <c r="A78" s="74" t="s">
        <v>61</v>
      </c>
      <c r="B78" s="64"/>
      <c r="C78" s="55" t="s">
        <v>62</v>
      </c>
      <c r="D78" s="55"/>
      <c r="E78" s="55"/>
      <c r="F78" s="55"/>
      <c r="G78" s="55"/>
      <c r="H78" s="55"/>
      <c r="I78" s="55"/>
    </row>
    <row r="79" spans="1:28" x14ac:dyDescent="0.25">
      <c r="A79" s="64"/>
      <c r="B79" s="64"/>
      <c r="C79" s="55"/>
      <c r="D79" s="55"/>
      <c r="E79" s="55"/>
      <c r="F79" s="55"/>
      <c r="G79" s="55"/>
      <c r="H79" s="55"/>
      <c r="I79" s="55"/>
    </row>
    <row r="80" spans="1:28" x14ac:dyDescent="0.25">
      <c r="A80" s="64"/>
      <c r="B80" s="64"/>
      <c r="C80" s="55"/>
      <c r="D80" s="55"/>
      <c r="E80" s="55"/>
      <c r="F80" s="55"/>
      <c r="G80" s="55"/>
      <c r="H80" s="55"/>
      <c r="I80" s="55"/>
    </row>
    <row r="81" spans="1:9" x14ac:dyDescent="0.25">
      <c r="A81" s="64"/>
      <c r="B81" s="64"/>
      <c r="C81" s="55"/>
      <c r="D81" s="55"/>
      <c r="E81" s="55"/>
      <c r="F81" s="55"/>
      <c r="G81" s="55"/>
      <c r="H81" s="55"/>
      <c r="I81" s="55"/>
    </row>
    <row r="82" spans="1:9" x14ac:dyDescent="0.25">
      <c r="A82" s="64"/>
      <c r="B82" s="64"/>
      <c r="C82" s="55"/>
      <c r="D82" s="55"/>
      <c r="E82" s="55"/>
      <c r="F82" s="55"/>
      <c r="G82" s="55"/>
      <c r="H82" s="55"/>
      <c r="I82" s="55"/>
    </row>
    <row r="83" spans="1:9" x14ac:dyDescent="0.25">
      <c r="A83" s="64"/>
      <c r="B83" s="64"/>
      <c r="C83" s="55"/>
      <c r="D83" s="55"/>
      <c r="E83" s="55"/>
      <c r="F83" s="55"/>
      <c r="G83" s="55"/>
      <c r="H83" s="55"/>
      <c r="I83" s="55"/>
    </row>
    <row r="84" spans="1:9" x14ac:dyDescent="0.25">
      <c r="A84" s="64"/>
      <c r="B84" s="64"/>
      <c r="C84" s="55"/>
      <c r="D84" s="55"/>
      <c r="E84" s="55"/>
      <c r="F84" s="55"/>
      <c r="G84" s="55"/>
      <c r="H84" s="55"/>
      <c r="I84" s="55"/>
    </row>
    <row r="85" spans="1:9" x14ac:dyDescent="0.25">
      <c r="A85" s="64"/>
      <c r="B85" s="64"/>
      <c r="C85" s="55"/>
      <c r="D85" s="55"/>
      <c r="E85" s="55"/>
      <c r="F85" s="55"/>
      <c r="G85" s="55"/>
      <c r="H85" s="55"/>
      <c r="I85" s="55"/>
    </row>
    <row r="86" spans="1:9" x14ac:dyDescent="0.25">
      <c r="A86" s="64"/>
      <c r="B86" s="64"/>
      <c r="C86" s="55"/>
      <c r="D86" s="55"/>
      <c r="E86" s="55"/>
      <c r="F86" s="55"/>
      <c r="G86" s="55"/>
      <c r="H86" s="55"/>
      <c r="I86" s="55"/>
    </row>
    <row r="87" spans="1:9" x14ac:dyDescent="0.25">
      <c r="A87" s="65"/>
      <c r="B87" s="65"/>
      <c r="C87" s="55"/>
      <c r="D87" s="55"/>
      <c r="E87" s="55"/>
      <c r="F87" s="55"/>
      <c r="G87" s="55"/>
      <c r="H87" s="55"/>
      <c r="I87" s="55"/>
    </row>
    <row r="88" spans="1:9" ht="15.75" thickBot="1" x14ac:dyDescent="0.3"/>
    <row r="89" spans="1:9" ht="17.25" thickTop="1" thickBot="1" x14ac:dyDescent="0.3">
      <c r="A89" s="83" t="s">
        <v>64</v>
      </c>
      <c r="B89" s="83"/>
      <c r="C89" s="83" t="s">
        <v>63</v>
      </c>
      <c r="D89" s="83" t="s">
        <v>7</v>
      </c>
      <c r="E89" s="83" t="s">
        <v>11</v>
      </c>
      <c r="F89" s="83" t="s">
        <v>12</v>
      </c>
      <c r="G89" s="83" t="s">
        <v>9</v>
      </c>
      <c r="H89" s="83" t="s">
        <v>8</v>
      </c>
      <c r="I89" s="83" t="s">
        <v>10</v>
      </c>
    </row>
    <row r="90" spans="1:9" ht="15.75" thickTop="1" x14ac:dyDescent="0.25">
      <c r="A90" s="74" t="s">
        <v>61</v>
      </c>
      <c r="B90" s="64"/>
      <c r="C90" s="55" t="s">
        <v>62</v>
      </c>
      <c r="D90" s="55"/>
      <c r="E90" s="55"/>
      <c r="F90" s="55"/>
      <c r="G90" s="55"/>
      <c r="H90" s="55"/>
      <c r="I90" s="55"/>
    </row>
    <row r="91" spans="1:9" x14ac:dyDescent="0.25">
      <c r="A91" s="64"/>
      <c r="B91" s="64"/>
      <c r="C91" s="55"/>
      <c r="D91" s="55"/>
      <c r="E91" s="55"/>
      <c r="F91" s="55"/>
      <c r="G91" s="55"/>
      <c r="H91" s="55"/>
      <c r="I91" s="55"/>
    </row>
    <row r="92" spans="1:9" x14ac:dyDescent="0.25">
      <c r="A92" s="64"/>
      <c r="B92" s="64"/>
      <c r="C92" s="55"/>
      <c r="D92" s="55"/>
      <c r="E92" s="55"/>
      <c r="F92" s="55"/>
      <c r="G92" s="55"/>
      <c r="H92" s="55"/>
      <c r="I92" s="55"/>
    </row>
    <row r="93" spans="1:9" x14ac:dyDescent="0.25">
      <c r="A93" s="64"/>
      <c r="B93" s="64"/>
      <c r="C93" s="55"/>
      <c r="D93" s="55"/>
      <c r="E93" s="55"/>
      <c r="F93" s="55"/>
      <c r="G93" s="55"/>
      <c r="H93" s="55"/>
      <c r="I93" s="55"/>
    </row>
    <row r="94" spans="1:9" x14ac:dyDescent="0.25">
      <c r="A94" s="64"/>
      <c r="B94" s="64"/>
      <c r="C94" s="55"/>
      <c r="D94" s="55"/>
      <c r="E94" s="55"/>
      <c r="F94" s="55"/>
      <c r="G94" s="55"/>
      <c r="H94" s="55"/>
      <c r="I94" s="55"/>
    </row>
    <row r="95" spans="1:9" x14ac:dyDescent="0.25">
      <c r="A95" s="64"/>
      <c r="B95" s="64"/>
      <c r="C95" s="55"/>
      <c r="D95" s="55"/>
      <c r="E95" s="55"/>
      <c r="F95" s="55"/>
      <c r="G95" s="55"/>
      <c r="H95" s="55"/>
      <c r="I95" s="55"/>
    </row>
    <row r="96" spans="1:9" x14ac:dyDescent="0.25">
      <c r="A96" s="64"/>
      <c r="B96" s="64"/>
      <c r="C96" s="55"/>
      <c r="D96" s="55"/>
      <c r="E96" s="55"/>
      <c r="F96" s="55"/>
      <c r="G96" s="55"/>
      <c r="H96" s="55"/>
      <c r="I96" s="55"/>
    </row>
    <row r="97" spans="1:9" x14ac:dyDescent="0.25">
      <c r="A97" s="64"/>
      <c r="B97" s="64"/>
      <c r="C97" s="55"/>
      <c r="D97" s="55"/>
      <c r="E97" s="55"/>
      <c r="F97" s="55"/>
      <c r="G97" s="55"/>
      <c r="H97" s="55"/>
      <c r="I97" s="55"/>
    </row>
    <row r="98" spans="1:9" x14ac:dyDescent="0.25">
      <c r="A98" s="64"/>
      <c r="B98" s="64"/>
      <c r="C98" s="55"/>
      <c r="D98" s="55"/>
      <c r="E98" s="55"/>
      <c r="F98" s="55"/>
      <c r="G98" s="55"/>
      <c r="H98" s="55"/>
      <c r="I98" s="55"/>
    </row>
    <row r="99" spans="1:9" x14ac:dyDescent="0.25">
      <c r="A99" s="65"/>
      <c r="B99" s="65"/>
      <c r="C99" s="55"/>
      <c r="D99" s="55"/>
      <c r="E99" s="55"/>
      <c r="F99" s="55"/>
      <c r="G99" s="55"/>
      <c r="H99" s="55"/>
      <c r="I99" s="55"/>
    </row>
    <row r="100" spans="1:9" ht="15.75" thickBot="1" x14ac:dyDescent="0.3"/>
    <row r="101" spans="1:9" ht="17.25" thickTop="1" thickBot="1" x14ac:dyDescent="0.3">
      <c r="A101" s="83" t="s">
        <v>64</v>
      </c>
      <c r="B101" s="83"/>
      <c r="C101" s="83" t="s">
        <v>63</v>
      </c>
      <c r="D101" s="83" t="s">
        <v>7</v>
      </c>
      <c r="E101" s="83" t="s">
        <v>11</v>
      </c>
      <c r="F101" s="83" t="s">
        <v>12</v>
      </c>
      <c r="G101" s="83" t="s">
        <v>9</v>
      </c>
      <c r="H101" s="83" t="s">
        <v>8</v>
      </c>
      <c r="I101" s="83" t="s">
        <v>10</v>
      </c>
    </row>
    <row r="102" spans="1:9" ht="15.75" thickTop="1" x14ac:dyDescent="0.25">
      <c r="A102" s="74" t="s">
        <v>61</v>
      </c>
      <c r="B102" s="64"/>
      <c r="C102" s="55"/>
      <c r="D102" s="55"/>
      <c r="E102" s="55"/>
      <c r="F102" s="55"/>
      <c r="G102" s="55"/>
      <c r="H102" s="55"/>
      <c r="I102" s="55"/>
    </row>
    <row r="103" spans="1:9" x14ac:dyDescent="0.25">
      <c r="A103" s="64"/>
      <c r="B103" s="64"/>
      <c r="C103" s="55"/>
      <c r="D103" s="55"/>
      <c r="E103" s="55"/>
      <c r="F103" s="55"/>
      <c r="G103" s="55"/>
      <c r="H103" s="55"/>
      <c r="I103" s="55"/>
    </row>
    <row r="104" spans="1:9" x14ac:dyDescent="0.25">
      <c r="A104" s="64"/>
      <c r="B104" s="64"/>
      <c r="C104" s="55"/>
      <c r="D104" s="55"/>
      <c r="E104" s="55"/>
      <c r="F104" s="55"/>
      <c r="G104" s="55"/>
      <c r="H104" s="55"/>
      <c r="I104" s="55"/>
    </row>
    <row r="105" spans="1:9" x14ac:dyDescent="0.25">
      <c r="A105" s="64"/>
      <c r="B105" s="64"/>
      <c r="C105" s="55"/>
      <c r="D105" s="55"/>
      <c r="E105" s="55"/>
      <c r="F105" s="55"/>
      <c r="G105" s="55"/>
      <c r="H105" s="55"/>
      <c r="I105" s="55"/>
    </row>
    <row r="106" spans="1:9" x14ac:dyDescent="0.25">
      <c r="A106" s="64"/>
      <c r="B106" s="64"/>
      <c r="C106" s="55"/>
      <c r="D106" s="55"/>
      <c r="E106" s="55"/>
      <c r="F106" s="55"/>
      <c r="G106" s="55"/>
      <c r="H106" s="55"/>
      <c r="I106" s="55"/>
    </row>
    <row r="107" spans="1:9" x14ac:dyDescent="0.25">
      <c r="A107" s="64"/>
      <c r="B107" s="64"/>
      <c r="C107" s="55"/>
      <c r="D107" s="55"/>
      <c r="E107" s="55"/>
      <c r="F107" s="55"/>
      <c r="G107" s="55"/>
      <c r="H107" s="55"/>
      <c r="I107" s="55"/>
    </row>
    <row r="108" spans="1:9" x14ac:dyDescent="0.25">
      <c r="A108" s="64"/>
      <c r="B108" s="64"/>
      <c r="C108" s="55"/>
      <c r="D108" s="55"/>
      <c r="E108" s="55"/>
      <c r="F108" s="55"/>
      <c r="G108" s="55"/>
      <c r="H108" s="55"/>
      <c r="I108" s="55"/>
    </row>
    <row r="109" spans="1:9" x14ac:dyDescent="0.25">
      <c r="A109" s="64"/>
      <c r="B109" s="64"/>
      <c r="C109" s="55"/>
      <c r="D109" s="55"/>
      <c r="E109" s="55"/>
      <c r="F109" s="55"/>
      <c r="G109" s="55"/>
      <c r="H109" s="55"/>
      <c r="I109" s="55"/>
    </row>
    <row r="110" spans="1:9" x14ac:dyDescent="0.25">
      <c r="A110" s="64"/>
      <c r="B110" s="64"/>
      <c r="C110" s="55"/>
      <c r="D110" s="55"/>
      <c r="E110" s="55"/>
      <c r="F110" s="55"/>
      <c r="G110" s="55"/>
      <c r="H110" s="55"/>
      <c r="I110" s="55"/>
    </row>
    <row r="111" spans="1:9" x14ac:dyDescent="0.25">
      <c r="A111" s="65"/>
      <c r="B111" s="65"/>
      <c r="C111" s="55"/>
      <c r="D111" s="55"/>
      <c r="E111" s="55"/>
      <c r="F111" s="55"/>
      <c r="G111" s="55"/>
      <c r="H111" s="55"/>
      <c r="I111" s="55"/>
    </row>
    <row r="112" spans="1:9" ht="15.75" thickBot="1" x14ac:dyDescent="0.3"/>
    <row r="113" spans="1:9" ht="17.25" thickTop="1" thickBot="1" x14ac:dyDescent="0.3">
      <c r="A113" s="83" t="s">
        <v>64</v>
      </c>
      <c r="B113" s="83"/>
      <c r="C113" s="83" t="s">
        <v>63</v>
      </c>
      <c r="D113" s="83" t="s">
        <v>7</v>
      </c>
      <c r="E113" s="83" t="s">
        <v>11</v>
      </c>
      <c r="F113" s="83" t="s">
        <v>12</v>
      </c>
      <c r="G113" s="83" t="s">
        <v>9</v>
      </c>
      <c r="H113" s="83" t="s">
        <v>8</v>
      </c>
      <c r="I113" s="83" t="s">
        <v>10</v>
      </c>
    </row>
    <row r="114" spans="1:9" ht="15.75" thickTop="1" x14ac:dyDescent="0.25">
      <c r="A114" s="74" t="s">
        <v>61</v>
      </c>
      <c r="B114" s="64"/>
      <c r="C114" s="55"/>
      <c r="D114" s="55"/>
      <c r="E114" s="55"/>
      <c r="F114" s="55"/>
      <c r="G114" s="55"/>
      <c r="H114" s="55"/>
      <c r="I114" s="55"/>
    </row>
    <row r="115" spans="1:9" x14ac:dyDescent="0.25">
      <c r="A115" s="64"/>
      <c r="B115" s="64"/>
      <c r="C115" s="55"/>
      <c r="D115" s="55"/>
      <c r="E115" s="55"/>
      <c r="F115" s="55"/>
      <c r="G115" s="55"/>
      <c r="H115" s="55"/>
      <c r="I115" s="55"/>
    </row>
    <row r="116" spans="1:9" x14ac:dyDescent="0.25">
      <c r="A116" s="64"/>
      <c r="B116" s="64"/>
      <c r="C116" s="55"/>
      <c r="D116" s="55"/>
      <c r="E116" s="55"/>
      <c r="F116" s="55"/>
      <c r="G116" s="55"/>
      <c r="H116" s="55"/>
      <c r="I116" s="55"/>
    </row>
    <row r="117" spans="1:9" x14ac:dyDescent="0.25">
      <c r="A117" s="64"/>
      <c r="B117" s="64"/>
      <c r="C117" s="55"/>
      <c r="D117" s="55"/>
      <c r="E117" s="55"/>
      <c r="F117" s="55"/>
      <c r="G117" s="55"/>
      <c r="H117" s="55"/>
      <c r="I117" s="55"/>
    </row>
    <row r="118" spans="1:9" x14ac:dyDescent="0.25">
      <c r="A118" s="64"/>
      <c r="B118" s="64"/>
      <c r="C118" s="55"/>
      <c r="D118" s="55"/>
      <c r="E118" s="55"/>
      <c r="F118" s="55"/>
      <c r="G118" s="55"/>
      <c r="H118" s="55"/>
      <c r="I118" s="55"/>
    </row>
    <row r="119" spans="1:9" x14ac:dyDescent="0.25">
      <c r="A119" s="64"/>
      <c r="B119" s="64"/>
      <c r="C119" s="55"/>
      <c r="D119" s="55"/>
      <c r="E119" s="55"/>
      <c r="F119" s="55"/>
      <c r="G119" s="55"/>
      <c r="H119" s="55"/>
      <c r="I119" s="55"/>
    </row>
    <row r="120" spans="1:9" x14ac:dyDescent="0.25">
      <c r="A120" s="64"/>
      <c r="B120" s="64"/>
      <c r="C120" s="55"/>
      <c r="D120" s="55"/>
      <c r="E120" s="55"/>
      <c r="F120" s="55"/>
      <c r="G120" s="55"/>
      <c r="H120" s="55"/>
      <c r="I120" s="55"/>
    </row>
    <row r="121" spans="1:9" x14ac:dyDescent="0.25">
      <c r="A121" s="64"/>
      <c r="B121" s="64"/>
      <c r="C121" s="55"/>
      <c r="D121" s="55"/>
      <c r="E121" s="55"/>
      <c r="F121" s="55"/>
      <c r="G121" s="55"/>
      <c r="H121" s="55"/>
      <c r="I121" s="55"/>
    </row>
    <row r="122" spans="1:9" x14ac:dyDescent="0.25">
      <c r="A122" s="64"/>
      <c r="B122" s="64"/>
      <c r="C122" s="55"/>
      <c r="D122" s="55"/>
      <c r="E122" s="55"/>
      <c r="F122" s="55"/>
      <c r="G122" s="55"/>
      <c r="H122" s="55"/>
      <c r="I122" s="55"/>
    </row>
    <row r="123" spans="1:9" x14ac:dyDescent="0.25">
      <c r="A123" s="65"/>
      <c r="B123" s="65"/>
      <c r="C123" s="55"/>
      <c r="D123" s="55"/>
      <c r="E123" s="55"/>
      <c r="F123" s="55"/>
      <c r="G123" s="55"/>
      <c r="H123" s="55"/>
      <c r="I123" s="55"/>
    </row>
  </sheetData>
  <mergeCells count="11">
    <mergeCell ref="A3:S3"/>
    <mergeCell ref="J9:S9"/>
    <mergeCell ref="U9:AB9"/>
    <mergeCell ref="A11:A15"/>
    <mergeCell ref="A26:A30"/>
    <mergeCell ref="A31:A33"/>
    <mergeCell ref="A63:A67"/>
    <mergeCell ref="A34:A48"/>
    <mergeCell ref="A49:A55"/>
    <mergeCell ref="A56:A59"/>
    <mergeCell ref="A60:A62"/>
  </mergeCells>
  <conditionalFormatting sqref="J11:J67">
    <cfRule type="cellIs" dxfId="25" priority="38" stopIfTrue="1" operator="equal">
      <formula>"x"</formula>
    </cfRule>
  </conditionalFormatting>
  <conditionalFormatting sqref="K11:K67">
    <cfRule type="cellIs" dxfId="24" priority="37" operator="equal">
      <formula>"x"</formula>
    </cfRule>
  </conditionalFormatting>
  <conditionalFormatting sqref="L11:L67">
    <cfRule type="cellIs" dxfId="23" priority="36" operator="equal">
      <formula>"x"</formula>
    </cfRule>
  </conditionalFormatting>
  <conditionalFormatting sqref="M11:M67">
    <cfRule type="cellIs" dxfId="22" priority="35" stopIfTrue="1" operator="equal">
      <formula>"x"</formula>
    </cfRule>
  </conditionalFormatting>
  <conditionalFormatting sqref="N11:N67">
    <cfRule type="cellIs" dxfId="21" priority="34" operator="equal">
      <formula>"x"</formula>
    </cfRule>
  </conditionalFormatting>
  <conditionalFormatting sqref="O11:O65">
    <cfRule type="cellIs" dxfId="20" priority="1" stopIfTrue="1" operator="equal">
      <formula>$AG$8</formula>
    </cfRule>
    <cfRule type="cellIs" dxfId="19" priority="2" stopIfTrue="1" operator="equal">
      <formula>$AG$7</formula>
    </cfRule>
  </conditionalFormatting>
  <conditionalFormatting sqref="O66:O67">
    <cfRule type="cellIs" dxfId="18" priority="33" stopIfTrue="1" operator="equal">
      <formula>"x"</formula>
    </cfRule>
  </conditionalFormatting>
  <conditionalFormatting sqref="AG7:AG8">
    <cfRule type="cellIs" dxfId="17" priority="265" stopIfTrue="1" operator="equal">
      <formula>$AG$7</formula>
    </cfRule>
  </conditionalFormatting>
  <dataValidations count="1">
    <dataValidation type="list" allowBlank="1" showInputMessage="1" showErrorMessage="1" sqref="O11:O65" xr:uid="{00000000-0002-0000-0900-000000000000}">
      <formula1>$AG$7:$AG$8</formula1>
    </dataValidation>
  </dataValidations>
  <pageMargins left="0.511811024" right="0.511811024" top="0.78740157499999996" bottom="0.78740157499999996" header="0.31496062000000002" footer="0.31496062000000002"/>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2"/>
  <sheetViews>
    <sheetView showGridLines="0" topLeftCell="A9" zoomScale="90" zoomScaleNormal="90" zoomScalePageLayoutView="70" workbookViewId="0">
      <selection activeCell="C5" sqref="C5"/>
    </sheetView>
  </sheetViews>
  <sheetFormatPr defaultRowHeight="15" x14ac:dyDescent="0.25"/>
  <cols>
    <col min="1" max="1" width="0.85546875" customWidth="1"/>
    <col min="2" max="2" width="36.7109375" customWidth="1"/>
    <col min="3" max="3" width="14.28515625" customWidth="1"/>
    <col min="5" max="5" width="13.28515625" customWidth="1"/>
    <col min="6" max="6" width="11.5703125" customWidth="1"/>
  </cols>
  <sheetData>
    <row r="1" spans="1:20" s="2" customFormat="1" x14ac:dyDescent="0.25">
      <c r="A1" s="3" t="s">
        <v>0</v>
      </c>
      <c r="H1" s="16"/>
      <c r="I1" s="16"/>
      <c r="J1" s="16"/>
      <c r="K1" s="16"/>
      <c r="L1" s="16"/>
      <c r="M1" s="16"/>
      <c r="N1" s="16"/>
    </row>
    <row r="2" spans="1:20" s="4" customFormat="1" ht="4.1500000000000004" customHeight="1" x14ac:dyDescent="0.25">
      <c r="H2" s="17"/>
      <c r="I2" s="17"/>
      <c r="J2" s="17"/>
      <c r="K2" s="17"/>
      <c r="L2" s="17"/>
      <c r="M2" s="17"/>
      <c r="N2" s="17"/>
    </row>
    <row r="3" spans="1:20" s="5" customFormat="1" ht="15.75" thickBot="1" x14ac:dyDescent="0.3">
      <c r="A3" s="733" t="str">
        <f>'Monitoria Anual 1'!A3</f>
        <v>PLANO DE AÇÃO NACIONAL PARA A CONSERVAÇÃO DOS MURIQUIS</v>
      </c>
      <c r="B3" s="733"/>
      <c r="C3" s="733"/>
      <c r="D3" s="733"/>
      <c r="E3" s="733"/>
      <c r="F3" s="733"/>
      <c r="G3" s="733"/>
      <c r="H3" s="733"/>
      <c r="I3" s="733"/>
      <c r="J3" s="733"/>
      <c r="K3" s="733"/>
      <c r="L3" s="733"/>
      <c r="M3" s="733"/>
      <c r="N3" s="733"/>
      <c r="O3" s="733"/>
      <c r="P3" s="733"/>
      <c r="Q3" s="733"/>
    </row>
    <row r="4" spans="1:20" s="1" customFormat="1" ht="15.75" thickTop="1" x14ac:dyDescent="0.25">
      <c r="H4" s="18"/>
      <c r="I4" s="18"/>
      <c r="J4" s="18"/>
      <c r="K4" s="18"/>
      <c r="L4" s="18"/>
      <c r="M4" s="18"/>
      <c r="N4" s="18"/>
    </row>
    <row r="5" spans="1:20" s="6" customFormat="1" ht="25.9" customHeight="1" thickBot="1" x14ac:dyDescent="0.3">
      <c r="A5" s="7" t="s">
        <v>2</v>
      </c>
      <c r="B5" s="7"/>
      <c r="C5" s="720" t="s">
        <v>946</v>
      </c>
      <c r="D5" s="12"/>
      <c r="E5" s="12"/>
      <c r="F5" s="12"/>
      <c r="G5" s="12"/>
      <c r="H5" s="12"/>
      <c r="I5" s="12"/>
      <c r="J5" s="12"/>
      <c r="K5" s="12"/>
      <c r="L5" s="12"/>
      <c r="M5" s="12"/>
      <c r="N5" s="12"/>
      <c r="O5" s="12"/>
      <c r="P5" s="12"/>
      <c r="Q5" s="13"/>
    </row>
    <row r="6" spans="1:20" s="1" customFormat="1" ht="15.75" thickTop="1" x14ac:dyDescent="0.25">
      <c r="H6" s="18"/>
      <c r="I6" s="18"/>
      <c r="J6" s="18"/>
      <c r="K6" s="18"/>
      <c r="L6" s="18"/>
      <c r="M6" s="18"/>
      <c r="N6" s="18"/>
    </row>
    <row r="7" spans="1:20" s="1" customFormat="1" ht="15.75" thickBot="1" x14ac:dyDescent="0.3">
      <c r="A7" s="7" t="s">
        <v>3</v>
      </c>
      <c r="B7" s="7"/>
      <c r="C7" s="377">
        <v>42339</v>
      </c>
      <c r="D7" s="9"/>
      <c r="E7" s="377"/>
      <c r="F7" s="10"/>
      <c r="G7" s="11"/>
      <c r="H7" s="18"/>
      <c r="I7" s="18"/>
      <c r="J7" s="18"/>
      <c r="K7" s="18"/>
      <c r="L7" s="18"/>
      <c r="M7" s="18"/>
      <c r="N7" s="18"/>
    </row>
    <row r="8" spans="1:20" ht="15.75" thickTop="1" x14ac:dyDescent="0.25"/>
    <row r="9" spans="1:20" ht="18.75" x14ac:dyDescent="0.25">
      <c r="A9" s="52" t="s">
        <v>34</v>
      </c>
      <c r="B9" s="52"/>
      <c r="C9" s="52"/>
      <c r="D9" s="52"/>
      <c r="E9" s="52"/>
      <c r="F9" s="52"/>
      <c r="G9" s="52"/>
      <c r="H9" s="52"/>
      <c r="I9" s="52"/>
      <c r="J9" s="52"/>
      <c r="K9" s="52"/>
      <c r="L9" s="52"/>
      <c r="M9" s="52"/>
      <c r="N9" s="52"/>
      <c r="O9" s="52"/>
      <c r="P9" s="52"/>
      <c r="Q9" s="52"/>
      <c r="R9" s="52"/>
      <c r="S9" s="52"/>
      <c r="T9" s="52"/>
    </row>
    <row r="11" spans="1:20" x14ac:dyDescent="0.25">
      <c r="B11" s="29" t="s">
        <v>45</v>
      </c>
      <c r="C11" s="30"/>
      <c r="D11" s="30"/>
    </row>
    <row r="12" spans="1:20" ht="15.75" thickBot="1" x14ac:dyDescent="0.3">
      <c r="E12" s="740" t="s">
        <v>82</v>
      </c>
      <c r="F12" s="741"/>
    </row>
    <row r="13" spans="1:20" ht="57.75" customHeight="1" thickTop="1" thickBot="1" x14ac:dyDescent="0.3">
      <c r="B13" s="735" t="s">
        <v>36</v>
      </c>
      <c r="C13" s="736"/>
      <c r="D13" s="742"/>
      <c r="E13" s="738" t="s">
        <v>81</v>
      </c>
      <c r="F13" s="739"/>
    </row>
    <row r="14" spans="1:20" s="77" customFormat="1" ht="31.9" customHeight="1" thickTop="1" thickBot="1" x14ac:dyDescent="0.3">
      <c r="B14" s="78" t="s">
        <v>42</v>
      </c>
      <c r="C14" s="80" t="s">
        <v>79</v>
      </c>
      <c r="D14" s="79" t="s">
        <v>43</v>
      </c>
      <c r="E14" s="80" t="s">
        <v>74</v>
      </c>
      <c r="F14" s="79" t="s">
        <v>43</v>
      </c>
    </row>
    <row r="15" spans="1:20" ht="16.5" thickTop="1" x14ac:dyDescent="0.25">
      <c r="B15" s="53" t="s">
        <v>37</v>
      </c>
      <c r="C15" s="85">
        <v>0</v>
      </c>
      <c r="D15" s="86">
        <v>0</v>
      </c>
      <c r="E15" s="85">
        <f>COUNTA('Monitoria Anual 4'!O11:O67)</f>
        <v>0</v>
      </c>
      <c r="F15" s="86"/>
    </row>
    <row r="16" spans="1:20" ht="15.75" x14ac:dyDescent="0.25">
      <c r="B16" s="38" t="s">
        <v>49</v>
      </c>
      <c r="C16" s="87">
        <f>COUNTA('Monitoria Anual 4'!J11:J67)</f>
        <v>0</v>
      </c>
      <c r="D16" s="88">
        <f>C16/C23</f>
        <v>0</v>
      </c>
      <c r="E16" s="87">
        <f t="shared" ref="E16:E21" si="0">C16</f>
        <v>0</v>
      </c>
      <c r="F16" s="88">
        <f>E16/$E$23</f>
        <v>0</v>
      </c>
    </row>
    <row r="17" spans="2:10" ht="15.75" x14ac:dyDescent="0.25">
      <c r="B17" s="31" t="s">
        <v>38</v>
      </c>
      <c r="C17" s="89">
        <f>COUNTA('Monitoria Anual 4'!K11:K67)</f>
        <v>14</v>
      </c>
      <c r="D17" s="90">
        <f>C17/C23</f>
        <v>0.24561403508771928</v>
      </c>
      <c r="E17" s="89">
        <f t="shared" si="0"/>
        <v>14</v>
      </c>
      <c r="F17" s="88">
        <f>E17/$E$23</f>
        <v>0.24561403508771928</v>
      </c>
    </row>
    <row r="18" spans="2:10" ht="15.75" x14ac:dyDescent="0.25">
      <c r="B18" s="32" t="s">
        <v>39</v>
      </c>
      <c r="C18" s="89">
        <f>COUNTA('Monitoria Anual 4'!L11:L67)</f>
        <v>0</v>
      </c>
      <c r="D18" s="90">
        <f>C18/C23</f>
        <v>0</v>
      </c>
      <c r="E18" s="89">
        <f t="shared" si="0"/>
        <v>0</v>
      </c>
      <c r="F18" s="88">
        <f>E18/$E$23</f>
        <v>0</v>
      </c>
    </row>
    <row r="19" spans="2:10" ht="15.75" x14ac:dyDescent="0.25">
      <c r="B19" s="33" t="s">
        <v>40</v>
      </c>
      <c r="C19" s="89">
        <f>COUNTA('Monitoria Anual 4'!M11:M67)</f>
        <v>0</v>
      </c>
      <c r="D19" s="90">
        <f>C19/C23</f>
        <v>0</v>
      </c>
      <c r="E19" s="89">
        <f t="shared" si="0"/>
        <v>0</v>
      </c>
      <c r="F19" s="88">
        <f>E19/$E$23</f>
        <v>0</v>
      </c>
    </row>
    <row r="20" spans="2:10" ht="16.5" thickBot="1" x14ac:dyDescent="0.3">
      <c r="B20" s="34" t="s">
        <v>41</v>
      </c>
      <c r="C20" s="89">
        <f>COUNTA('Monitoria Anual 4'!N11:N67)</f>
        <v>12</v>
      </c>
      <c r="D20" s="90">
        <f>C20/C23</f>
        <v>0.21052631578947367</v>
      </c>
      <c r="E20" s="89">
        <f t="shared" si="0"/>
        <v>12</v>
      </c>
      <c r="F20" s="88">
        <f>E20/$E$23</f>
        <v>0.21052631578947367</v>
      </c>
    </row>
    <row r="21" spans="2:10" ht="16.5" thickTop="1" x14ac:dyDescent="0.25">
      <c r="B21" s="396" t="s">
        <v>615</v>
      </c>
      <c r="C21" s="89">
        <v>31</v>
      </c>
      <c r="D21" s="90">
        <v>0.6</v>
      </c>
      <c r="E21" s="89">
        <f t="shared" si="0"/>
        <v>31</v>
      </c>
      <c r="F21" s="88"/>
    </row>
    <row r="22" spans="2:10" ht="16.5" thickBot="1" x14ac:dyDescent="0.3">
      <c r="B22" s="82" t="s">
        <v>65</v>
      </c>
      <c r="C22" s="89">
        <v>0</v>
      </c>
      <c r="D22" s="90">
        <v>0</v>
      </c>
      <c r="E22" s="89">
        <f>'Monitoria Anual 4'!C73</f>
        <v>0</v>
      </c>
      <c r="F22" s="88">
        <f>E22/$E$23</f>
        <v>0</v>
      </c>
    </row>
    <row r="23" spans="2:10" ht="16.5" thickTop="1" thickBot="1" x14ac:dyDescent="0.3">
      <c r="B23" s="92" t="s">
        <v>44</v>
      </c>
      <c r="C23" s="93">
        <f>SUM(C16:C22)</f>
        <v>57</v>
      </c>
      <c r="D23" s="94">
        <f>SUM(D15:D22)</f>
        <v>1.0561403508771929</v>
      </c>
      <c r="E23" s="93">
        <f>SUM(E16:E22)</f>
        <v>57</v>
      </c>
      <c r="F23" s="91">
        <f>SUM(F16:F22)</f>
        <v>0.45614035087719296</v>
      </c>
    </row>
    <row r="24" spans="2:10" ht="16.5" thickTop="1" thickBot="1" x14ac:dyDescent="0.3">
      <c r="B24" s="737" t="s">
        <v>78</v>
      </c>
      <c r="C24" s="737"/>
      <c r="D24" s="737"/>
      <c r="E24" s="97">
        <f>COUNTIF('Monitoria Anual 4'!O11:O65,'Monitoria Anual 4'!AG7)</f>
        <v>0</v>
      </c>
      <c r="F24" s="95"/>
    </row>
    <row r="25" spans="2:10" ht="16.5" thickTop="1" thickBot="1" x14ac:dyDescent="0.3">
      <c r="B25" s="737" t="s">
        <v>77</v>
      </c>
      <c r="C25" s="737"/>
      <c r="D25" s="737"/>
      <c r="E25" s="97">
        <f>COUNTIF('Monitoria Anual 4'!O11:O65,'Monitoria Anual 4'!AG8)</f>
        <v>0</v>
      </c>
      <c r="F25" s="96"/>
    </row>
    <row r="26" spans="2:10" ht="15.75" thickTop="1" x14ac:dyDescent="0.25"/>
    <row r="27" spans="2:10" x14ac:dyDescent="0.25">
      <c r="B27" s="29" t="s">
        <v>46</v>
      </c>
      <c r="C27" s="30"/>
      <c r="D27" s="30"/>
    </row>
    <row r="28" spans="2:10" ht="3" customHeight="1" x14ac:dyDescent="0.25"/>
    <row r="29" spans="2:10" ht="36" customHeight="1" x14ac:dyDescent="0.25">
      <c r="B29" s="51" t="s">
        <v>35</v>
      </c>
      <c r="C29" s="37">
        <f>COUNTA('Monitoria Anual 4'!A11:A67)</f>
        <v>10</v>
      </c>
    </row>
    <row r="30" spans="2:10" ht="6.6" customHeight="1" thickBot="1" x14ac:dyDescent="0.3"/>
    <row r="31" spans="2:10" ht="16.5" thickTop="1" thickBot="1" x14ac:dyDescent="0.3">
      <c r="B31" s="35" t="s">
        <v>47</v>
      </c>
      <c r="C31" s="36" t="s">
        <v>48</v>
      </c>
      <c r="D31" s="39"/>
      <c r="E31" s="40"/>
      <c r="F31" s="41"/>
      <c r="G31" s="42"/>
      <c r="H31" s="43"/>
      <c r="I31" s="391"/>
      <c r="J31" s="397"/>
    </row>
    <row r="32" spans="2:10" ht="15.75" thickTop="1" x14ac:dyDescent="0.25">
      <c r="B32" s="45" t="s">
        <v>50</v>
      </c>
      <c r="C32" s="47">
        <f>COUNTA('Monitoria Anual 4'!C11:C15)</f>
        <v>5</v>
      </c>
      <c r="D32" s="50">
        <f>COUNTA('Monitoria Anual 4'!O11:O15)</f>
        <v>0</v>
      </c>
      <c r="E32" s="50">
        <f>COUNTA('Monitoria Anual 4'!J11:J15)</f>
        <v>0</v>
      </c>
      <c r="F32" s="50">
        <f>COUNTA('Monitoria Anual 4'!K11:K15)</f>
        <v>1</v>
      </c>
      <c r="G32" s="50">
        <f>COUNTA('Monitoria Anual 4'!L11:L15)</f>
        <v>0</v>
      </c>
      <c r="H32" s="50">
        <f>COUNTA('Monitoria Anual 4'!M11:M15)</f>
        <v>0</v>
      </c>
      <c r="I32" s="388">
        <f>COUNTA('Monitoria Anual 4'!N11:N15)</f>
        <v>2</v>
      </c>
      <c r="J32" s="386">
        <v>2</v>
      </c>
    </row>
    <row r="33" spans="2:10" x14ac:dyDescent="0.25">
      <c r="B33" s="46" t="s">
        <v>51</v>
      </c>
      <c r="C33" s="48">
        <f>COUNTA('Monitoria Anual 4'!C16:C21)</f>
        <v>6</v>
      </c>
      <c r="D33" s="48">
        <f>COUNTA('Monitoria Anual 4'!O16:O21)</f>
        <v>0</v>
      </c>
      <c r="E33" s="48">
        <f>COUNTA('Monitoria Anual 4'!J16:J21)</f>
        <v>0</v>
      </c>
      <c r="F33" s="48">
        <f>COUNTA('Monitoria Anual 4'!K16:K21)</f>
        <v>4</v>
      </c>
      <c r="G33" s="48">
        <f>COUNTA('Monitoria Anual 4'!L16:L21)</f>
        <v>0</v>
      </c>
      <c r="H33" s="48">
        <f>COUNTA('Monitoria Anual 4'!M16:M21)</f>
        <v>0</v>
      </c>
      <c r="I33" s="387">
        <f>COUNTA('Monitoria Anual 4'!N16:N21)</f>
        <v>1</v>
      </c>
      <c r="J33" s="390">
        <v>1</v>
      </c>
    </row>
    <row r="34" spans="2:10" x14ac:dyDescent="0.25">
      <c r="B34" s="46" t="s">
        <v>52</v>
      </c>
      <c r="C34" s="48">
        <f>COUNTA('Monitoria Anual 4'!C22:C25)</f>
        <v>4</v>
      </c>
      <c r="D34" s="48">
        <f>COUNTA('Monitoria Anual 4'!O22:O25)</f>
        <v>0</v>
      </c>
      <c r="E34" s="48">
        <f>COUNTA('Monitoria Anual 4'!J22:J25)</f>
        <v>0</v>
      </c>
      <c r="F34" s="48">
        <f>COUNTA('Monitoria Anual 4'!K22:K25)</f>
        <v>1</v>
      </c>
      <c r="G34" s="48">
        <f>COUNTA('Monitoria Anual 4'!L22:L25)</f>
        <v>0</v>
      </c>
      <c r="H34" s="48">
        <f>COUNTA('Monitoria Anual 4'!M22:M25)</f>
        <v>0</v>
      </c>
      <c r="I34" s="387">
        <f>COUNTA('Monitoria Anual 4'!N22:N25)</f>
        <v>0</v>
      </c>
      <c r="J34" s="390">
        <v>3</v>
      </c>
    </row>
    <row r="35" spans="2:10" x14ac:dyDescent="0.25">
      <c r="B35" s="46" t="s">
        <v>53</v>
      </c>
      <c r="C35" s="48">
        <f>COUNTA('Monitoria Anual 4'!C26:C30)</f>
        <v>5</v>
      </c>
      <c r="D35" s="48">
        <f>COUNTA('Monitoria Anual 4'!O26:O30)</f>
        <v>0</v>
      </c>
      <c r="E35" s="48">
        <f>COUNTA('Monitoria Anual 4'!J26:J30)</f>
        <v>0</v>
      </c>
      <c r="F35" s="48">
        <f>COUNTA('Monitoria Anual 4'!K26:K30)</f>
        <v>0</v>
      </c>
      <c r="G35" s="48">
        <f>COUNTA('Monitoria Anual 4'!L26:L30)</f>
        <v>0</v>
      </c>
      <c r="H35" s="48">
        <f>COUNTA('Monitoria Anual 4'!M26:M30)</f>
        <v>0</v>
      </c>
      <c r="I35" s="387">
        <f>COUNTA('Monitoria Anual 4'!N26:N30)</f>
        <v>0</v>
      </c>
      <c r="J35" s="390">
        <v>5</v>
      </c>
    </row>
    <row r="36" spans="2:10" x14ac:dyDescent="0.25">
      <c r="B36" s="46" t="s">
        <v>54</v>
      </c>
      <c r="C36" s="48">
        <f>COUNTA('Monitoria Anual 4'!C31:C33)</f>
        <v>3</v>
      </c>
      <c r="D36" s="48">
        <f>COUNTA('Monitoria Anual 4'!O31:O33)</f>
        <v>0</v>
      </c>
      <c r="E36" s="48">
        <f>COUNTA('Monitoria Anual 4'!J31:J33)</f>
        <v>0</v>
      </c>
      <c r="F36" s="48">
        <f>COUNTA('Monitoria Anual 4'!K31:K33)</f>
        <v>0</v>
      </c>
      <c r="G36" s="48">
        <f>COUNTA('Monitoria Anual 4'!L31:L33)</f>
        <v>0</v>
      </c>
      <c r="H36" s="48">
        <f>COUNTA('Monitoria Anual 4'!M31:M33)</f>
        <v>0</v>
      </c>
      <c r="I36" s="387">
        <f>COUNTA('Monitoria Anual 4'!N31:N33)</f>
        <v>2</v>
      </c>
      <c r="J36" s="390">
        <v>1</v>
      </c>
    </row>
    <row r="37" spans="2:10" x14ac:dyDescent="0.25">
      <c r="B37" s="46" t="s">
        <v>55</v>
      </c>
      <c r="C37" s="48">
        <f>COUNTA('Monitoria Anual 4'!C34:C48)</f>
        <v>15</v>
      </c>
      <c r="D37" s="48">
        <f>COUNTA('Monitoria Anual 4'!O34:O48)</f>
        <v>0</v>
      </c>
      <c r="E37" s="48">
        <f>COUNTA('Monitoria Anual 4'!J34:J48)</f>
        <v>0</v>
      </c>
      <c r="F37" s="48">
        <f>COUNTA('Monitoria Anual 4'!K34:K48)</f>
        <v>1</v>
      </c>
      <c r="G37" s="48">
        <f>COUNTA('Monitoria Anual 4'!L34:L48)</f>
        <v>0</v>
      </c>
      <c r="H37" s="48">
        <f>COUNTA('Monitoria Anual 4'!M34:M48)</f>
        <v>0</v>
      </c>
      <c r="I37" s="387">
        <f>COUNTA('Monitoria Anual 4'!N34:N48)</f>
        <v>3</v>
      </c>
      <c r="J37" s="390">
        <v>11</v>
      </c>
    </row>
    <row r="38" spans="2:10" x14ac:dyDescent="0.25">
      <c r="B38" s="46" t="s">
        <v>56</v>
      </c>
      <c r="C38" s="48">
        <f>COUNTA('Monitoria Anual 4'!C49:C55)</f>
        <v>7</v>
      </c>
      <c r="D38" s="48">
        <f>COUNTA('Monitoria Anual 4'!O49:O55)</f>
        <v>0</v>
      </c>
      <c r="E38" s="48">
        <f>COUNTA('Monitoria Anual 4'!J49:J55)</f>
        <v>0</v>
      </c>
      <c r="F38" s="48">
        <f>COUNTA('Monitoria Anual 4'!K49:K55)</f>
        <v>1</v>
      </c>
      <c r="G38" s="48">
        <f>COUNTA('Monitoria Anual 4'!L49:L55)</f>
        <v>0</v>
      </c>
      <c r="H38" s="48">
        <f>COUNTA('Monitoria Anual 4'!M49:M55)</f>
        <v>0</v>
      </c>
      <c r="I38" s="387">
        <f>COUNTA('Monitoria Anual 4'!N49:N55)</f>
        <v>1</v>
      </c>
      <c r="J38" s="390">
        <v>5</v>
      </c>
    </row>
    <row r="39" spans="2:10" x14ac:dyDescent="0.25">
      <c r="B39" s="46" t="s">
        <v>57</v>
      </c>
      <c r="C39" s="48">
        <f>COUNTA('Monitoria Anual 4'!C56:C59)</f>
        <v>4</v>
      </c>
      <c r="D39" s="48">
        <f>COUNTA('Monitoria Anual 4'!O56:O59)</f>
        <v>0</v>
      </c>
      <c r="E39" s="48">
        <f>COUNTA('Monitoria Anual 4'!J56:J59)</f>
        <v>0</v>
      </c>
      <c r="F39" s="48">
        <f>COUNTA('Monitoria Anual 4'!K56:K59)</f>
        <v>3</v>
      </c>
      <c r="G39" s="48">
        <f>COUNTA('Monitoria Anual 4'!L56:L59)</f>
        <v>0</v>
      </c>
      <c r="H39" s="48">
        <f>COUNTA('Monitoria Anual 4'!M56:M59)</f>
        <v>0</v>
      </c>
      <c r="I39" s="387">
        <f>COUNTA('Monitoria Anual 4'!N56:N59)</f>
        <v>1</v>
      </c>
      <c r="J39" s="390"/>
    </row>
    <row r="40" spans="2:10" x14ac:dyDescent="0.25">
      <c r="B40" s="46" t="s">
        <v>58</v>
      </c>
      <c r="C40" s="48">
        <f>COUNTA('Monitoria Anual 4'!C60:C62)</f>
        <v>3</v>
      </c>
      <c r="D40" s="48">
        <f>COUNTA('Monitoria Anual 4'!O60:O62)</f>
        <v>0</v>
      </c>
      <c r="E40" s="48">
        <f>COUNTA('Monitoria Anual 4'!J60:J62)</f>
        <v>0</v>
      </c>
      <c r="F40" s="48">
        <f>COUNTA('Monitoria Anual 4'!K60:K62)</f>
        <v>0</v>
      </c>
      <c r="G40" s="48">
        <f>COUNTA('Monitoria Anual 4'!L60:L62)</f>
        <v>0</v>
      </c>
      <c r="H40" s="48">
        <f>COUNTA('Monitoria Anual 4'!M60:M62)</f>
        <v>0</v>
      </c>
      <c r="I40" s="387">
        <f>COUNTA('Monitoria Anual 4'!N60:N62)</f>
        <v>2</v>
      </c>
      <c r="J40" s="390">
        <v>1</v>
      </c>
    </row>
    <row r="41" spans="2:10" ht="15.75" thickBot="1" x14ac:dyDescent="0.3">
      <c r="B41" s="54" t="s">
        <v>59</v>
      </c>
      <c r="C41" s="49">
        <f>COUNTA('Monitoria Anual 4'!C63:C67)</f>
        <v>5</v>
      </c>
      <c r="D41" s="49">
        <f>COUNTA('Monitoria Anual 4'!O63:O67)</f>
        <v>0</v>
      </c>
      <c r="E41" s="49">
        <f>COUNTA('Monitoria Anual 4'!J63:J67)</f>
        <v>0</v>
      </c>
      <c r="F41" s="49">
        <f>COUNTA('Monitoria Anual 4'!K63:K67)</f>
        <v>3</v>
      </c>
      <c r="G41" s="49">
        <f>COUNTA('Monitoria Anual 4'!L63:L67)</f>
        <v>0</v>
      </c>
      <c r="H41" s="49">
        <f>COUNTA('Monitoria Anual 4'!M63:M67)</f>
        <v>0</v>
      </c>
      <c r="I41" s="392">
        <f>COUNTA('Monitoria Anual 4'!N63:N67)</f>
        <v>0</v>
      </c>
      <c r="J41" s="390">
        <v>2</v>
      </c>
    </row>
    <row r="42" spans="2:10" ht="15.75" thickTop="1" x14ac:dyDescent="0.25"/>
  </sheetData>
  <mergeCells count="6">
    <mergeCell ref="A3:Q3"/>
    <mergeCell ref="B13:D13"/>
    <mergeCell ref="B24:D24"/>
    <mergeCell ref="B25:D25"/>
    <mergeCell ref="E12:F12"/>
    <mergeCell ref="E13:F13"/>
  </mergeCells>
  <conditionalFormatting sqref="D32:E32 E33:E41">
    <cfRule type="cellIs" dxfId="16" priority="5" stopIfTrue="1" operator="equal">
      <formula>0</formula>
    </cfRule>
  </conditionalFormatting>
  <conditionalFormatting sqref="D32:J41">
    <cfRule type="cellIs" dxfId="15" priority="10" stopIfTrue="1" operator="equal">
      <formula>0</formula>
    </cfRule>
  </conditionalFormatting>
  <conditionalFormatting sqref="F32:J32">
    <cfRule type="cellIs" dxfId="14"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10" max="1048575"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67"/>
  <sheetViews>
    <sheetView showGridLines="0" topLeftCell="C58" zoomScale="60" zoomScaleNormal="60" workbookViewId="0">
      <selection activeCell="B11" sqref="B11:B67"/>
    </sheetView>
  </sheetViews>
  <sheetFormatPr defaultColWidth="8.85546875" defaultRowHeight="15" x14ac:dyDescent="0.25"/>
  <cols>
    <col min="1" max="1" width="35.28515625" style="1" customWidth="1"/>
    <col min="2" max="2" width="7.5703125" style="1" customWidth="1"/>
    <col min="3" max="3" width="77.28515625" style="1" customWidth="1"/>
    <col min="4" max="4" width="29.140625" style="1" customWidth="1"/>
    <col min="5" max="5" width="17.85546875" style="1" customWidth="1"/>
    <col min="6" max="6" width="19.28515625" style="1" customWidth="1"/>
    <col min="7" max="7" width="26.5703125" style="1" customWidth="1"/>
    <col min="8" max="8" width="79.28515625" style="1" customWidth="1"/>
    <col min="9" max="9" width="35.28515625" style="1" customWidth="1"/>
    <col min="10" max="10" width="14.85546875" style="18" customWidth="1"/>
    <col min="11" max="11" width="26.7109375" style="18" customWidth="1"/>
    <col min="12" max="12" width="15.7109375" style="18" customWidth="1"/>
    <col min="13" max="13" width="18.140625" style="18" customWidth="1"/>
    <col min="14" max="15" width="26.7109375" style="18" customWidth="1"/>
    <col min="16" max="16" width="76" style="1" customWidth="1"/>
    <col min="17" max="17" width="69.85546875" style="1" customWidth="1"/>
    <col min="18" max="18" width="40" style="1" customWidth="1"/>
    <col min="19" max="20" width="26.7109375" style="1" customWidth="1"/>
    <col min="21" max="23" width="8.85546875" style="1"/>
    <col min="24" max="24" width="0" style="1" hidden="1" customWidth="1"/>
    <col min="25" max="16384" width="8.85546875" style="1"/>
  </cols>
  <sheetData>
    <row r="1" spans="1:24" s="2" customFormat="1" x14ac:dyDescent="0.25">
      <c r="A1" s="3" t="s">
        <v>0</v>
      </c>
      <c r="B1" s="3"/>
      <c r="J1" s="16"/>
      <c r="K1" s="16"/>
      <c r="L1" s="16"/>
      <c r="M1" s="16"/>
      <c r="N1" s="16"/>
      <c r="O1" s="16"/>
    </row>
    <row r="2" spans="1:24" s="4" customFormat="1" ht="4.1500000000000004" customHeight="1" x14ac:dyDescent="0.25">
      <c r="J2" s="17"/>
      <c r="K2" s="17"/>
      <c r="L2" s="17"/>
      <c r="M2" s="17"/>
      <c r="N2" s="17"/>
      <c r="O2" s="17"/>
    </row>
    <row r="3" spans="1:24" s="5" customFormat="1" ht="15.75" thickBot="1" x14ac:dyDescent="0.3">
      <c r="A3" s="733" t="str">
        <f>'Monitoria Anual 1'!A3</f>
        <v>PLANO DE AÇÃO NACIONAL PARA A CONSERVAÇÃO DOS MURIQUIS</v>
      </c>
      <c r="B3" s="733"/>
      <c r="C3" s="733"/>
      <c r="D3" s="733"/>
      <c r="E3" s="733"/>
      <c r="F3" s="733"/>
      <c r="G3" s="733"/>
      <c r="H3" s="733"/>
      <c r="I3" s="733"/>
      <c r="J3" s="733"/>
      <c r="K3" s="733"/>
      <c r="L3" s="733"/>
      <c r="M3" s="733"/>
      <c r="N3" s="733"/>
      <c r="O3" s="733"/>
      <c r="P3" s="733"/>
      <c r="Q3" s="733"/>
      <c r="R3" s="733"/>
      <c r="S3" s="733"/>
    </row>
    <row r="4" spans="1:24" ht="15.75" thickTop="1" x14ac:dyDescent="0.25"/>
    <row r="5" spans="1:24" s="6" customFormat="1" ht="25.9" customHeight="1" thickBot="1" x14ac:dyDescent="0.3">
      <c r="A5" s="7" t="s">
        <v>2</v>
      </c>
      <c r="B5" s="7" t="s">
        <v>946</v>
      </c>
      <c r="C5" s="7"/>
      <c r="D5" s="8"/>
      <c r="E5" s="655"/>
      <c r="F5" s="655"/>
      <c r="G5" s="655"/>
      <c r="H5" s="655"/>
      <c r="I5" s="12"/>
      <c r="J5" s="12"/>
      <c r="K5" s="12"/>
      <c r="L5" s="12"/>
      <c r="M5" s="12"/>
      <c r="N5" s="13"/>
    </row>
    <row r="6" spans="1:24" ht="15.75" thickTop="1" x14ac:dyDescent="0.25"/>
    <row r="7" spans="1:24" ht="15.75" thickBot="1" x14ac:dyDescent="0.3">
      <c r="A7" s="7" t="s">
        <v>1071</v>
      </c>
      <c r="B7" s="7" t="s">
        <v>1072</v>
      </c>
      <c r="C7" s="7"/>
      <c r="D7" s="8"/>
      <c r="E7" s="10"/>
      <c r="F7" s="10"/>
      <c r="G7" s="10"/>
      <c r="H7" s="11"/>
      <c r="I7" s="18"/>
      <c r="X7" s="1" t="s">
        <v>75</v>
      </c>
    </row>
    <row r="8" spans="1:24" ht="15.75" thickTop="1" x14ac:dyDescent="0.25">
      <c r="X8" s="81" t="s">
        <v>76</v>
      </c>
    </row>
    <row r="9" spans="1:24" ht="16.5" thickBot="1" x14ac:dyDescent="0.3">
      <c r="A9" s="67" t="s">
        <v>13</v>
      </c>
      <c r="B9" s="68"/>
      <c r="C9" s="68"/>
      <c r="D9" s="68"/>
      <c r="E9" s="68"/>
      <c r="F9" s="68"/>
      <c r="G9" s="68"/>
      <c r="H9" s="68"/>
      <c r="I9" s="69"/>
      <c r="J9" s="722" t="s">
        <v>70</v>
      </c>
      <c r="K9" s="723"/>
      <c r="L9" s="723"/>
      <c r="M9" s="723"/>
      <c r="N9" s="723"/>
      <c r="O9" s="723"/>
      <c r="P9" s="723"/>
      <c r="Q9" s="723"/>
      <c r="R9" s="723"/>
      <c r="S9" s="724"/>
      <c r="T9" s="76"/>
    </row>
    <row r="10" spans="1:24" ht="96" thickTop="1" thickBot="1" x14ac:dyDescent="0.3">
      <c r="A10" s="24" t="s">
        <v>5</v>
      </c>
      <c r="B10" s="403" t="s">
        <v>620</v>
      </c>
      <c r="C10" s="24" t="s">
        <v>6</v>
      </c>
      <c r="D10" s="24" t="s">
        <v>7</v>
      </c>
      <c r="E10" s="24" t="s">
        <v>11</v>
      </c>
      <c r="F10" s="24" t="s">
        <v>12</v>
      </c>
      <c r="G10" s="24" t="s">
        <v>8</v>
      </c>
      <c r="H10" s="24" t="s">
        <v>10</v>
      </c>
      <c r="I10" s="24" t="s">
        <v>73</v>
      </c>
      <c r="J10" s="19" t="s">
        <v>14</v>
      </c>
      <c r="K10" s="20" t="s">
        <v>15</v>
      </c>
      <c r="L10" s="21" t="s">
        <v>16</v>
      </c>
      <c r="M10" s="22" t="s">
        <v>17</v>
      </c>
      <c r="N10" s="659" t="s">
        <v>18</v>
      </c>
      <c r="O10" s="660" t="s">
        <v>19</v>
      </c>
      <c r="P10" s="661" t="s">
        <v>20</v>
      </c>
      <c r="Q10" s="661" t="s">
        <v>21</v>
      </c>
      <c r="R10" s="661" t="s">
        <v>22</v>
      </c>
      <c r="S10" s="661" t="s">
        <v>23</v>
      </c>
      <c r="T10" s="661" t="s">
        <v>71</v>
      </c>
    </row>
    <row r="11" spans="1:24" ht="143.25" customHeight="1" thickTop="1" x14ac:dyDescent="0.25">
      <c r="A11" s="749" t="s">
        <v>115</v>
      </c>
      <c r="B11" s="548" t="s">
        <v>621</v>
      </c>
      <c r="C11" s="576" t="s">
        <v>947</v>
      </c>
      <c r="D11" s="656" t="s">
        <v>440</v>
      </c>
      <c r="E11" s="624">
        <v>40391</v>
      </c>
      <c r="F11" s="140">
        <v>41244</v>
      </c>
      <c r="G11" s="572" t="s">
        <v>138</v>
      </c>
      <c r="H11" s="650" t="s">
        <v>961</v>
      </c>
      <c r="I11" s="570" t="s">
        <v>251</v>
      </c>
      <c r="J11" s="15"/>
      <c r="K11" s="15"/>
      <c r="L11" s="349"/>
      <c r="M11" s="443"/>
      <c r="N11" s="662" t="s">
        <v>72</v>
      </c>
      <c r="O11" s="14"/>
      <c r="P11" s="349" t="s">
        <v>1073</v>
      </c>
      <c r="Q11" s="443" t="s">
        <v>1089</v>
      </c>
      <c r="R11" s="14"/>
      <c r="S11" s="14"/>
      <c r="T11" s="14"/>
    </row>
    <row r="12" spans="1:24" ht="135" customHeight="1" x14ac:dyDescent="0.25">
      <c r="A12" s="746"/>
      <c r="B12" s="548" t="s">
        <v>622</v>
      </c>
      <c r="C12" s="576" t="s">
        <v>627</v>
      </c>
      <c r="D12" s="657" t="s">
        <v>295</v>
      </c>
      <c r="E12" s="624">
        <v>40391</v>
      </c>
      <c r="F12" s="638">
        <v>41974</v>
      </c>
      <c r="G12" s="572" t="s">
        <v>590</v>
      </c>
      <c r="H12" s="650" t="s">
        <v>1045</v>
      </c>
      <c r="I12" s="584" t="s">
        <v>251</v>
      </c>
      <c r="J12" s="15"/>
      <c r="K12" s="663"/>
      <c r="L12" s="393"/>
      <c r="M12" s="442"/>
      <c r="N12" s="14"/>
      <c r="O12" s="14"/>
      <c r="P12" s="393" t="s">
        <v>1074</v>
      </c>
      <c r="Q12" s="389" t="s">
        <v>1075</v>
      </c>
      <c r="R12" s="14"/>
      <c r="S12" s="14"/>
      <c r="T12" s="14"/>
    </row>
    <row r="13" spans="1:24" ht="171" customHeight="1" x14ac:dyDescent="0.25">
      <c r="A13" s="746"/>
      <c r="B13" s="548" t="s">
        <v>623</v>
      </c>
      <c r="C13" s="576" t="s">
        <v>628</v>
      </c>
      <c r="D13" s="572" t="s">
        <v>122</v>
      </c>
      <c r="E13" s="624">
        <v>40391</v>
      </c>
      <c r="F13" s="276">
        <v>42339</v>
      </c>
      <c r="G13" s="572" t="s">
        <v>139</v>
      </c>
      <c r="H13" s="650" t="s">
        <v>1046</v>
      </c>
      <c r="I13" s="381" t="s">
        <v>375</v>
      </c>
      <c r="J13" s="15"/>
      <c r="K13" s="663"/>
      <c r="L13" s="395"/>
      <c r="M13" s="128"/>
      <c r="N13" s="14"/>
      <c r="O13" s="14"/>
      <c r="P13" s="395" t="s">
        <v>1076</v>
      </c>
      <c r="Q13" s="128" t="s">
        <v>1077</v>
      </c>
      <c r="R13" s="14"/>
      <c r="S13" s="14"/>
      <c r="T13" s="14"/>
    </row>
    <row r="14" spans="1:24" ht="101.25" customHeight="1" x14ac:dyDescent="0.25">
      <c r="A14" s="746"/>
      <c r="B14" s="548" t="s">
        <v>624</v>
      </c>
      <c r="C14" s="573" t="s">
        <v>948</v>
      </c>
      <c r="D14" s="658" t="s">
        <v>123</v>
      </c>
      <c r="E14" s="624">
        <v>40391</v>
      </c>
      <c r="F14" s="186">
        <v>41244</v>
      </c>
      <c r="G14" s="575" t="s">
        <v>377</v>
      </c>
      <c r="H14" s="128" t="s">
        <v>587</v>
      </c>
      <c r="I14" s="574" t="s">
        <v>251</v>
      </c>
      <c r="J14" s="15"/>
      <c r="K14" s="15"/>
      <c r="L14" s="395"/>
      <c r="M14" s="128"/>
      <c r="N14" s="662"/>
      <c r="O14" s="14"/>
      <c r="P14" s="395" t="s">
        <v>1079</v>
      </c>
      <c r="Q14" s="128" t="s">
        <v>1078</v>
      </c>
      <c r="R14" s="14"/>
      <c r="S14" s="14"/>
      <c r="T14" s="14"/>
    </row>
    <row r="15" spans="1:24" ht="127.5" customHeight="1" x14ac:dyDescent="0.25">
      <c r="A15" s="748"/>
      <c r="B15" s="548" t="s">
        <v>625</v>
      </c>
      <c r="C15" s="576" t="s">
        <v>629</v>
      </c>
      <c r="D15" s="572" t="s">
        <v>124</v>
      </c>
      <c r="E15" s="624">
        <v>40422</v>
      </c>
      <c r="F15" s="217">
        <v>42339</v>
      </c>
      <c r="G15" s="572" t="s">
        <v>139</v>
      </c>
      <c r="H15" s="489" t="s">
        <v>1048</v>
      </c>
      <c r="I15" s="577" t="s">
        <v>375</v>
      </c>
      <c r="J15" s="15"/>
      <c r="K15" s="664"/>
      <c r="L15" s="395"/>
      <c r="M15" s="395"/>
      <c r="N15" s="14"/>
      <c r="O15" s="14"/>
      <c r="P15" s="395" t="s">
        <v>1080</v>
      </c>
      <c r="Q15" s="395" t="s">
        <v>1081</v>
      </c>
      <c r="R15" s="14"/>
      <c r="S15" s="14"/>
      <c r="T15" s="14"/>
    </row>
    <row r="16" spans="1:24" ht="108.75" customHeight="1" x14ac:dyDescent="0.25">
      <c r="A16" s="614" t="s">
        <v>441</v>
      </c>
      <c r="B16" s="131" t="s">
        <v>634</v>
      </c>
      <c r="C16" s="578" t="s">
        <v>641</v>
      </c>
      <c r="D16" s="570" t="s">
        <v>296</v>
      </c>
      <c r="E16" s="624">
        <v>40391</v>
      </c>
      <c r="F16" s="140">
        <v>42339</v>
      </c>
      <c r="G16" s="670" t="s">
        <v>591</v>
      </c>
      <c r="H16" s="490" t="s">
        <v>968</v>
      </c>
      <c r="I16" s="579">
        <v>10000</v>
      </c>
      <c r="J16" s="15"/>
      <c r="K16" s="15" t="s">
        <v>33</v>
      </c>
      <c r="L16" s="15"/>
      <c r="M16" s="15"/>
      <c r="N16" s="15"/>
      <c r="O16" s="28"/>
      <c r="P16" s="128" t="s">
        <v>1083</v>
      </c>
      <c r="Q16" s="128" t="s">
        <v>1090</v>
      </c>
      <c r="R16" s="15"/>
      <c r="S16" s="15"/>
      <c r="T16" s="15"/>
    </row>
    <row r="17" spans="1:20" ht="90" customHeight="1" x14ac:dyDescent="0.25">
      <c r="A17" s="66"/>
      <c r="B17" s="131" t="s">
        <v>635</v>
      </c>
      <c r="C17" s="405" t="s">
        <v>642</v>
      </c>
      <c r="D17" s="584"/>
      <c r="E17" s="624">
        <v>40391</v>
      </c>
      <c r="F17" s="140">
        <v>42339</v>
      </c>
      <c r="G17" s="381" t="s">
        <v>592</v>
      </c>
      <c r="H17" s="490" t="s">
        <v>1049</v>
      </c>
      <c r="I17" s="580"/>
      <c r="J17" s="15"/>
      <c r="K17" s="15" t="s">
        <v>33</v>
      </c>
      <c r="L17" s="15"/>
      <c r="M17" s="15"/>
      <c r="N17" s="15"/>
      <c r="O17" s="28"/>
      <c r="P17" s="349" t="s">
        <v>1084</v>
      </c>
      <c r="Q17" s="128" t="s">
        <v>1091</v>
      </c>
      <c r="R17" s="14"/>
      <c r="S17" s="14"/>
      <c r="T17" s="14"/>
    </row>
    <row r="18" spans="1:20" ht="120" x14ac:dyDescent="0.25">
      <c r="A18" s="66"/>
      <c r="B18" s="131" t="s">
        <v>636</v>
      </c>
      <c r="C18" s="665" t="s">
        <v>643</v>
      </c>
      <c r="D18" s="666" t="s">
        <v>503</v>
      </c>
      <c r="E18" s="624">
        <v>40391</v>
      </c>
      <c r="F18" s="630">
        <v>42339</v>
      </c>
      <c r="G18" s="709" t="s">
        <v>593</v>
      </c>
      <c r="H18" s="651" t="s">
        <v>1050</v>
      </c>
      <c r="I18" s="574"/>
      <c r="J18" s="15"/>
      <c r="K18" s="15" t="s">
        <v>33</v>
      </c>
      <c r="L18" s="15"/>
      <c r="M18" s="15"/>
      <c r="N18" s="15"/>
      <c r="O18" s="28"/>
      <c r="P18" s="349" t="s">
        <v>1085</v>
      </c>
      <c r="Q18" s="339" t="s">
        <v>1092</v>
      </c>
      <c r="R18" s="14"/>
      <c r="S18" s="14"/>
      <c r="T18" s="14"/>
    </row>
    <row r="19" spans="1:20" ht="93" customHeight="1" x14ac:dyDescent="0.25">
      <c r="A19" s="66"/>
      <c r="B19" s="131" t="s">
        <v>637</v>
      </c>
      <c r="C19" s="405" t="s">
        <v>645</v>
      </c>
      <c r="D19" s="584" t="s">
        <v>125</v>
      </c>
      <c r="E19" s="624">
        <v>40391</v>
      </c>
      <c r="F19" s="271" t="s">
        <v>400</v>
      </c>
      <c r="G19" s="710" t="s">
        <v>384</v>
      </c>
      <c r="H19" s="489" t="s">
        <v>1051</v>
      </c>
      <c r="I19" s="581">
        <v>10000</v>
      </c>
      <c r="J19" s="15"/>
      <c r="K19" s="15" t="s">
        <v>33</v>
      </c>
      <c r="L19" s="15"/>
      <c r="M19" s="15"/>
      <c r="N19" s="15"/>
      <c r="O19" s="28"/>
      <c r="P19" s="667" t="s">
        <v>1086</v>
      </c>
      <c r="Q19" s="339" t="s">
        <v>1093</v>
      </c>
      <c r="R19" s="14"/>
      <c r="S19" s="14"/>
      <c r="T19" s="14"/>
    </row>
    <row r="20" spans="1:20" ht="90" customHeight="1" x14ac:dyDescent="0.25">
      <c r="A20" s="66"/>
      <c r="B20" s="131" t="s">
        <v>638</v>
      </c>
      <c r="C20" s="394" t="s">
        <v>1030</v>
      </c>
      <c r="D20" s="570"/>
      <c r="E20" s="624">
        <v>40391</v>
      </c>
      <c r="F20" s="541">
        <v>42339</v>
      </c>
      <c r="G20" s="670" t="s">
        <v>142</v>
      </c>
      <c r="H20" s="650" t="s">
        <v>1052</v>
      </c>
      <c r="I20" s="579">
        <v>10000</v>
      </c>
      <c r="J20" s="15"/>
      <c r="K20" s="15" t="s">
        <v>33</v>
      </c>
      <c r="L20" s="15"/>
      <c r="M20" s="15"/>
      <c r="N20" s="15"/>
      <c r="O20" s="28"/>
      <c r="P20" s="395" t="s">
        <v>1087</v>
      </c>
      <c r="Q20" s="349" t="s">
        <v>324</v>
      </c>
      <c r="R20" s="14"/>
      <c r="S20" s="14"/>
      <c r="T20" s="14"/>
    </row>
    <row r="21" spans="1:20" ht="96.75" customHeight="1" x14ac:dyDescent="0.25">
      <c r="A21" s="66"/>
      <c r="B21" s="131" t="s">
        <v>639</v>
      </c>
      <c r="C21" s="405" t="s">
        <v>647</v>
      </c>
      <c r="D21" s="570" t="s">
        <v>126</v>
      </c>
      <c r="E21" s="624">
        <v>40391</v>
      </c>
      <c r="F21" s="631" t="s">
        <v>594</v>
      </c>
      <c r="G21" s="381" t="s">
        <v>143</v>
      </c>
      <c r="H21" s="200" t="s">
        <v>972</v>
      </c>
      <c r="I21" s="582">
        <v>5000</v>
      </c>
      <c r="J21" s="15"/>
      <c r="K21" s="15"/>
      <c r="L21" s="15"/>
      <c r="M21" s="15"/>
      <c r="N21" s="15" t="s">
        <v>33</v>
      </c>
      <c r="O21" s="28"/>
      <c r="P21" s="349" t="s">
        <v>1088</v>
      </c>
      <c r="Q21" s="349" t="s">
        <v>1082</v>
      </c>
      <c r="R21" s="14"/>
      <c r="S21" s="14"/>
      <c r="T21" s="14"/>
    </row>
    <row r="22" spans="1:20" ht="150.75" customHeight="1" x14ac:dyDescent="0.25">
      <c r="A22" s="614" t="s">
        <v>1025</v>
      </c>
      <c r="B22" s="131" t="s">
        <v>652</v>
      </c>
      <c r="C22" s="327" t="s">
        <v>1031</v>
      </c>
      <c r="D22" s="14"/>
      <c r="E22" s="624">
        <v>40391</v>
      </c>
      <c r="F22" s="182">
        <v>42339</v>
      </c>
      <c r="G22" s="381" t="s">
        <v>260</v>
      </c>
      <c r="H22" s="652" t="s">
        <v>1094</v>
      </c>
      <c r="I22" s="583">
        <v>20000</v>
      </c>
      <c r="J22" s="15"/>
      <c r="K22" s="15"/>
      <c r="L22" s="15"/>
      <c r="M22" s="15"/>
      <c r="N22" s="15" t="s">
        <v>33</v>
      </c>
      <c r="O22" s="28"/>
      <c r="P22" s="395" t="s">
        <v>1096</v>
      </c>
      <c r="Q22" s="128" t="s">
        <v>1097</v>
      </c>
      <c r="R22" s="14"/>
      <c r="S22" s="14"/>
      <c r="T22" s="14"/>
    </row>
    <row r="23" spans="1:20" ht="69" customHeight="1" x14ac:dyDescent="0.25">
      <c r="A23" s="66"/>
      <c r="B23" s="131" t="s">
        <v>653</v>
      </c>
      <c r="C23" s="327" t="s">
        <v>750</v>
      </c>
      <c r="D23" s="14"/>
      <c r="E23" s="624">
        <v>40391</v>
      </c>
      <c r="F23" s="179" t="s">
        <v>395</v>
      </c>
      <c r="G23" s="381" t="s">
        <v>150</v>
      </c>
      <c r="H23" s="652" t="s">
        <v>1054</v>
      </c>
      <c r="I23" s="583"/>
      <c r="J23" s="15"/>
      <c r="K23" s="15"/>
      <c r="L23" s="15"/>
      <c r="M23" s="15"/>
      <c r="N23" s="15" t="s">
        <v>33</v>
      </c>
      <c r="O23" s="28"/>
      <c r="P23" s="395" t="s">
        <v>1098</v>
      </c>
      <c r="Q23" s="340" t="s">
        <v>1099</v>
      </c>
      <c r="R23" s="14"/>
      <c r="S23" s="14"/>
      <c r="T23" s="14"/>
    </row>
    <row r="24" spans="1:20" ht="94.5" customHeight="1" x14ac:dyDescent="0.25">
      <c r="A24" s="66"/>
      <c r="B24" s="131" t="s">
        <v>654</v>
      </c>
      <c r="C24" s="327" t="s">
        <v>848</v>
      </c>
      <c r="D24" s="15"/>
      <c r="E24" s="624">
        <v>40391</v>
      </c>
      <c r="F24" s="179" t="s">
        <v>395</v>
      </c>
      <c r="G24" s="584" t="s">
        <v>591</v>
      </c>
      <c r="H24" s="652" t="s">
        <v>1055</v>
      </c>
      <c r="I24" s="584"/>
      <c r="J24" s="15"/>
      <c r="K24" s="15"/>
      <c r="L24" s="15"/>
      <c r="M24" s="15"/>
      <c r="N24" s="15" t="s">
        <v>33</v>
      </c>
      <c r="O24" s="28"/>
      <c r="P24" s="128" t="s">
        <v>1102</v>
      </c>
      <c r="Q24" s="340" t="s">
        <v>1100</v>
      </c>
      <c r="R24" s="15"/>
      <c r="S24" s="15"/>
      <c r="T24" s="15"/>
    </row>
    <row r="25" spans="1:20" ht="150" x14ac:dyDescent="0.25">
      <c r="A25" s="66"/>
      <c r="B25" s="131" t="s">
        <v>655</v>
      </c>
      <c r="C25" s="327" t="s">
        <v>751</v>
      </c>
      <c r="D25" s="15"/>
      <c r="E25" s="624">
        <v>40391</v>
      </c>
      <c r="F25" s="179" t="s">
        <v>395</v>
      </c>
      <c r="G25" s="381" t="s">
        <v>145</v>
      </c>
      <c r="H25" s="490" t="s">
        <v>1095</v>
      </c>
      <c r="I25" s="570"/>
      <c r="J25" s="15"/>
      <c r="K25" s="15" t="s">
        <v>72</v>
      </c>
      <c r="L25" s="15"/>
      <c r="M25" s="15"/>
      <c r="N25" s="15"/>
      <c r="O25" s="28"/>
      <c r="P25" s="395" t="s">
        <v>1103</v>
      </c>
      <c r="Q25" s="339" t="s">
        <v>1101</v>
      </c>
      <c r="R25" s="15"/>
      <c r="S25" s="15"/>
      <c r="T25" s="15"/>
    </row>
    <row r="26" spans="1:20" ht="135" x14ac:dyDescent="0.25">
      <c r="A26" s="108" t="s">
        <v>447</v>
      </c>
      <c r="B26" s="131" t="s">
        <v>662</v>
      </c>
      <c r="C26" s="546" t="s">
        <v>752</v>
      </c>
      <c r="D26" s="14"/>
      <c r="E26" s="624">
        <v>40391</v>
      </c>
      <c r="F26" s="186">
        <v>42339</v>
      </c>
      <c r="G26" s="381" t="s">
        <v>595</v>
      </c>
      <c r="H26" s="488" t="s">
        <v>853</v>
      </c>
      <c r="I26" s="585">
        <v>10000</v>
      </c>
      <c r="J26" s="15"/>
      <c r="K26" s="15" t="s">
        <v>72</v>
      </c>
      <c r="L26" s="15"/>
      <c r="M26" s="15"/>
      <c r="N26" s="15"/>
      <c r="O26" s="28"/>
      <c r="P26" s="395" t="s">
        <v>1106</v>
      </c>
      <c r="Q26" s="340" t="s">
        <v>1107</v>
      </c>
      <c r="R26" s="14"/>
      <c r="S26" s="14"/>
      <c r="T26" s="14"/>
    </row>
    <row r="27" spans="1:20" ht="97.5" customHeight="1" x14ac:dyDescent="0.25">
      <c r="A27" s="66"/>
      <c r="B27" s="131" t="s">
        <v>663</v>
      </c>
      <c r="C27" s="327" t="s">
        <v>753</v>
      </c>
      <c r="D27" s="14"/>
      <c r="E27" s="624">
        <v>40391</v>
      </c>
      <c r="F27" s="140">
        <v>42339</v>
      </c>
      <c r="G27" s="381" t="s">
        <v>595</v>
      </c>
      <c r="H27" s="489" t="s">
        <v>975</v>
      </c>
      <c r="I27" s="581">
        <v>30000</v>
      </c>
      <c r="J27" s="15"/>
      <c r="K27" s="15" t="s">
        <v>72</v>
      </c>
      <c r="L27" s="15"/>
      <c r="M27" s="15"/>
      <c r="N27" s="15"/>
      <c r="O27" s="28"/>
      <c r="P27" s="395" t="s">
        <v>1110</v>
      </c>
      <c r="Q27" s="340" t="s">
        <v>1108</v>
      </c>
      <c r="R27" s="14"/>
      <c r="S27" s="14"/>
      <c r="T27" s="14"/>
    </row>
    <row r="28" spans="1:20" ht="83.25" customHeight="1" x14ac:dyDescent="0.25">
      <c r="A28" s="66"/>
      <c r="B28" s="131" t="s">
        <v>664</v>
      </c>
      <c r="C28" s="394" t="s">
        <v>754</v>
      </c>
      <c r="D28" s="14"/>
      <c r="E28" s="624">
        <v>40391</v>
      </c>
      <c r="F28" s="179" t="s">
        <v>395</v>
      </c>
      <c r="G28" s="381" t="s">
        <v>595</v>
      </c>
      <c r="H28" s="490" t="s">
        <v>669</v>
      </c>
      <c r="I28" s="570" t="s">
        <v>309</v>
      </c>
      <c r="J28" s="15"/>
      <c r="K28" s="15" t="s">
        <v>72</v>
      </c>
      <c r="L28" s="15"/>
      <c r="M28" s="15"/>
      <c r="N28" s="15"/>
      <c r="O28" s="28"/>
      <c r="P28" s="395" t="s">
        <v>1111</v>
      </c>
      <c r="Q28" s="340" t="s">
        <v>1109</v>
      </c>
      <c r="R28" s="14"/>
      <c r="S28" s="14"/>
      <c r="T28" s="14"/>
    </row>
    <row r="29" spans="1:20" ht="84" customHeight="1" x14ac:dyDescent="0.25">
      <c r="A29" s="66"/>
      <c r="B29" s="131" t="s">
        <v>665</v>
      </c>
      <c r="C29" s="394" t="s">
        <v>755</v>
      </c>
      <c r="D29" s="15"/>
      <c r="E29" s="624">
        <v>40391</v>
      </c>
      <c r="F29" s="179" t="s">
        <v>400</v>
      </c>
      <c r="G29" s="381" t="s">
        <v>595</v>
      </c>
      <c r="H29" s="490" t="s">
        <v>854</v>
      </c>
      <c r="I29" s="583">
        <v>10000</v>
      </c>
      <c r="J29" s="15"/>
      <c r="K29" s="15" t="s">
        <v>72</v>
      </c>
      <c r="L29" s="15"/>
      <c r="M29" s="15"/>
      <c r="N29" s="15"/>
      <c r="O29" s="28"/>
      <c r="P29" s="395" t="s">
        <v>215</v>
      </c>
      <c r="Q29" s="340" t="s">
        <v>1104</v>
      </c>
      <c r="R29" s="15"/>
      <c r="S29" s="15"/>
      <c r="T29" s="15"/>
    </row>
    <row r="30" spans="1:20" ht="93.75" customHeight="1" x14ac:dyDescent="0.25">
      <c r="A30" s="66"/>
      <c r="B30" s="131" t="s">
        <v>666</v>
      </c>
      <c r="C30" s="621" t="s">
        <v>756</v>
      </c>
      <c r="D30" s="15"/>
      <c r="E30" s="624">
        <v>40391</v>
      </c>
      <c r="F30" s="195" t="s">
        <v>400</v>
      </c>
      <c r="G30" s="575" t="s">
        <v>138</v>
      </c>
      <c r="H30" s="651" t="s">
        <v>1112</v>
      </c>
      <c r="I30" s="379"/>
      <c r="J30" s="15"/>
      <c r="K30" s="15" t="s">
        <v>72</v>
      </c>
      <c r="L30" s="15"/>
      <c r="M30" s="15"/>
      <c r="N30" s="15"/>
      <c r="O30" s="28"/>
      <c r="P30" s="395" t="s">
        <v>216</v>
      </c>
      <c r="Q30" s="128" t="s">
        <v>1105</v>
      </c>
      <c r="R30" s="15"/>
      <c r="S30" s="15"/>
      <c r="T30" s="15"/>
    </row>
    <row r="31" spans="1:20" ht="119.25" customHeight="1" x14ac:dyDescent="0.25">
      <c r="A31" s="108" t="s">
        <v>959</v>
      </c>
      <c r="B31" s="131" t="s">
        <v>691</v>
      </c>
      <c r="C31" s="546" t="s">
        <v>757</v>
      </c>
      <c r="D31" s="309"/>
      <c r="E31" s="624">
        <v>40391</v>
      </c>
      <c r="F31" s="283" t="s">
        <v>401</v>
      </c>
      <c r="G31" s="669" t="s">
        <v>154</v>
      </c>
      <c r="H31" s="155" t="s">
        <v>1020</v>
      </c>
      <c r="I31" s="455" t="s">
        <v>310</v>
      </c>
      <c r="J31" s="15"/>
      <c r="K31" s="15"/>
      <c r="L31" s="15"/>
      <c r="M31" s="15"/>
      <c r="N31" s="15" t="s">
        <v>72</v>
      </c>
      <c r="O31" s="28"/>
      <c r="P31" s="395" t="s">
        <v>1113</v>
      </c>
      <c r="Q31" s="128" t="s">
        <v>1118</v>
      </c>
      <c r="R31" s="14"/>
      <c r="S31" s="14"/>
      <c r="T31" s="14"/>
    </row>
    <row r="32" spans="1:20" ht="121.5" customHeight="1" x14ac:dyDescent="0.25">
      <c r="A32" s="342"/>
      <c r="B32" s="131" t="s">
        <v>692</v>
      </c>
      <c r="C32" s="327" t="s">
        <v>758</v>
      </c>
      <c r="D32" s="221"/>
      <c r="E32" s="624">
        <v>40391</v>
      </c>
      <c r="F32" s="140">
        <v>41244</v>
      </c>
      <c r="G32" s="577" t="s">
        <v>154</v>
      </c>
      <c r="H32" s="586" t="s">
        <v>1020</v>
      </c>
      <c r="I32" s="584" t="s">
        <v>310</v>
      </c>
      <c r="J32" s="15"/>
      <c r="K32" s="15"/>
      <c r="L32" s="15"/>
      <c r="M32" s="15"/>
      <c r="N32" s="15" t="s">
        <v>72</v>
      </c>
      <c r="O32" s="28"/>
      <c r="P32" s="128" t="s">
        <v>1116</v>
      </c>
      <c r="Q32" s="128" t="s">
        <v>1117</v>
      </c>
      <c r="R32" s="14"/>
      <c r="S32" s="14"/>
      <c r="T32" s="14"/>
    </row>
    <row r="33" spans="1:20" ht="121.5" customHeight="1" x14ac:dyDescent="0.25">
      <c r="A33" s="66"/>
      <c r="B33" s="131" t="s">
        <v>693</v>
      </c>
      <c r="C33" s="394" t="s">
        <v>759</v>
      </c>
      <c r="D33" s="668"/>
      <c r="E33" s="624">
        <v>40391</v>
      </c>
      <c r="F33" s="541">
        <v>42339</v>
      </c>
      <c r="G33" s="670" t="s">
        <v>154</v>
      </c>
      <c r="H33" s="588" t="s">
        <v>1020</v>
      </c>
      <c r="I33" s="587" t="s">
        <v>311</v>
      </c>
      <c r="J33" s="15"/>
      <c r="K33" s="15" t="s">
        <v>72</v>
      </c>
      <c r="L33" s="15"/>
      <c r="M33" s="15"/>
      <c r="N33" s="15"/>
      <c r="O33" s="28"/>
      <c r="P33" s="395" t="s">
        <v>1114</v>
      </c>
      <c r="Q33" s="395" t="s">
        <v>1115</v>
      </c>
      <c r="R33" s="14"/>
      <c r="S33" s="14"/>
      <c r="T33" s="14"/>
    </row>
    <row r="34" spans="1:20" ht="82.5" customHeight="1" x14ac:dyDescent="0.25">
      <c r="A34" s="108" t="s">
        <v>1119</v>
      </c>
      <c r="B34" s="131" t="s">
        <v>733</v>
      </c>
      <c r="C34" s="327" t="s">
        <v>747</v>
      </c>
      <c r="D34" s="185" t="s">
        <v>128</v>
      </c>
      <c r="E34" s="624">
        <v>40391</v>
      </c>
      <c r="F34" s="140">
        <v>42339</v>
      </c>
      <c r="G34" s="381" t="s">
        <v>260</v>
      </c>
      <c r="H34" s="678" t="s">
        <v>979</v>
      </c>
      <c r="I34" s="583">
        <v>30000</v>
      </c>
      <c r="J34" s="15"/>
      <c r="K34" s="15" t="s">
        <v>72</v>
      </c>
      <c r="L34" s="15"/>
      <c r="M34" s="15"/>
      <c r="N34" s="15"/>
      <c r="O34" s="28"/>
      <c r="P34" s="357" t="s">
        <v>1011</v>
      </c>
      <c r="Q34" s="340" t="s">
        <v>1128</v>
      </c>
      <c r="R34" s="14"/>
      <c r="S34" s="14"/>
      <c r="T34" s="14"/>
    </row>
    <row r="35" spans="1:20" ht="90" x14ac:dyDescent="0.25">
      <c r="A35" s="66"/>
      <c r="B35" s="131" t="s">
        <v>734</v>
      </c>
      <c r="C35" s="546" t="s">
        <v>1155</v>
      </c>
      <c r="D35" s="310" t="s">
        <v>130</v>
      </c>
      <c r="E35" s="624">
        <v>40391</v>
      </c>
      <c r="F35" s="542">
        <v>42339</v>
      </c>
      <c r="G35" s="575" t="s">
        <v>596</v>
      </c>
      <c r="H35" s="679" t="s">
        <v>863</v>
      </c>
      <c r="I35" s="585">
        <v>25000</v>
      </c>
      <c r="J35" s="15"/>
      <c r="K35" s="15"/>
      <c r="L35" s="15"/>
      <c r="M35" s="15"/>
      <c r="N35" s="15" t="s">
        <v>72</v>
      </c>
      <c r="O35" s="28"/>
      <c r="P35" s="395" t="s">
        <v>1129</v>
      </c>
      <c r="Q35" s="128" t="s">
        <v>1130</v>
      </c>
      <c r="R35" s="14"/>
      <c r="S35" s="14"/>
      <c r="T35" s="14"/>
    </row>
    <row r="36" spans="1:20" ht="138.75" customHeight="1" x14ac:dyDescent="0.25">
      <c r="A36" s="66"/>
      <c r="B36" s="131" t="s">
        <v>735</v>
      </c>
      <c r="C36" s="546" t="s">
        <v>1156</v>
      </c>
      <c r="D36" s="310"/>
      <c r="E36" s="624">
        <v>40391</v>
      </c>
      <c r="F36" s="283" t="s">
        <v>395</v>
      </c>
      <c r="G36" s="711" t="s">
        <v>408</v>
      </c>
      <c r="H36" s="680" t="s">
        <v>981</v>
      </c>
      <c r="I36" s="589">
        <v>100000</v>
      </c>
      <c r="J36" s="15"/>
      <c r="K36" s="15" t="s">
        <v>72</v>
      </c>
      <c r="L36" s="15"/>
      <c r="M36" s="15"/>
      <c r="N36" s="15"/>
      <c r="O36" s="28"/>
      <c r="P36" s="395" t="s">
        <v>1131</v>
      </c>
      <c r="Q36" s="14"/>
      <c r="R36" s="14"/>
      <c r="S36" s="14"/>
      <c r="T36" s="14"/>
    </row>
    <row r="37" spans="1:20" ht="88.5" customHeight="1" x14ac:dyDescent="0.25">
      <c r="A37" s="66"/>
      <c r="B37" s="131" t="s">
        <v>736</v>
      </c>
      <c r="C37" s="327" t="s">
        <v>1157</v>
      </c>
      <c r="D37" s="185"/>
      <c r="E37" s="624">
        <v>40391</v>
      </c>
      <c r="F37" s="140">
        <v>40878</v>
      </c>
      <c r="G37" s="591" t="s">
        <v>157</v>
      </c>
      <c r="H37" s="348" t="s">
        <v>980</v>
      </c>
      <c r="I37" s="581">
        <v>50000</v>
      </c>
      <c r="J37" s="15"/>
      <c r="K37" s="15"/>
      <c r="L37" s="15"/>
      <c r="M37" s="15"/>
      <c r="N37" s="15" t="s">
        <v>72</v>
      </c>
      <c r="O37" s="28"/>
      <c r="P37" s="128" t="s">
        <v>1121</v>
      </c>
      <c r="Q37" s="128" t="s">
        <v>1132</v>
      </c>
      <c r="R37" s="14"/>
      <c r="S37" s="14"/>
      <c r="T37" s="14"/>
    </row>
    <row r="38" spans="1:20" ht="85.5" customHeight="1" x14ac:dyDescent="0.25">
      <c r="A38" s="66"/>
      <c r="B38" s="131" t="s">
        <v>737</v>
      </c>
      <c r="C38" s="128" t="s">
        <v>1158</v>
      </c>
      <c r="D38" s="677" t="s">
        <v>586</v>
      </c>
      <c r="E38" s="675">
        <v>41791</v>
      </c>
      <c r="F38" s="675">
        <v>42339</v>
      </c>
      <c r="G38" s="712" t="s">
        <v>513</v>
      </c>
      <c r="H38" s="348" t="s">
        <v>980</v>
      </c>
      <c r="I38" s="673"/>
      <c r="J38" s="15"/>
      <c r="K38" s="15" t="s">
        <v>72</v>
      </c>
      <c r="L38" s="15"/>
      <c r="M38" s="15"/>
      <c r="N38" s="15"/>
      <c r="O38" s="28"/>
      <c r="P38" s="128" t="s">
        <v>1122</v>
      </c>
      <c r="Q38" s="14"/>
      <c r="R38" s="14"/>
      <c r="S38" s="14"/>
      <c r="T38" s="14"/>
    </row>
    <row r="39" spans="1:20" ht="74.25" customHeight="1" x14ac:dyDescent="0.25">
      <c r="A39" s="66"/>
      <c r="B39" s="131" t="s">
        <v>738</v>
      </c>
      <c r="C39" s="394" t="s">
        <v>1159</v>
      </c>
      <c r="D39" s="196"/>
      <c r="E39" s="624">
        <v>40391</v>
      </c>
      <c r="F39" s="643">
        <v>42339</v>
      </c>
      <c r="G39" s="713" t="s">
        <v>408</v>
      </c>
      <c r="H39" s="490" t="s">
        <v>982</v>
      </c>
      <c r="I39" s="579">
        <v>50000</v>
      </c>
      <c r="J39" s="15"/>
      <c r="K39" s="15"/>
      <c r="L39" s="15"/>
      <c r="M39" s="15"/>
      <c r="N39" s="15" t="s">
        <v>72</v>
      </c>
      <c r="O39" s="28"/>
      <c r="P39" s="395" t="s">
        <v>1133</v>
      </c>
      <c r="Q39" s="128" t="s">
        <v>1134</v>
      </c>
      <c r="R39" s="14"/>
      <c r="S39" s="14"/>
      <c r="T39" s="14"/>
    </row>
    <row r="40" spans="1:20" ht="126" customHeight="1" x14ac:dyDescent="0.25">
      <c r="A40" s="66"/>
      <c r="B40" s="131" t="s">
        <v>739</v>
      </c>
      <c r="C40" s="546" t="s">
        <v>1160</v>
      </c>
      <c r="D40" s="310"/>
      <c r="E40" s="624">
        <v>40391</v>
      </c>
      <c r="F40" s="542">
        <v>42339</v>
      </c>
      <c r="G40" s="714" t="s">
        <v>155</v>
      </c>
      <c r="H40" s="653" t="s">
        <v>867</v>
      </c>
      <c r="I40" s="585">
        <v>50000</v>
      </c>
      <c r="J40" s="15"/>
      <c r="K40" s="15" t="s">
        <v>72</v>
      </c>
      <c r="L40" s="15"/>
      <c r="M40" s="15"/>
      <c r="N40" s="15"/>
      <c r="O40" s="28"/>
      <c r="P40" s="395" t="s">
        <v>1123</v>
      </c>
      <c r="Q40" s="14"/>
      <c r="R40" s="14"/>
      <c r="S40" s="14"/>
      <c r="T40" s="14"/>
    </row>
    <row r="41" spans="1:20" ht="123.75" customHeight="1" x14ac:dyDescent="0.25">
      <c r="A41" s="66"/>
      <c r="B41" s="131" t="s">
        <v>740</v>
      </c>
      <c r="C41" s="546" t="s">
        <v>764</v>
      </c>
      <c r="D41" s="310"/>
      <c r="E41" s="624">
        <v>40391</v>
      </c>
      <c r="F41" s="283" t="s">
        <v>395</v>
      </c>
      <c r="G41" s="715" t="s">
        <v>552</v>
      </c>
      <c r="H41" s="588" t="s">
        <v>1020</v>
      </c>
      <c r="I41" s="593" t="s">
        <v>268</v>
      </c>
      <c r="J41" s="15"/>
      <c r="K41" s="15" t="s">
        <v>72</v>
      </c>
      <c r="L41" s="15"/>
      <c r="M41" s="15"/>
      <c r="N41" s="15"/>
      <c r="O41" s="28"/>
      <c r="P41" s="395" t="s">
        <v>1135</v>
      </c>
      <c r="Q41" s="554" t="s">
        <v>232</v>
      </c>
      <c r="R41" s="14"/>
      <c r="S41" s="14"/>
      <c r="T41" s="14"/>
    </row>
    <row r="42" spans="1:20" ht="102.75" customHeight="1" x14ac:dyDescent="0.25">
      <c r="A42" s="66"/>
      <c r="B42" s="131" t="s">
        <v>741</v>
      </c>
      <c r="C42" s="327" t="s">
        <v>1161</v>
      </c>
      <c r="D42" s="185"/>
      <c r="E42" s="624">
        <v>40391</v>
      </c>
      <c r="F42" s="271" t="s">
        <v>395</v>
      </c>
      <c r="G42" s="577" t="s">
        <v>159</v>
      </c>
      <c r="H42" s="348" t="s">
        <v>983</v>
      </c>
      <c r="I42" s="682" t="s">
        <v>269</v>
      </c>
      <c r="J42" s="15"/>
      <c r="K42" s="15" t="s">
        <v>72</v>
      </c>
      <c r="L42" s="15"/>
      <c r="M42" s="15"/>
      <c r="N42" s="15"/>
      <c r="O42" s="28"/>
      <c r="P42" s="395" t="s">
        <v>1124</v>
      </c>
      <c r="Q42" s="395" t="s">
        <v>1136</v>
      </c>
      <c r="R42" s="14"/>
      <c r="S42" s="14"/>
      <c r="T42" s="14"/>
    </row>
    <row r="43" spans="1:20" ht="113.25" customHeight="1" x14ac:dyDescent="0.25">
      <c r="A43" s="66"/>
      <c r="B43" s="131" t="s">
        <v>742</v>
      </c>
      <c r="C43" s="676" t="s">
        <v>862</v>
      </c>
      <c r="D43" s="629"/>
      <c r="E43" s="624">
        <v>40391</v>
      </c>
      <c r="F43" s="543">
        <v>42339</v>
      </c>
      <c r="G43" s="716" t="s">
        <v>590</v>
      </c>
      <c r="H43" s="651" t="s">
        <v>870</v>
      </c>
      <c r="I43" s="595">
        <v>10000</v>
      </c>
      <c r="J43" s="15"/>
      <c r="K43" s="15" t="s">
        <v>72</v>
      </c>
      <c r="L43" s="15"/>
      <c r="M43" s="15"/>
      <c r="N43" s="15"/>
      <c r="O43" s="28"/>
      <c r="P43" s="128" t="s">
        <v>1125</v>
      </c>
      <c r="Q43" s="128"/>
      <c r="R43" s="14"/>
      <c r="S43" s="14"/>
      <c r="T43" s="14"/>
    </row>
    <row r="44" spans="1:20" ht="88.5" customHeight="1" x14ac:dyDescent="0.25">
      <c r="A44" s="66"/>
      <c r="B44" s="131" t="s">
        <v>743</v>
      </c>
      <c r="C44" s="546" t="s">
        <v>767</v>
      </c>
      <c r="D44" s="310"/>
      <c r="E44" s="624">
        <v>40391</v>
      </c>
      <c r="F44" s="186">
        <v>42339</v>
      </c>
      <c r="G44" s="669" t="s">
        <v>159</v>
      </c>
      <c r="H44" s="681" t="s">
        <v>871</v>
      </c>
      <c r="I44" s="455"/>
      <c r="J44" s="15"/>
      <c r="K44" s="15" t="s">
        <v>72</v>
      </c>
      <c r="L44" s="15"/>
      <c r="M44" s="15"/>
      <c r="N44" s="15"/>
      <c r="O44" s="28"/>
      <c r="P44" s="128" t="s">
        <v>1137</v>
      </c>
      <c r="Q44" s="128" t="s">
        <v>1138</v>
      </c>
      <c r="R44" s="14"/>
      <c r="S44" s="14"/>
      <c r="T44" s="14"/>
    </row>
    <row r="45" spans="1:20" ht="108.75" customHeight="1" x14ac:dyDescent="0.25">
      <c r="A45" s="66"/>
      <c r="B45" s="131" t="s">
        <v>744</v>
      </c>
      <c r="C45" s="327" t="s">
        <v>768</v>
      </c>
      <c r="D45" s="185"/>
      <c r="E45" s="624">
        <v>40391</v>
      </c>
      <c r="F45" s="271" t="s">
        <v>395</v>
      </c>
      <c r="G45" s="577" t="s">
        <v>597</v>
      </c>
      <c r="H45" s="348" t="s">
        <v>1120</v>
      </c>
      <c r="I45" s="577" t="s">
        <v>270</v>
      </c>
      <c r="J45" s="15"/>
      <c r="K45" s="15" t="s">
        <v>72</v>
      </c>
      <c r="L45" s="15"/>
      <c r="M45" s="15"/>
      <c r="N45" s="15"/>
      <c r="O45" s="28"/>
      <c r="P45" s="395" t="s">
        <v>1139</v>
      </c>
      <c r="Q45" s="128" t="s">
        <v>1140</v>
      </c>
      <c r="R45" s="14"/>
      <c r="S45" s="14"/>
      <c r="T45" s="14"/>
    </row>
    <row r="46" spans="1:20" ht="109.5" customHeight="1" x14ac:dyDescent="0.25">
      <c r="A46" s="66"/>
      <c r="B46" s="131" t="s">
        <v>745</v>
      </c>
      <c r="C46" s="394" t="s">
        <v>953</v>
      </c>
      <c r="D46" s="196" t="s">
        <v>135</v>
      </c>
      <c r="E46" s="624">
        <v>40391</v>
      </c>
      <c r="F46" s="544">
        <v>40756</v>
      </c>
      <c r="G46" s="670" t="s">
        <v>161</v>
      </c>
      <c r="H46" s="490" t="s">
        <v>873</v>
      </c>
      <c r="I46" s="587">
        <v>20000</v>
      </c>
      <c r="J46" s="15"/>
      <c r="K46" s="15"/>
      <c r="L46" s="15"/>
      <c r="M46" s="15"/>
      <c r="N46" s="15" t="s">
        <v>72</v>
      </c>
      <c r="O46" s="28"/>
      <c r="P46" s="395" t="s">
        <v>235</v>
      </c>
      <c r="Q46" s="128" t="s">
        <v>921</v>
      </c>
      <c r="R46" s="14"/>
      <c r="S46" s="14"/>
      <c r="T46" s="14"/>
    </row>
    <row r="47" spans="1:20" ht="61.5" customHeight="1" x14ac:dyDescent="0.25">
      <c r="A47" s="66"/>
      <c r="B47" s="131" t="s">
        <v>746</v>
      </c>
      <c r="C47" s="546" t="s">
        <v>1162</v>
      </c>
      <c r="D47" s="309"/>
      <c r="E47" s="624">
        <v>40391</v>
      </c>
      <c r="F47" s="542">
        <v>40513</v>
      </c>
      <c r="G47" s="575" t="s">
        <v>159</v>
      </c>
      <c r="H47" s="679" t="s">
        <v>715</v>
      </c>
      <c r="I47" s="455"/>
      <c r="J47" s="15"/>
      <c r="K47" s="15"/>
      <c r="L47" s="15"/>
      <c r="M47" s="15"/>
      <c r="N47" s="15" t="s">
        <v>72</v>
      </c>
      <c r="O47" s="28"/>
      <c r="P47" s="393" t="s">
        <v>1126</v>
      </c>
      <c r="Q47" s="683" t="s">
        <v>1141</v>
      </c>
      <c r="R47" s="14"/>
      <c r="S47" s="14"/>
      <c r="T47" s="14"/>
    </row>
    <row r="48" spans="1:20" ht="66" customHeight="1" x14ac:dyDescent="0.25">
      <c r="A48" s="71"/>
      <c r="B48" s="131" t="s">
        <v>964</v>
      </c>
      <c r="C48" s="674" t="s">
        <v>954</v>
      </c>
      <c r="D48" s="674"/>
      <c r="E48" s="624">
        <v>40878</v>
      </c>
      <c r="F48" s="625">
        <v>42339</v>
      </c>
      <c r="G48" s="591" t="s">
        <v>163</v>
      </c>
      <c r="H48" s="547" t="s">
        <v>1060</v>
      </c>
      <c r="I48" s="577" t="s">
        <v>271</v>
      </c>
      <c r="J48" s="15"/>
      <c r="K48" s="15"/>
      <c r="L48" s="15"/>
      <c r="M48" s="15"/>
      <c r="N48" s="15" t="s">
        <v>72</v>
      </c>
      <c r="O48" s="28"/>
      <c r="P48" s="684" t="s">
        <v>1127</v>
      </c>
      <c r="Q48" s="128" t="s">
        <v>1142</v>
      </c>
      <c r="R48" s="14"/>
      <c r="S48" s="14"/>
      <c r="T48" s="14"/>
    </row>
    <row r="49" spans="1:20" ht="111" customHeight="1" x14ac:dyDescent="0.25">
      <c r="A49" s="108" t="s">
        <v>1027</v>
      </c>
      <c r="B49" s="131" t="s">
        <v>772</v>
      </c>
      <c r="C49" s="327" t="s">
        <v>779</v>
      </c>
      <c r="D49" s="221"/>
      <c r="E49" s="624">
        <v>41061</v>
      </c>
      <c r="F49" s="271" t="s">
        <v>598</v>
      </c>
      <c r="G49" s="577" t="s">
        <v>164</v>
      </c>
      <c r="H49" s="489" t="s">
        <v>1061</v>
      </c>
      <c r="I49" s="581">
        <v>20000</v>
      </c>
      <c r="J49" s="15"/>
      <c r="K49" s="15"/>
      <c r="L49" s="15"/>
      <c r="M49" s="15"/>
      <c r="N49" s="15" t="s">
        <v>33</v>
      </c>
      <c r="O49" s="28"/>
      <c r="P49" s="685" t="s">
        <v>1148</v>
      </c>
      <c r="Q49" s="686" t="s">
        <v>1149</v>
      </c>
      <c r="R49" s="14"/>
      <c r="S49" s="14"/>
      <c r="T49" s="14"/>
    </row>
    <row r="50" spans="1:20" ht="90" customHeight="1" x14ac:dyDescent="0.25">
      <c r="A50" s="66"/>
      <c r="B50" s="131" t="s">
        <v>773</v>
      </c>
      <c r="C50" s="327" t="s">
        <v>780</v>
      </c>
      <c r="D50" s="221"/>
      <c r="E50" s="624">
        <v>40391</v>
      </c>
      <c r="F50" s="271" t="s">
        <v>598</v>
      </c>
      <c r="G50" s="710" t="s">
        <v>421</v>
      </c>
      <c r="H50" s="395" t="s">
        <v>1062</v>
      </c>
      <c r="I50" s="698">
        <v>30000</v>
      </c>
      <c r="J50" s="15"/>
      <c r="K50" s="15" t="s">
        <v>72</v>
      </c>
      <c r="L50" s="15"/>
      <c r="M50" s="15"/>
      <c r="N50" s="15"/>
      <c r="O50" s="28"/>
      <c r="P50" s="685" t="s">
        <v>1143</v>
      </c>
      <c r="Q50" s="686" t="s">
        <v>1150</v>
      </c>
      <c r="R50" s="14"/>
      <c r="S50" s="14"/>
      <c r="T50" s="14"/>
    </row>
    <row r="51" spans="1:20" ht="71.25" customHeight="1" x14ac:dyDescent="0.25">
      <c r="A51" s="66"/>
      <c r="B51" s="131" t="s">
        <v>774</v>
      </c>
      <c r="C51" s="394" t="s">
        <v>875</v>
      </c>
      <c r="D51" s="668"/>
      <c r="E51" s="624">
        <v>40391</v>
      </c>
      <c r="F51" s="643">
        <v>41609</v>
      </c>
      <c r="G51" s="670" t="s">
        <v>138</v>
      </c>
      <c r="H51" s="490" t="s">
        <v>879</v>
      </c>
      <c r="I51" s="597">
        <v>30000</v>
      </c>
      <c r="J51" s="15"/>
      <c r="K51" s="15"/>
      <c r="L51" s="15"/>
      <c r="M51" s="15"/>
      <c r="N51" s="15" t="s">
        <v>33</v>
      </c>
      <c r="O51" s="28"/>
      <c r="P51" s="685" t="s">
        <v>1151</v>
      </c>
      <c r="Q51" s="686" t="s">
        <v>917</v>
      </c>
      <c r="R51" s="14"/>
      <c r="S51" s="14"/>
      <c r="T51" s="14"/>
    </row>
    <row r="52" spans="1:20" ht="65.25" customHeight="1" x14ac:dyDescent="0.25">
      <c r="A52" s="66"/>
      <c r="B52" s="131" t="s">
        <v>775</v>
      </c>
      <c r="C52" s="327" t="s">
        <v>782</v>
      </c>
      <c r="D52" s="221"/>
      <c r="E52" s="624">
        <v>40391</v>
      </c>
      <c r="F52" s="643">
        <v>41974</v>
      </c>
      <c r="G52" s="695" t="s">
        <v>163</v>
      </c>
      <c r="H52" s="652" t="s">
        <v>988</v>
      </c>
      <c r="I52" s="699">
        <v>30000</v>
      </c>
      <c r="J52" s="15"/>
      <c r="K52" s="15"/>
      <c r="L52" s="15"/>
      <c r="M52" s="15"/>
      <c r="N52" s="15" t="s">
        <v>72</v>
      </c>
      <c r="O52" s="28"/>
      <c r="P52" s="685" t="s">
        <v>1152</v>
      </c>
      <c r="Q52" s="686" t="s">
        <v>1144</v>
      </c>
      <c r="R52" s="14"/>
      <c r="S52" s="14"/>
      <c r="T52" s="14"/>
    </row>
    <row r="53" spans="1:20" ht="58.5" customHeight="1" x14ac:dyDescent="0.25">
      <c r="A53" s="66"/>
      <c r="B53" s="131" t="s">
        <v>776</v>
      </c>
      <c r="C53" s="327" t="s">
        <v>783</v>
      </c>
      <c r="D53" s="221"/>
      <c r="E53" s="624">
        <v>40391</v>
      </c>
      <c r="F53" s="643">
        <v>42339</v>
      </c>
      <c r="G53" s="695" t="s">
        <v>166</v>
      </c>
      <c r="H53" s="652" t="s">
        <v>1063</v>
      </c>
      <c r="I53" s="699">
        <v>30000</v>
      </c>
      <c r="J53" s="15"/>
      <c r="K53" s="15"/>
      <c r="L53" s="15"/>
      <c r="M53" s="15"/>
      <c r="N53" s="15" t="s">
        <v>72</v>
      </c>
      <c r="O53" s="28"/>
      <c r="P53" s="393" t="s">
        <v>1153</v>
      </c>
      <c r="Q53" s="686" t="s">
        <v>1145</v>
      </c>
      <c r="R53" s="14"/>
      <c r="S53" s="14"/>
      <c r="T53" s="14"/>
    </row>
    <row r="54" spans="1:20" ht="58.5" customHeight="1" x14ac:dyDescent="0.25">
      <c r="A54" s="66"/>
      <c r="B54" s="131" t="s">
        <v>777</v>
      </c>
      <c r="C54" s="546" t="s">
        <v>876</v>
      </c>
      <c r="D54" s="309"/>
      <c r="E54" s="624">
        <v>40391</v>
      </c>
      <c r="F54" s="636">
        <v>42339</v>
      </c>
      <c r="G54" s="717" t="s">
        <v>408</v>
      </c>
      <c r="H54" s="679" t="s">
        <v>881</v>
      </c>
      <c r="I54" s="700">
        <v>30000</v>
      </c>
      <c r="J54" s="15"/>
      <c r="K54" s="15"/>
      <c r="L54" s="15"/>
      <c r="M54" s="15"/>
      <c r="N54" s="15" t="s">
        <v>72</v>
      </c>
      <c r="O54" s="28"/>
      <c r="P54" s="685" t="s">
        <v>1154</v>
      </c>
      <c r="Q54" s="687"/>
      <c r="R54" s="14"/>
      <c r="S54" s="14"/>
      <c r="T54" s="14"/>
    </row>
    <row r="55" spans="1:20" ht="78.75" customHeight="1" x14ac:dyDescent="0.25">
      <c r="A55" s="66"/>
      <c r="B55" s="131" t="s">
        <v>778</v>
      </c>
      <c r="C55" s="327" t="s">
        <v>785</v>
      </c>
      <c r="D55" s="221"/>
      <c r="E55" s="624">
        <v>40391</v>
      </c>
      <c r="F55" s="643">
        <v>42339</v>
      </c>
      <c r="G55" s="577" t="s">
        <v>155</v>
      </c>
      <c r="H55" s="489" t="s">
        <v>1064</v>
      </c>
      <c r="I55" s="701" t="s">
        <v>251</v>
      </c>
      <c r="J55" s="15"/>
      <c r="K55" s="15"/>
      <c r="L55" s="15"/>
      <c r="M55" s="15"/>
      <c r="N55" s="15" t="s">
        <v>72</v>
      </c>
      <c r="O55" s="28"/>
      <c r="P55" s="685" t="s">
        <v>1146</v>
      </c>
      <c r="Q55" s="685" t="s">
        <v>1147</v>
      </c>
      <c r="R55" s="14"/>
      <c r="S55" s="14"/>
      <c r="T55" s="14"/>
    </row>
    <row r="56" spans="1:20" ht="81.75" customHeight="1" thickBot="1" x14ac:dyDescent="0.3">
      <c r="A56" s="108" t="s">
        <v>1026</v>
      </c>
      <c r="B56" s="688" t="s">
        <v>786</v>
      </c>
      <c r="C56" s="685" t="s">
        <v>955</v>
      </c>
      <c r="D56" s="692"/>
      <c r="E56" s="624">
        <v>40391</v>
      </c>
      <c r="F56" s="702">
        <v>40725</v>
      </c>
      <c r="G56" s="695" t="s">
        <v>171</v>
      </c>
      <c r="H56" s="395" t="s">
        <v>724</v>
      </c>
      <c r="I56" s="382" t="s">
        <v>192</v>
      </c>
      <c r="J56" s="15"/>
      <c r="K56" s="15"/>
      <c r="L56" s="15"/>
      <c r="M56" s="15"/>
      <c r="N56" s="15" t="s">
        <v>72</v>
      </c>
      <c r="O56" s="28"/>
      <c r="P56" s="128" t="s">
        <v>686</v>
      </c>
      <c r="Q56" s="128" t="s">
        <v>1165</v>
      </c>
      <c r="R56" s="14"/>
      <c r="S56" s="14"/>
      <c r="T56" s="14"/>
    </row>
    <row r="57" spans="1:20" ht="94.5" customHeight="1" x14ac:dyDescent="0.25">
      <c r="A57" s="66"/>
      <c r="B57" s="688" t="s">
        <v>892</v>
      </c>
      <c r="C57" s="689" t="s">
        <v>896</v>
      </c>
      <c r="D57" s="693" t="s">
        <v>454</v>
      </c>
      <c r="E57" s="624">
        <v>40391</v>
      </c>
      <c r="F57" s="640">
        <v>41609</v>
      </c>
      <c r="G57" s="696" t="s">
        <v>457</v>
      </c>
      <c r="H57" s="602" t="s">
        <v>458</v>
      </c>
      <c r="I57" s="601">
        <v>60000</v>
      </c>
      <c r="J57" s="15"/>
      <c r="K57" s="15" t="s">
        <v>72</v>
      </c>
      <c r="L57" s="15"/>
      <c r="M57" s="15"/>
      <c r="N57" s="15"/>
      <c r="O57" s="28"/>
      <c r="P57" s="667" t="s">
        <v>1166</v>
      </c>
      <c r="Q57" s="128" t="s">
        <v>1167</v>
      </c>
      <c r="R57" s="14"/>
      <c r="S57" s="14"/>
      <c r="T57" s="14"/>
    </row>
    <row r="58" spans="1:20" ht="108" customHeight="1" x14ac:dyDescent="0.25">
      <c r="A58" s="66"/>
      <c r="B58" s="688" t="s">
        <v>893</v>
      </c>
      <c r="C58" s="690" t="s">
        <v>1163</v>
      </c>
      <c r="D58" s="690" t="s">
        <v>456</v>
      </c>
      <c r="E58" s="694">
        <v>41640</v>
      </c>
      <c r="F58" s="694">
        <v>42339</v>
      </c>
      <c r="G58" s="697" t="s">
        <v>457</v>
      </c>
      <c r="H58" s="703" t="s">
        <v>459</v>
      </c>
      <c r="I58" s="605">
        <v>5000000</v>
      </c>
      <c r="J58" s="15"/>
      <c r="K58" s="15" t="s">
        <v>72</v>
      </c>
      <c r="L58" s="15"/>
      <c r="M58" s="15"/>
      <c r="N58" s="15"/>
      <c r="O58" s="28"/>
      <c r="P58" s="349" t="s">
        <v>1169</v>
      </c>
      <c r="Q58" s="128" t="s">
        <v>1168</v>
      </c>
      <c r="R58" s="14"/>
      <c r="S58" s="14"/>
      <c r="T58" s="14"/>
    </row>
    <row r="59" spans="1:20" ht="54" customHeight="1" x14ac:dyDescent="0.25">
      <c r="A59" s="66"/>
      <c r="B59" s="688" t="s">
        <v>894</v>
      </c>
      <c r="C59" s="691" t="s">
        <v>1040</v>
      </c>
      <c r="D59" s="686" t="s">
        <v>436</v>
      </c>
      <c r="E59" s="702">
        <v>41275</v>
      </c>
      <c r="F59" s="702">
        <v>42339</v>
      </c>
      <c r="G59" s="672" t="s">
        <v>384</v>
      </c>
      <c r="H59" s="128" t="s">
        <v>1164</v>
      </c>
      <c r="I59" s="587" t="s">
        <v>251</v>
      </c>
      <c r="J59" s="15"/>
      <c r="K59" s="15" t="s">
        <v>72</v>
      </c>
      <c r="L59" s="15"/>
      <c r="M59" s="15"/>
      <c r="N59" s="15"/>
      <c r="O59" s="28"/>
      <c r="P59" s="349" t="s">
        <v>607</v>
      </c>
      <c r="Q59" s="128" t="s">
        <v>1168</v>
      </c>
      <c r="R59" s="14"/>
      <c r="S59" s="14"/>
      <c r="T59" s="14"/>
    </row>
    <row r="60" spans="1:20" ht="69.75" customHeight="1" x14ac:dyDescent="0.25">
      <c r="A60" s="108" t="s">
        <v>956</v>
      </c>
      <c r="B60" s="131" t="s">
        <v>788</v>
      </c>
      <c r="C60" s="394" t="s">
        <v>791</v>
      </c>
      <c r="D60" s="668"/>
      <c r="E60" s="196"/>
      <c r="F60" s="544">
        <v>40513</v>
      </c>
      <c r="G60" s="670" t="s">
        <v>172</v>
      </c>
      <c r="H60" s="490" t="s">
        <v>725</v>
      </c>
      <c r="I60" s="671"/>
      <c r="J60" s="15"/>
      <c r="K60" s="15"/>
      <c r="L60" s="15"/>
      <c r="M60" s="15"/>
      <c r="N60" s="15" t="s">
        <v>72</v>
      </c>
      <c r="O60" s="28"/>
      <c r="P60" s="395" t="s">
        <v>1171</v>
      </c>
      <c r="Q60" s="684" t="s">
        <v>1174</v>
      </c>
      <c r="R60" s="14"/>
      <c r="S60" s="14"/>
      <c r="T60" s="14"/>
    </row>
    <row r="61" spans="1:20" ht="69.75" customHeight="1" x14ac:dyDescent="0.25">
      <c r="A61" s="66" t="s">
        <v>1170</v>
      </c>
      <c r="B61" s="131" t="s">
        <v>789</v>
      </c>
      <c r="C61" s="327" t="s">
        <v>792</v>
      </c>
      <c r="D61" s="221" t="s">
        <v>297</v>
      </c>
      <c r="E61" s="185"/>
      <c r="F61" s="704">
        <v>41974</v>
      </c>
      <c r="G61" s="695" t="s">
        <v>163</v>
      </c>
      <c r="H61" s="652" t="s">
        <v>1177</v>
      </c>
      <c r="I61" s="671"/>
      <c r="J61" s="15"/>
      <c r="K61" s="15" t="s">
        <v>72</v>
      </c>
      <c r="L61" s="15"/>
      <c r="M61" s="15"/>
      <c r="N61" s="15"/>
      <c r="O61" s="28"/>
      <c r="P61" s="554" t="s">
        <v>1172</v>
      </c>
      <c r="Q61" s="340" t="s">
        <v>1175</v>
      </c>
      <c r="R61" s="14"/>
      <c r="S61" s="14"/>
      <c r="T61" s="14"/>
    </row>
    <row r="62" spans="1:20" ht="56.25" customHeight="1" x14ac:dyDescent="0.25">
      <c r="A62" s="66"/>
      <c r="B62" s="131" t="s">
        <v>790</v>
      </c>
      <c r="C62" s="327" t="s">
        <v>793</v>
      </c>
      <c r="D62" s="221"/>
      <c r="E62" s="185"/>
      <c r="F62" s="704">
        <v>42186</v>
      </c>
      <c r="G62" s="695" t="s">
        <v>260</v>
      </c>
      <c r="H62" s="652" t="s">
        <v>1067</v>
      </c>
      <c r="I62" s="14"/>
      <c r="J62" s="15"/>
      <c r="K62" s="15"/>
      <c r="L62" s="15"/>
      <c r="M62" s="15"/>
      <c r="N62" s="15" t="s">
        <v>72</v>
      </c>
      <c r="O62" s="28"/>
      <c r="P62" s="128" t="s">
        <v>1173</v>
      </c>
      <c r="Q62" s="340" t="s">
        <v>1176</v>
      </c>
      <c r="R62" s="14"/>
      <c r="S62" s="14"/>
      <c r="T62" s="14"/>
    </row>
    <row r="63" spans="1:20" ht="112.5" customHeight="1" x14ac:dyDescent="0.25">
      <c r="A63" s="108" t="s">
        <v>804</v>
      </c>
      <c r="B63" s="131" t="s">
        <v>794</v>
      </c>
      <c r="C63" s="546" t="s">
        <v>799</v>
      </c>
      <c r="D63" s="309"/>
      <c r="E63" s="455"/>
      <c r="F63" s="705" t="s">
        <v>400</v>
      </c>
      <c r="G63" s="706" t="s">
        <v>150</v>
      </c>
      <c r="H63" s="679" t="s">
        <v>1190</v>
      </c>
      <c r="I63" s="707">
        <v>50000</v>
      </c>
      <c r="J63" s="15"/>
      <c r="K63" s="15" t="s">
        <v>72</v>
      </c>
      <c r="L63" s="15"/>
      <c r="M63" s="15"/>
      <c r="N63" s="15"/>
      <c r="O63" s="28"/>
      <c r="P63" s="395" t="s">
        <v>1182</v>
      </c>
      <c r="Q63" s="128" t="s">
        <v>1183</v>
      </c>
      <c r="R63" s="14"/>
      <c r="S63" s="14"/>
      <c r="T63" s="14"/>
    </row>
    <row r="64" spans="1:20" ht="102" customHeight="1" x14ac:dyDescent="0.25">
      <c r="A64" s="342" t="s">
        <v>1170</v>
      </c>
      <c r="B64" s="131" t="s">
        <v>795</v>
      </c>
      <c r="C64" s="546" t="s">
        <v>885</v>
      </c>
      <c r="D64" s="309"/>
      <c r="E64" s="455"/>
      <c r="F64" s="186">
        <v>42186</v>
      </c>
      <c r="G64" s="669" t="s">
        <v>145</v>
      </c>
      <c r="H64" s="498" t="s">
        <v>992</v>
      </c>
      <c r="I64" s="310"/>
      <c r="J64" s="15"/>
      <c r="K64" s="15"/>
      <c r="L64" s="15"/>
      <c r="M64" s="15"/>
      <c r="N64" s="15" t="s">
        <v>33</v>
      </c>
      <c r="O64" s="28"/>
      <c r="P64" s="395" t="s">
        <v>1184</v>
      </c>
      <c r="Q64" s="340" t="s">
        <v>1181</v>
      </c>
      <c r="R64" s="14"/>
      <c r="S64" s="14"/>
      <c r="T64" s="14"/>
    </row>
    <row r="65" spans="1:20" ht="135" x14ac:dyDescent="0.25">
      <c r="A65" s="66"/>
      <c r="B65" s="131" t="s">
        <v>796</v>
      </c>
      <c r="C65" s="546" t="s">
        <v>1178</v>
      </c>
      <c r="D65" s="309"/>
      <c r="E65" s="455"/>
      <c r="F65" s="636">
        <v>42339</v>
      </c>
      <c r="G65" s="669" t="s">
        <v>154</v>
      </c>
      <c r="H65" s="498" t="s">
        <v>1068</v>
      </c>
      <c r="I65" s="708">
        <v>50000</v>
      </c>
      <c r="J65" s="15"/>
      <c r="K65" s="15" t="s">
        <v>72</v>
      </c>
      <c r="L65" s="15"/>
      <c r="M65" s="15"/>
      <c r="N65" s="15"/>
      <c r="O65" s="28"/>
      <c r="P65" s="155" t="s">
        <v>1185</v>
      </c>
      <c r="Q65" s="128" t="s">
        <v>1186</v>
      </c>
      <c r="R65" s="14"/>
      <c r="S65" s="14"/>
      <c r="T65" s="14"/>
    </row>
    <row r="66" spans="1:20" ht="87" customHeight="1" x14ac:dyDescent="0.25">
      <c r="A66" s="66"/>
      <c r="B66" s="131" t="s">
        <v>797</v>
      </c>
      <c r="C66" s="327" t="s">
        <v>1179</v>
      </c>
      <c r="D66" s="221"/>
      <c r="E66" s="643">
        <v>41487</v>
      </c>
      <c r="F66" s="643">
        <v>41974</v>
      </c>
      <c r="G66" s="577" t="s">
        <v>145</v>
      </c>
      <c r="H66" s="489" t="s">
        <v>1069</v>
      </c>
      <c r="I66" s="203" t="s">
        <v>429</v>
      </c>
      <c r="J66" s="15"/>
      <c r="K66" s="15"/>
      <c r="L66" s="15"/>
      <c r="M66" s="15"/>
      <c r="N66" s="15" t="s">
        <v>72</v>
      </c>
      <c r="O66" s="28"/>
      <c r="P66" s="395" t="s">
        <v>1187</v>
      </c>
      <c r="Q66" s="128" t="s">
        <v>1188</v>
      </c>
      <c r="R66" s="14"/>
      <c r="S66" s="14"/>
      <c r="T66" s="14"/>
    </row>
    <row r="67" spans="1:20" ht="54.75" customHeight="1" x14ac:dyDescent="0.25">
      <c r="A67" s="71"/>
      <c r="B67" s="131" t="s">
        <v>798</v>
      </c>
      <c r="C67" s="394" t="s">
        <v>1180</v>
      </c>
      <c r="D67" s="668"/>
      <c r="E67" s="643">
        <v>41487</v>
      </c>
      <c r="F67" s="643">
        <v>42339</v>
      </c>
      <c r="G67" s="670" t="s">
        <v>139</v>
      </c>
      <c r="H67" s="489" t="s">
        <v>995</v>
      </c>
      <c r="I67" s="203" t="s">
        <v>461</v>
      </c>
      <c r="J67" s="15"/>
      <c r="K67" s="15"/>
      <c r="L67" s="15"/>
      <c r="M67" s="15"/>
      <c r="N67" s="15" t="s">
        <v>72</v>
      </c>
      <c r="O67" s="28"/>
      <c r="P67" s="395" t="s">
        <v>1189</v>
      </c>
      <c r="Q67" s="128" t="s">
        <v>1188</v>
      </c>
      <c r="R67" s="14"/>
      <c r="S67" s="14"/>
      <c r="T67" s="14"/>
    </row>
  </sheetData>
  <mergeCells count="3">
    <mergeCell ref="J9:S9"/>
    <mergeCell ref="A3:S3"/>
    <mergeCell ref="A11:A15"/>
  </mergeCells>
  <conditionalFormatting sqref="J11:J15">
    <cfRule type="cellIs" dxfId="13" priority="2" operator="equal">
      <formula>"x"</formula>
    </cfRule>
  </conditionalFormatting>
  <conditionalFormatting sqref="J16:J67">
    <cfRule type="cellIs" dxfId="12" priority="81" stopIfTrue="1" operator="equal">
      <formula>"x"</formula>
    </cfRule>
  </conditionalFormatting>
  <conditionalFormatting sqref="K11:K15">
    <cfRule type="cellIs" dxfId="11" priority="1" operator="equal">
      <formula>"x"</formula>
    </cfRule>
  </conditionalFormatting>
  <conditionalFormatting sqref="K16:K67">
    <cfRule type="cellIs" dxfId="10" priority="80" operator="equal">
      <formula>"x"</formula>
    </cfRule>
  </conditionalFormatting>
  <conditionalFormatting sqref="L16:L67">
    <cfRule type="cellIs" dxfId="9" priority="79" operator="equal">
      <formula>"x"</formula>
    </cfRule>
  </conditionalFormatting>
  <conditionalFormatting sqref="M16:M67">
    <cfRule type="cellIs" dxfId="8" priority="78" stopIfTrue="1" operator="equal">
      <formula>"x"</formula>
    </cfRule>
  </conditionalFormatting>
  <conditionalFormatting sqref="N16:N67">
    <cfRule type="cellIs" dxfId="7" priority="77" operator="equal">
      <formula>"x"</formula>
    </cfRule>
  </conditionalFormatting>
  <conditionalFormatting sqref="O16:O67">
    <cfRule type="cellIs" dxfId="6" priority="3" stopIfTrue="1" operator="equal">
      <formula>$X$8</formula>
    </cfRule>
    <cfRule type="cellIs" dxfId="5" priority="4" stopIfTrue="1" operator="equal">
      <formula>$X$7</formula>
    </cfRule>
  </conditionalFormatting>
  <conditionalFormatting sqref="X7:X8">
    <cfRule type="cellIs" dxfId="4" priority="267" stopIfTrue="1" operator="equal">
      <formula>$X$7</formula>
    </cfRule>
  </conditionalFormatting>
  <dataValidations count="1">
    <dataValidation type="list" allowBlank="1" showInputMessage="1" showErrorMessage="1" sqref="O11:O67" xr:uid="{00000000-0002-0000-0B00-000000000000}">
      <formula1>$X$7:$X$8</formula1>
    </dataValidation>
  </dataValidations>
  <pageMargins left="0.511811024" right="0.511811024" top="0.78740157499999996" bottom="0.78740157499999996" header="0.31496062000000002" footer="0.31496062000000002"/>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1"/>
  <sheetViews>
    <sheetView showGridLines="0" tabSelected="1" zoomScale="85" zoomScaleNormal="85" zoomScalePageLayoutView="70" workbookViewId="0">
      <selection activeCell="Y15" sqref="Y15"/>
    </sheetView>
  </sheetViews>
  <sheetFormatPr defaultRowHeight="15" x14ac:dyDescent="0.25"/>
  <cols>
    <col min="1" max="1" width="0.85546875" customWidth="1"/>
    <col min="2" max="2" width="33.42578125" customWidth="1"/>
    <col min="3" max="3" width="14.28515625" customWidth="1"/>
    <col min="5" max="5" width="13.28515625" customWidth="1"/>
    <col min="6" max="6" width="11.570312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733" t="str">
        <f>'Monitoria Anual 1'!A3</f>
        <v>PLANO DE AÇÃO NACIONAL PARA A CONSERVAÇÃO DOS MURIQUIS</v>
      </c>
      <c r="B3" s="733"/>
      <c r="C3" s="733"/>
      <c r="D3" s="733"/>
      <c r="E3" s="733"/>
      <c r="F3" s="733"/>
      <c r="G3" s="733"/>
      <c r="H3" s="733"/>
      <c r="I3" s="733"/>
      <c r="J3" s="733"/>
      <c r="K3" s="733"/>
      <c r="L3" s="733"/>
      <c r="M3" s="733"/>
      <c r="N3" s="733"/>
      <c r="O3" s="733"/>
      <c r="P3" s="733"/>
    </row>
    <row r="4" spans="1:19" s="1" customFormat="1" ht="15.75" thickTop="1" x14ac:dyDescent="0.25">
      <c r="H4" s="18"/>
      <c r="I4" s="18"/>
      <c r="J4" s="18"/>
      <c r="K4" s="18"/>
      <c r="L4" s="18"/>
      <c r="M4" s="18"/>
    </row>
    <row r="5" spans="1:19" s="6" customFormat="1" ht="25.9" customHeight="1" thickBot="1" x14ac:dyDescent="0.3">
      <c r="A5" s="7" t="s">
        <v>2</v>
      </c>
      <c r="B5" s="7"/>
      <c r="C5" s="7" t="s">
        <v>946</v>
      </c>
      <c r="D5" s="655"/>
      <c r="E5" s="655"/>
      <c r="F5" s="655"/>
      <c r="G5" s="655"/>
      <c r="H5" s="655"/>
      <c r="I5" s="655"/>
      <c r="J5" s="655"/>
      <c r="K5" s="655"/>
      <c r="L5" s="655"/>
      <c r="M5" s="655"/>
      <c r="N5" s="655"/>
      <c r="O5" s="655"/>
      <c r="P5" s="718"/>
      <c r="Q5" s="719"/>
    </row>
    <row r="6" spans="1:19" s="1" customFormat="1" ht="15.75" thickTop="1" x14ac:dyDescent="0.25">
      <c r="H6" s="18"/>
      <c r="I6" s="18"/>
      <c r="J6" s="18"/>
      <c r="K6" s="18"/>
      <c r="L6" s="18"/>
      <c r="M6" s="18"/>
    </row>
    <row r="7" spans="1:19" s="1" customFormat="1" ht="15.75" thickBot="1" x14ac:dyDescent="0.3">
      <c r="A7" s="7" t="s">
        <v>3</v>
      </c>
      <c r="B7" s="7"/>
      <c r="C7" s="721">
        <v>42767</v>
      </c>
      <c r="D7" s="9"/>
      <c r="E7" s="10"/>
      <c r="F7" s="10"/>
      <c r="G7" s="11"/>
      <c r="H7" s="18"/>
      <c r="I7" s="18"/>
      <c r="J7" s="18"/>
      <c r="K7" s="18"/>
      <c r="L7" s="18"/>
      <c r="M7" s="18"/>
    </row>
    <row r="8" spans="1:19" ht="15.75" thickTop="1" x14ac:dyDescent="0.25"/>
    <row r="9" spans="1:19" ht="18.75" x14ac:dyDescent="0.25">
      <c r="A9" s="52" t="s">
        <v>34</v>
      </c>
      <c r="B9" s="52"/>
      <c r="C9" s="52"/>
      <c r="D9" s="52"/>
      <c r="E9" s="52"/>
      <c r="F9" s="52"/>
      <c r="G9" s="52"/>
      <c r="H9" s="52"/>
      <c r="I9" s="52"/>
      <c r="J9" s="52"/>
      <c r="K9" s="52"/>
      <c r="L9" s="52"/>
      <c r="M9" s="52"/>
      <c r="N9" s="52"/>
      <c r="O9" s="52"/>
      <c r="P9" s="52"/>
      <c r="Q9" s="52"/>
      <c r="R9" s="52"/>
      <c r="S9" s="52"/>
    </row>
    <row r="11" spans="1:19" x14ac:dyDescent="0.25">
      <c r="B11" s="29" t="s">
        <v>45</v>
      </c>
      <c r="C11" s="30"/>
      <c r="D11" s="30"/>
    </row>
    <row r="12" spans="1:19" ht="15.75" thickBot="1" x14ac:dyDescent="0.3">
      <c r="E12" s="740" t="s">
        <v>82</v>
      </c>
      <c r="F12" s="741"/>
    </row>
    <row r="13" spans="1:19" ht="55.5" customHeight="1" thickTop="1" thickBot="1" x14ac:dyDescent="0.3">
      <c r="B13" s="735" t="s">
        <v>36</v>
      </c>
      <c r="C13" s="736"/>
      <c r="D13" s="742"/>
      <c r="E13" s="738" t="s">
        <v>81</v>
      </c>
      <c r="F13" s="739"/>
    </row>
    <row r="14" spans="1:19" s="77" customFormat="1" ht="31.9" customHeight="1" thickTop="1" thickBot="1" x14ac:dyDescent="0.3">
      <c r="B14" s="78" t="s">
        <v>42</v>
      </c>
      <c r="C14" s="80" t="s">
        <v>79</v>
      </c>
      <c r="D14" s="79" t="s">
        <v>43</v>
      </c>
      <c r="E14" s="80" t="s">
        <v>74</v>
      </c>
      <c r="F14" s="79" t="s">
        <v>43</v>
      </c>
    </row>
    <row r="15" spans="1:19" ht="16.5" thickTop="1" x14ac:dyDescent="0.25">
      <c r="B15" s="53" t="s">
        <v>37</v>
      </c>
      <c r="C15" s="85"/>
      <c r="D15" s="86"/>
      <c r="E15" s="85"/>
      <c r="F15" s="86"/>
    </row>
    <row r="16" spans="1:19" ht="15.75" x14ac:dyDescent="0.25">
      <c r="B16" s="38" t="s">
        <v>49</v>
      </c>
      <c r="C16" s="87">
        <f>COUNTA('Monitoria Anual 5'!J11:J67)</f>
        <v>0</v>
      </c>
      <c r="D16" s="88">
        <f>C16/C22</f>
        <v>0</v>
      </c>
      <c r="E16" s="87">
        <v>0</v>
      </c>
      <c r="F16" s="88">
        <f>E16/$E$22</f>
        <v>0</v>
      </c>
    </row>
    <row r="17" spans="2:9" ht="15.75" x14ac:dyDescent="0.25">
      <c r="B17" s="31" t="s">
        <v>38</v>
      </c>
      <c r="C17" s="89">
        <v>31</v>
      </c>
      <c r="D17" s="90">
        <f>C17/C22</f>
        <v>0.54385964912280704</v>
      </c>
      <c r="E17" s="89">
        <v>31</v>
      </c>
      <c r="F17" s="88">
        <f>E17/$E$22</f>
        <v>0.54385964912280704</v>
      </c>
    </row>
    <row r="18" spans="2:9" ht="15.75" x14ac:dyDescent="0.25">
      <c r="B18" s="32" t="s">
        <v>39</v>
      </c>
      <c r="C18" s="89">
        <f>COUNTA('Monitoria Anual 5'!L11:L67)</f>
        <v>0</v>
      </c>
      <c r="D18" s="90">
        <f>C18/C22</f>
        <v>0</v>
      </c>
      <c r="E18" s="89">
        <v>0</v>
      </c>
      <c r="F18" s="88">
        <f>E18/$E$22</f>
        <v>0</v>
      </c>
    </row>
    <row r="19" spans="2:9" ht="15.75" x14ac:dyDescent="0.25">
      <c r="B19" s="33" t="s">
        <v>40</v>
      </c>
      <c r="C19" s="89">
        <f>COUNTA('Monitoria Anual 5'!M11:M67)</f>
        <v>0</v>
      </c>
      <c r="D19" s="90">
        <f>C19/C22</f>
        <v>0</v>
      </c>
      <c r="E19" s="89">
        <v>0</v>
      </c>
      <c r="F19" s="88">
        <f>E19/$E$22</f>
        <v>0</v>
      </c>
    </row>
    <row r="20" spans="2:9" ht="16.5" thickBot="1" x14ac:dyDescent="0.3">
      <c r="B20" s="34" t="s">
        <v>41</v>
      </c>
      <c r="C20" s="89">
        <v>26</v>
      </c>
      <c r="D20" s="90">
        <f>C20/C22</f>
        <v>0.45614035087719296</v>
      </c>
      <c r="E20" s="89">
        <v>26</v>
      </c>
      <c r="F20" s="88">
        <f>E20/$E$22</f>
        <v>0.45614035087719296</v>
      </c>
    </row>
    <row r="21" spans="2:9" ht="17.25" thickTop="1" thickBot="1" x14ac:dyDescent="0.3">
      <c r="B21" s="82" t="s">
        <v>65</v>
      </c>
      <c r="C21" s="89"/>
      <c r="D21" s="90"/>
      <c r="E21" s="89">
        <v>0</v>
      </c>
      <c r="F21" s="88">
        <f t="shared" ref="F21" si="0">E21/$E$22</f>
        <v>0</v>
      </c>
    </row>
    <row r="22" spans="2:9" ht="16.5" thickTop="1" thickBot="1" x14ac:dyDescent="0.3">
      <c r="B22" s="92" t="s">
        <v>44</v>
      </c>
      <c r="C22" s="93">
        <f>C16+C17+C18+C19+C20</f>
        <v>57</v>
      </c>
      <c r="D22" s="94">
        <f>SUM(D15:D21)</f>
        <v>1</v>
      </c>
      <c r="E22" s="93">
        <f>SUM(E16:E21)</f>
        <v>57</v>
      </c>
      <c r="F22" s="91">
        <f>SUM(F16:F21)</f>
        <v>1</v>
      </c>
    </row>
    <row r="23" spans="2:9" ht="16.5" thickTop="1" thickBot="1" x14ac:dyDescent="0.3">
      <c r="B23" s="737" t="s">
        <v>78</v>
      </c>
      <c r="C23" s="737"/>
      <c r="D23" s="737"/>
      <c r="E23" s="97">
        <f>COUNTIF('Monitoria Anual 5'!O11:O67,'Monitoria Anual 5'!X7)</f>
        <v>0</v>
      </c>
      <c r="F23" s="95"/>
    </row>
    <row r="24" spans="2:9" ht="16.5" thickTop="1" thickBot="1" x14ac:dyDescent="0.3">
      <c r="B24" s="737" t="s">
        <v>77</v>
      </c>
      <c r="C24" s="737"/>
      <c r="D24" s="737"/>
      <c r="E24" s="97">
        <f>COUNTIF('Monitoria Anual 5'!O11:O67,'Monitoria Anual 5'!X8)</f>
        <v>0</v>
      </c>
      <c r="F24" s="96"/>
    </row>
    <row r="25" spans="2:9" ht="15.75" thickTop="1" x14ac:dyDescent="0.25"/>
    <row r="26" spans="2:9" x14ac:dyDescent="0.25">
      <c r="B26" s="29" t="s">
        <v>46</v>
      </c>
      <c r="C26" s="30"/>
      <c r="D26" s="30"/>
    </row>
    <row r="27" spans="2:9" ht="3" customHeight="1" x14ac:dyDescent="0.25"/>
    <row r="28" spans="2:9" ht="36" customHeight="1" x14ac:dyDescent="0.25">
      <c r="B28" s="51" t="s">
        <v>35</v>
      </c>
      <c r="C28" s="37">
        <v>10</v>
      </c>
    </row>
    <row r="29" spans="2:9" ht="6.6" customHeight="1" thickBot="1" x14ac:dyDescent="0.3"/>
    <row r="30" spans="2:9" ht="16.5" thickTop="1" thickBot="1" x14ac:dyDescent="0.3">
      <c r="B30" s="35" t="s">
        <v>47</v>
      </c>
      <c r="C30" s="36" t="s">
        <v>48</v>
      </c>
      <c r="D30" s="39"/>
      <c r="E30" s="40"/>
      <c r="F30" s="41"/>
      <c r="G30" s="42"/>
      <c r="H30" s="43"/>
      <c r="I30" s="44"/>
    </row>
    <row r="31" spans="2:9" ht="15.75" thickTop="1" x14ac:dyDescent="0.25">
      <c r="B31" s="45" t="s">
        <v>50</v>
      </c>
      <c r="C31" s="47">
        <v>5</v>
      </c>
      <c r="D31" s="50">
        <f>COUNTA('Monitoria Anual 5'!O11:O21)</f>
        <v>0</v>
      </c>
      <c r="E31" s="50">
        <f>COUNTA('Monitoria Anual 5'!J11:J21)</f>
        <v>0</v>
      </c>
      <c r="F31" s="50">
        <v>3</v>
      </c>
      <c r="G31" s="50">
        <f>COUNTA('Monitoria Anual 5'!L11:L21)</f>
        <v>0</v>
      </c>
      <c r="H31" s="50">
        <f>COUNTA('Monitoria Anual 5'!M11:M21)</f>
        <v>0</v>
      </c>
      <c r="I31" s="50">
        <v>2</v>
      </c>
    </row>
    <row r="32" spans="2:9" x14ac:dyDescent="0.25">
      <c r="B32" s="46" t="s">
        <v>51</v>
      </c>
      <c r="C32" s="48">
        <v>6</v>
      </c>
      <c r="D32" s="48">
        <f>COUNTA('Monitoria Anual 5'!O22:O25)</f>
        <v>0</v>
      </c>
      <c r="E32" s="48">
        <f>COUNTA('Monitoria Anual 5'!J22:J25)</f>
        <v>0</v>
      </c>
      <c r="F32" s="48">
        <v>5</v>
      </c>
      <c r="G32" s="48">
        <f>COUNTA('Monitoria Anual 5'!L22:L25)</f>
        <v>0</v>
      </c>
      <c r="H32" s="48">
        <f>COUNTA('Monitoria Anual 5'!M22:M25)</f>
        <v>0</v>
      </c>
      <c r="I32" s="48">
        <v>1</v>
      </c>
    </row>
    <row r="33" spans="2:9" x14ac:dyDescent="0.25">
      <c r="B33" s="46" t="s">
        <v>52</v>
      </c>
      <c r="C33" s="48">
        <v>4</v>
      </c>
      <c r="D33" s="48">
        <f>COUNTA('Monitoria Anual 5'!O26:O30)</f>
        <v>0</v>
      </c>
      <c r="E33" s="48">
        <f>COUNTA('Monitoria Anual 5'!J26:J30)</f>
        <v>0</v>
      </c>
      <c r="F33" s="48">
        <v>1</v>
      </c>
      <c r="G33" s="48">
        <f>COUNTA('Monitoria Anual 5'!L26:L30)</f>
        <v>0</v>
      </c>
      <c r="H33" s="48">
        <f>COUNTA('Monitoria Anual 5'!M26:M30)</f>
        <v>0</v>
      </c>
      <c r="I33" s="48">
        <v>3</v>
      </c>
    </row>
    <row r="34" spans="2:9" x14ac:dyDescent="0.25">
      <c r="B34" s="46" t="s">
        <v>53</v>
      </c>
      <c r="C34" s="48">
        <v>5</v>
      </c>
      <c r="D34" s="48">
        <f>COUNTA('Monitoria Anual 5'!O31:O33)</f>
        <v>0</v>
      </c>
      <c r="E34" s="48">
        <f>COUNTA('Monitoria Anual 5'!J31:J33)</f>
        <v>0</v>
      </c>
      <c r="F34" s="48">
        <v>5</v>
      </c>
      <c r="G34" s="48">
        <f>COUNTA('Monitoria Anual 5'!L31:L33)</f>
        <v>0</v>
      </c>
      <c r="H34" s="48">
        <f>COUNTA('Monitoria Anual 5'!M31:M33)</f>
        <v>0</v>
      </c>
      <c r="I34" s="48">
        <v>0</v>
      </c>
    </row>
    <row r="35" spans="2:9" x14ac:dyDescent="0.25">
      <c r="B35" s="46" t="s">
        <v>54</v>
      </c>
      <c r="C35" s="48">
        <v>3</v>
      </c>
      <c r="D35" s="48">
        <f>COUNTA('Monitoria Anual 5'!O34:O48)</f>
        <v>0</v>
      </c>
      <c r="E35" s="48">
        <f>COUNTA('Monitoria Anual 5'!J34:J48)</f>
        <v>0</v>
      </c>
      <c r="F35" s="48">
        <v>1</v>
      </c>
      <c r="G35" s="48">
        <f>COUNTA('Monitoria Anual 5'!L34:L48)</f>
        <v>0</v>
      </c>
      <c r="H35" s="48">
        <f>COUNTA('Monitoria Anual 5'!M34:M48)</f>
        <v>0</v>
      </c>
      <c r="I35" s="48">
        <v>2</v>
      </c>
    </row>
    <row r="36" spans="2:9" x14ac:dyDescent="0.25">
      <c r="B36" s="46" t="s">
        <v>55</v>
      </c>
      <c r="C36" s="48">
        <v>15</v>
      </c>
      <c r="D36" s="48">
        <f>COUNTA('Monitoria Anual 5'!O49:O55)</f>
        <v>0</v>
      </c>
      <c r="E36" s="48">
        <f>COUNTA('Monitoria Anual 5'!J49:J55)</f>
        <v>0</v>
      </c>
      <c r="F36" s="48">
        <v>9</v>
      </c>
      <c r="G36" s="48">
        <f>COUNTA('Monitoria Anual 5'!L49:L55)</f>
        <v>0</v>
      </c>
      <c r="H36" s="48">
        <f>COUNTA('Monitoria Anual 5'!M49:M55)</f>
        <v>0</v>
      </c>
      <c r="I36" s="48">
        <v>6</v>
      </c>
    </row>
    <row r="37" spans="2:9" x14ac:dyDescent="0.25">
      <c r="B37" s="46" t="s">
        <v>56</v>
      </c>
      <c r="C37" s="48">
        <v>7</v>
      </c>
      <c r="D37" s="48">
        <f>COUNTA('Monitoria Anual 5'!O56:O59)</f>
        <v>0</v>
      </c>
      <c r="E37" s="48">
        <f>COUNTA('Monitoria Anual 5'!J56:J59)</f>
        <v>0</v>
      </c>
      <c r="F37" s="48">
        <v>1</v>
      </c>
      <c r="G37" s="48">
        <f>COUNTA('Monitoria Anual 5'!L56:L59)</f>
        <v>0</v>
      </c>
      <c r="H37" s="48">
        <f>COUNTA('Monitoria Anual 5'!M56:M59)</f>
        <v>0</v>
      </c>
      <c r="I37" s="48">
        <v>6</v>
      </c>
    </row>
    <row r="38" spans="2:9" x14ac:dyDescent="0.25">
      <c r="B38" s="46" t="s">
        <v>57</v>
      </c>
      <c r="C38" s="48">
        <v>4</v>
      </c>
      <c r="D38" s="48">
        <f>COUNTA('Monitoria Anual 5'!O60:O62)</f>
        <v>0</v>
      </c>
      <c r="E38" s="48">
        <f>COUNTA('Monitoria Anual 5'!J60:J62)</f>
        <v>0</v>
      </c>
      <c r="F38" s="48">
        <v>3</v>
      </c>
      <c r="G38" s="48">
        <f>COUNTA('Monitoria Anual 5'!L60:L62)</f>
        <v>0</v>
      </c>
      <c r="H38" s="48">
        <f>COUNTA('Monitoria Anual 5'!M60:M62)</f>
        <v>0</v>
      </c>
      <c r="I38" s="48">
        <v>1</v>
      </c>
    </row>
    <row r="39" spans="2:9" x14ac:dyDescent="0.25">
      <c r="B39" s="46" t="s">
        <v>58</v>
      </c>
      <c r="C39" s="48">
        <v>3</v>
      </c>
      <c r="D39" s="48">
        <f>COUNTA('Monitoria Anual 5'!O63:O67)</f>
        <v>0</v>
      </c>
      <c r="E39" s="48">
        <f>COUNTA('Monitoria Anual 5'!J63:J67)</f>
        <v>0</v>
      </c>
      <c r="F39" s="48">
        <v>1</v>
      </c>
      <c r="G39" s="48">
        <f>COUNTA('Monitoria Anual 5'!L63:L67)</f>
        <v>0</v>
      </c>
      <c r="H39" s="48">
        <f>COUNTA('Monitoria Anual 5'!M63:M67)</f>
        <v>0</v>
      </c>
      <c r="I39" s="48">
        <v>2</v>
      </c>
    </row>
    <row r="40" spans="2:9" ht="15.75" thickBot="1" x14ac:dyDescent="0.3">
      <c r="B40" s="54" t="s">
        <v>59</v>
      </c>
      <c r="C40" s="49">
        <v>5</v>
      </c>
      <c r="D40" s="49">
        <v>0</v>
      </c>
      <c r="E40" s="49">
        <v>0</v>
      </c>
      <c r="F40" s="49">
        <v>2</v>
      </c>
      <c r="G40" s="49">
        <v>0</v>
      </c>
      <c r="H40" s="49">
        <v>0</v>
      </c>
      <c r="I40" s="49">
        <v>3</v>
      </c>
    </row>
    <row r="41" spans="2:9" ht="15.75" thickTop="1" x14ac:dyDescent="0.25"/>
  </sheetData>
  <mergeCells count="6">
    <mergeCell ref="A3:P3"/>
    <mergeCell ref="B13:D13"/>
    <mergeCell ref="B23:D23"/>
    <mergeCell ref="B24:D24"/>
    <mergeCell ref="E12:F12"/>
    <mergeCell ref="E13:F13"/>
  </mergeCells>
  <conditionalFormatting sqref="D31:I40">
    <cfRule type="cellIs" dxfId="3" priority="10" stopIfTrue="1" operator="equal">
      <formula>0</formula>
    </cfRule>
  </conditionalFormatting>
  <conditionalFormatting sqref="F31:I31">
    <cfRule type="cellIs" dxfId="2" priority="1" operator="equal">
      <formula>0</formula>
    </cfRule>
    <cfRule type="cellIs" dxfId="1" priority="6" operator="equal">
      <formula>0</formula>
    </cfRule>
  </conditionalFormatting>
  <conditionalFormatting sqref="F31:I40 D31:E31 E32:E40">
    <cfRule type="cellIs" dxfId="0"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3"/>
  <sheetViews>
    <sheetView zoomScale="80" zoomScaleNormal="80" workbookViewId="0"/>
  </sheetViews>
  <sheetFormatPr defaultColWidth="9.140625" defaultRowHeight="15" x14ac:dyDescent="0.25"/>
  <cols>
    <col min="1" max="16384" width="9.140625" style="4"/>
  </cols>
  <sheetData>
    <row r="1" spans="1:26" s="57" customFormat="1" ht="53.25" customHeight="1" x14ac:dyDescent="0.35">
      <c r="B1" s="58"/>
      <c r="C1" s="58" t="s">
        <v>67</v>
      </c>
      <c r="D1" s="58"/>
      <c r="E1" s="58"/>
      <c r="F1" s="58"/>
      <c r="G1" s="58"/>
      <c r="H1" s="58"/>
      <c r="I1" s="58"/>
      <c r="J1" s="58"/>
      <c r="K1" s="58"/>
      <c r="L1" s="58"/>
      <c r="M1" s="58"/>
      <c r="N1" s="58"/>
      <c r="O1" s="58"/>
      <c r="P1" s="58"/>
      <c r="Q1" s="58"/>
      <c r="R1" s="58"/>
      <c r="S1" s="58"/>
      <c r="T1" s="58"/>
      <c r="U1" s="58"/>
      <c r="V1" s="58"/>
      <c r="W1" s="58"/>
      <c r="X1" s="58"/>
      <c r="Y1" s="58"/>
      <c r="Z1" s="58"/>
    </row>
    <row r="2" spans="1:26" s="61" customFormat="1" ht="6" customHeight="1" x14ac:dyDescent="0.25">
      <c r="A2" s="59"/>
      <c r="B2" s="59"/>
      <c r="C2" s="59"/>
      <c r="D2" s="59"/>
      <c r="E2" s="59"/>
      <c r="F2" s="59"/>
      <c r="G2" s="59"/>
      <c r="H2" s="60"/>
      <c r="I2" s="60"/>
      <c r="J2" s="60"/>
      <c r="K2" s="60"/>
      <c r="L2" s="60"/>
      <c r="M2" s="60"/>
      <c r="N2" s="59"/>
      <c r="O2" s="59"/>
      <c r="P2" s="59"/>
    </row>
    <row r="3" spans="1:26" s="61" customFormat="1" ht="12.75" x14ac:dyDescent="0.2"/>
    <row r="4" spans="1:26" s="61" customFormat="1" ht="22.5" customHeight="1" x14ac:dyDescent="0.2"/>
    <row r="5" spans="1:26" s="61" customFormat="1" ht="18.75" x14ac:dyDescent="0.3">
      <c r="A5" s="62" t="s">
        <v>68</v>
      </c>
      <c r="B5" s="62"/>
      <c r="C5" s="62"/>
    </row>
    <row r="6" spans="1:26" s="61" customFormat="1" ht="12.75" x14ac:dyDescent="0.2"/>
    <row r="7" spans="1:26" s="61" customFormat="1" ht="12.75" x14ac:dyDescent="0.2"/>
    <row r="8" spans="1:26" s="61" customFormat="1" ht="12.75" x14ac:dyDescent="0.2"/>
    <row r="9" spans="1:26" s="61" customFormat="1" ht="12.75" x14ac:dyDescent="0.2"/>
    <row r="10" spans="1:26" s="61" customFormat="1" ht="12.75" x14ac:dyDescent="0.2"/>
    <row r="11" spans="1:26" s="61" customFormat="1" ht="12.75" x14ac:dyDescent="0.2"/>
    <row r="12" spans="1:26" s="61" customFormat="1" ht="12.75" x14ac:dyDescent="0.2"/>
    <row r="13" spans="1:26" s="61" customFormat="1" ht="12.75" x14ac:dyDescent="0.2"/>
    <row r="14" spans="1:26" s="61" customFormat="1" ht="12.75" x14ac:dyDescent="0.2"/>
    <row r="15" spans="1:26" s="61" customFormat="1" ht="12.75" x14ac:dyDescent="0.2"/>
    <row r="16" spans="1:26" s="61" customFormat="1" ht="12.75" x14ac:dyDescent="0.2"/>
    <row r="17" spans="11:18" s="61" customFormat="1" ht="12.75" x14ac:dyDescent="0.2"/>
    <row r="18" spans="11:18" s="61" customFormat="1" ht="12.75" x14ac:dyDescent="0.2"/>
    <row r="19" spans="11:18" s="61" customFormat="1" ht="12.75" x14ac:dyDescent="0.2"/>
    <row r="20" spans="11:18" s="61" customFormat="1" ht="12.75" x14ac:dyDescent="0.2"/>
    <row r="21" spans="11:18" s="61" customFormat="1" ht="12.75" x14ac:dyDescent="0.2"/>
    <row r="22" spans="11:18" s="61" customFormat="1" ht="12.75" x14ac:dyDescent="0.2"/>
    <row r="23" spans="11:18" s="61" customFormat="1" ht="12.75" x14ac:dyDescent="0.2"/>
    <row r="24" spans="11:18" s="61" customFormat="1" ht="12.75" x14ac:dyDescent="0.2"/>
    <row r="25" spans="11:18" s="61" customFormat="1" ht="12.75" x14ac:dyDescent="0.2"/>
    <row r="26" spans="11:18" s="61" customFormat="1" ht="12.75" x14ac:dyDescent="0.2">
      <c r="K26" s="63"/>
      <c r="R26" s="63" t="s">
        <v>69</v>
      </c>
    </row>
    <row r="27" spans="11:18" s="61" customFormat="1" ht="12.75" x14ac:dyDescent="0.2"/>
    <row r="28" spans="11:18" s="61" customFormat="1" ht="12.75" x14ac:dyDescent="0.2"/>
    <row r="29" spans="11:18" s="61" customFormat="1" ht="12.75" x14ac:dyDescent="0.2"/>
    <row r="30" spans="11:18" s="61" customFormat="1" ht="12.75" x14ac:dyDescent="0.2"/>
    <row r="31" spans="11:18" s="61" customFormat="1" ht="12.75" x14ac:dyDescent="0.2"/>
    <row r="32" spans="11:18" s="61" customFormat="1" ht="12.75" x14ac:dyDescent="0.2"/>
    <row r="33" s="61" customFormat="1" ht="12.75" x14ac:dyDescent="0.2"/>
  </sheetData>
  <hyperlinks>
    <hyperlink ref="R26" r:id="rId1" xr:uid="{00000000-0004-0000-0100-000000000000}"/>
  </hyperlinks>
  <pageMargins left="0.511811024" right="0.511811024" top="0.78740157499999996" bottom="0.78740157499999996" header="0.31496062000000002" footer="0.31496062000000002"/>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4"/>
  <sheetViews>
    <sheetView showGridLines="0" zoomScale="85" zoomScaleNormal="85" workbookViewId="0"/>
  </sheetViews>
  <sheetFormatPr defaultRowHeight="15" x14ac:dyDescent="0.25"/>
  <cols>
    <col min="2" max="2" width="8.85546875" customWidth="1"/>
  </cols>
  <sheetData>
    <row r="1" spans="1:18" s="2" customFormat="1" x14ac:dyDescent="0.25">
      <c r="A1" s="3" t="s">
        <v>66</v>
      </c>
      <c r="I1" s="16"/>
      <c r="J1" s="16"/>
      <c r="K1" s="16"/>
      <c r="L1" s="16"/>
      <c r="M1" s="16"/>
      <c r="R1" s="16"/>
    </row>
    <row r="39" spans="17:20" x14ac:dyDescent="0.25">
      <c r="Q39" s="73"/>
    </row>
    <row r="40" spans="17:20" ht="14.45" customHeight="1" x14ac:dyDescent="0.25">
      <c r="Q40" s="732"/>
      <c r="R40" s="732"/>
      <c r="S40" s="732"/>
      <c r="T40" s="732"/>
    </row>
    <row r="41" spans="17:20" x14ac:dyDescent="0.25">
      <c r="Q41" s="732"/>
      <c r="R41" s="732"/>
      <c r="S41" s="732"/>
      <c r="T41" s="732"/>
    </row>
    <row r="42" spans="17:20" x14ac:dyDescent="0.25">
      <c r="Q42" s="732"/>
      <c r="R42" s="732"/>
      <c r="S42" s="732"/>
      <c r="T42" s="732"/>
    </row>
    <row r="43" spans="17:20" x14ac:dyDescent="0.25">
      <c r="Q43" s="732"/>
      <c r="R43" s="732"/>
      <c r="S43" s="732"/>
      <c r="T43" s="732"/>
    </row>
    <row r="44" spans="17:20" x14ac:dyDescent="0.25">
      <c r="Q44" s="732"/>
      <c r="R44" s="732"/>
      <c r="S44" s="732"/>
      <c r="T44" s="732"/>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mc:AlternateContent xmlns:mc="http://schemas.openxmlformats.org/markup-compatibility/2006">
      <mc:Choice Requires="x14">
        <oleObject progId="Word.Document.12" shapeId="11275" r:id="rId4">
          <objectPr defaultSize="0" autoPict="0" r:id="rId5">
            <anchor moveWithCells="1">
              <from>
                <xdr:col>0</xdr:col>
                <xdr:colOff>457200</xdr:colOff>
                <xdr:row>55</xdr:row>
                <xdr:rowOff>76200</xdr:rowOff>
              </from>
              <to>
                <xdr:col>15</xdr:col>
                <xdr:colOff>19050</xdr:colOff>
                <xdr:row>93</xdr:row>
                <xdr:rowOff>95250</xdr:rowOff>
              </to>
            </anchor>
          </objectPr>
        </oleObject>
      </mc:Choice>
      <mc:Fallback>
        <oleObject progId="Word.Document.12" shapeId="11275"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20"/>
  <sheetViews>
    <sheetView showGridLines="0" zoomScale="90" zoomScaleNormal="90" workbookViewId="0">
      <selection activeCell="D64" sqref="D64"/>
    </sheetView>
  </sheetViews>
  <sheetFormatPr defaultColWidth="8.85546875" defaultRowHeight="15" x14ac:dyDescent="0.25"/>
  <cols>
    <col min="1" max="1" width="38.28515625" style="1" customWidth="1"/>
    <col min="2" max="2" width="5.28515625" style="1" customWidth="1"/>
    <col min="3" max="3" width="63.28515625" style="1" bestFit="1" customWidth="1"/>
    <col min="4" max="4" width="17" style="1" customWidth="1"/>
    <col min="5" max="5" width="13.140625" style="1" customWidth="1"/>
    <col min="6" max="6" width="16.28515625" style="1" customWidth="1"/>
    <col min="7" max="7" width="16.5703125" style="1" customWidth="1"/>
    <col min="8" max="8" width="55.7109375" style="1" customWidth="1"/>
    <col min="9" max="9" width="21.7109375" style="1" customWidth="1"/>
    <col min="10" max="15" width="26.7109375" style="18" customWidth="1"/>
    <col min="16" max="16" width="66.5703125" style="1" customWidth="1"/>
    <col min="17" max="17" width="40.7109375" style="1" customWidth="1"/>
    <col min="18" max="18" width="38.85546875" style="1" customWidth="1"/>
    <col min="19" max="19" width="25.28515625" style="1" customWidth="1"/>
    <col min="20" max="20" width="26.7109375" style="1" customWidth="1"/>
    <col min="21" max="22" width="28.85546875" style="1" customWidth="1"/>
    <col min="23" max="27" width="18.7109375" style="1" customWidth="1"/>
    <col min="28" max="28" width="22.7109375" style="1" customWidth="1"/>
    <col min="29" max="32" width="8.85546875" style="1"/>
    <col min="33" max="33" width="0" style="1" hidden="1" customWidth="1"/>
    <col min="34" max="16384" width="8.85546875" style="1"/>
  </cols>
  <sheetData>
    <row r="1" spans="1:33" s="2" customFormat="1" x14ac:dyDescent="0.25">
      <c r="A1" s="3" t="s">
        <v>0</v>
      </c>
      <c r="B1" s="3"/>
      <c r="J1" s="16"/>
      <c r="K1" s="16"/>
      <c r="L1" s="16"/>
      <c r="M1" s="16"/>
      <c r="N1" s="16"/>
      <c r="O1" s="16"/>
    </row>
    <row r="2" spans="1:33" s="4" customFormat="1" ht="5.25" customHeight="1" x14ac:dyDescent="0.25">
      <c r="J2" s="17"/>
      <c r="K2" s="17"/>
      <c r="L2" s="17"/>
      <c r="M2" s="17"/>
      <c r="N2" s="17"/>
      <c r="O2" s="17"/>
    </row>
    <row r="3" spans="1:33" s="5" customFormat="1" ht="15.75" thickBot="1" x14ac:dyDescent="0.3">
      <c r="A3" s="733" t="s">
        <v>119</v>
      </c>
      <c r="B3" s="733"/>
      <c r="C3" s="733"/>
      <c r="D3" s="733"/>
      <c r="E3" s="733"/>
      <c r="F3" s="733"/>
      <c r="G3" s="733"/>
      <c r="H3" s="733"/>
      <c r="I3" s="733"/>
      <c r="J3" s="733"/>
      <c r="K3" s="733"/>
      <c r="L3" s="733"/>
      <c r="M3" s="733"/>
      <c r="N3" s="733"/>
      <c r="O3" s="733"/>
      <c r="P3" s="733"/>
      <c r="Q3" s="733"/>
      <c r="R3" s="70"/>
    </row>
    <row r="4" spans="1:33" ht="7.5" customHeight="1" thickTop="1" x14ac:dyDescent="0.25"/>
    <row r="5" spans="1:33" s="6" customFormat="1" ht="19.5" customHeight="1" thickBot="1" x14ac:dyDescent="0.3">
      <c r="A5" s="734" t="s">
        <v>438</v>
      </c>
      <c r="B5" s="734"/>
      <c r="C5" s="734"/>
      <c r="D5" s="734"/>
      <c r="E5" s="734"/>
      <c r="F5" s="734"/>
      <c r="G5" s="734"/>
      <c r="H5" s="734"/>
      <c r="I5" s="12"/>
      <c r="J5" s="12"/>
      <c r="K5" s="12"/>
      <c r="L5" s="12"/>
      <c r="M5" s="12"/>
      <c r="N5" s="13"/>
    </row>
    <row r="6" spans="1:33" ht="6" customHeight="1" thickTop="1" x14ac:dyDescent="0.25"/>
    <row r="7" spans="1:33" ht="15.75" thickBot="1" x14ac:dyDescent="0.3">
      <c r="A7" s="7" t="s">
        <v>617</v>
      </c>
      <c r="B7" s="401" t="s">
        <v>836</v>
      </c>
      <c r="C7" s="401"/>
      <c r="D7" s="8"/>
      <c r="E7" s="399"/>
      <c r="F7" s="399"/>
      <c r="G7" s="399"/>
      <c r="H7" s="400"/>
      <c r="I7" s="18"/>
      <c r="AG7" s="1" t="s">
        <v>75</v>
      </c>
    </row>
    <row r="8" spans="1:33" ht="8.25" customHeight="1" thickTop="1" x14ac:dyDescent="0.25">
      <c r="AG8" s="81" t="s">
        <v>76</v>
      </c>
    </row>
    <row r="9" spans="1:33" ht="16.5" thickBot="1" x14ac:dyDescent="0.3">
      <c r="A9" s="67" t="s">
        <v>13</v>
      </c>
      <c r="B9" s="68"/>
      <c r="C9" s="68"/>
      <c r="D9" s="68"/>
      <c r="E9" s="68"/>
      <c r="F9" s="68"/>
      <c r="G9" s="68"/>
      <c r="H9" s="68"/>
      <c r="I9" s="69"/>
      <c r="J9" s="722" t="s">
        <v>70</v>
      </c>
      <c r="K9" s="723"/>
      <c r="L9" s="723"/>
      <c r="M9" s="723"/>
      <c r="N9" s="723"/>
      <c r="O9" s="723"/>
      <c r="P9" s="723"/>
      <c r="Q9" s="723"/>
      <c r="R9" s="723"/>
      <c r="S9" s="724"/>
      <c r="T9" s="76"/>
      <c r="U9" s="725" t="s">
        <v>32</v>
      </c>
      <c r="V9" s="726"/>
      <c r="W9" s="726"/>
      <c r="X9" s="726"/>
      <c r="Y9" s="726"/>
      <c r="Z9" s="726"/>
      <c r="AA9" s="726"/>
      <c r="AB9" s="727"/>
    </row>
    <row r="10" spans="1:33" ht="64.5" thickTop="1" thickBot="1" x14ac:dyDescent="0.3">
      <c r="A10" s="24" t="s">
        <v>5</v>
      </c>
      <c r="B10" s="403" t="s">
        <v>620</v>
      </c>
      <c r="C10" s="24" t="s">
        <v>6</v>
      </c>
      <c r="D10" s="24" t="s">
        <v>7</v>
      </c>
      <c r="E10" s="24" t="s">
        <v>11</v>
      </c>
      <c r="F10" s="24" t="s">
        <v>12</v>
      </c>
      <c r="G10" s="24" t="s">
        <v>8</v>
      </c>
      <c r="H10" s="24" t="s">
        <v>10</v>
      </c>
      <c r="I10" s="24" t="s">
        <v>73</v>
      </c>
      <c r="J10" s="19" t="s">
        <v>14</v>
      </c>
      <c r="K10" s="20" t="s">
        <v>15</v>
      </c>
      <c r="L10" s="21" t="s">
        <v>16</v>
      </c>
      <c r="M10" s="22" t="s">
        <v>17</v>
      </c>
      <c r="N10" s="23" t="s">
        <v>18</v>
      </c>
      <c r="O10" s="75" t="s">
        <v>19</v>
      </c>
      <c r="P10" s="25" t="s">
        <v>20</v>
      </c>
      <c r="Q10" s="25" t="s">
        <v>21</v>
      </c>
      <c r="R10" s="25" t="s">
        <v>22</v>
      </c>
      <c r="S10" s="25" t="s">
        <v>23</v>
      </c>
      <c r="T10" s="25" t="s">
        <v>71</v>
      </c>
      <c r="U10" s="26" t="s">
        <v>24</v>
      </c>
      <c r="V10" s="27" t="s">
        <v>25</v>
      </c>
      <c r="W10" s="27" t="s">
        <v>26</v>
      </c>
      <c r="X10" s="27" t="s">
        <v>27</v>
      </c>
      <c r="Y10" s="27" t="s">
        <v>28</v>
      </c>
      <c r="Z10" s="27" t="s">
        <v>29</v>
      </c>
      <c r="AA10" s="27" t="s">
        <v>30</v>
      </c>
      <c r="AB10" s="27" t="s">
        <v>31</v>
      </c>
    </row>
    <row r="11" spans="1:33" ht="93.75" customHeight="1" thickTop="1" x14ac:dyDescent="0.25">
      <c r="A11" s="107" t="s">
        <v>115</v>
      </c>
      <c r="B11" s="115" t="s">
        <v>621</v>
      </c>
      <c r="C11" s="100" t="s">
        <v>626</v>
      </c>
      <c r="D11" s="139" t="s">
        <v>120</v>
      </c>
      <c r="E11" s="416"/>
      <c r="F11" s="137">
        <v>40360</v>
      </c>
      <c r="G11" s="130" t="s">
        <v>138</v>
      </c>
      <c r="H11" s="374" t="s">
        <v>618</v>
      </c>
      <c r="I11" s="409"/>
      <c r="J11" s="15"/>
      <c r="K11" s="15" t="s">
        <v>72</v>
      </c>
      <c r="L11" s="15"/>
      <c r="M11" s="15"/>
      <c r="N11" s="15"/>
      <c r="O11" s="28"/>
      <c r="P11" s="428" t="s">
        <v>195</v>
      </c>
      <c r="Q11" s="431"/>
      <c r="R11" s="414" t="s">
        <v>806</v>
      </c>
      <c r="S11" s="374" t="s">
        <v>630</v>
      </c>
      <c r="T11" s="339"/>
      <c r="U11" s="111"/>
      <c r="V11" s="111"/>
      <c r="W11" s="111"/>
      <c r="X11" s="113">
        <v>40787</v>
      </c>
      <c r="Y11" s="421"/>
      <c r="Z11" s="158" t="s">
        <v>251</v>
      </c>
      <c r="AA11" s="15"/>
      <c r="AB11" s="15"/>
    </row>
    <row r="12" spans="1:33" ht="89.25" customHeight="1" x14ac:dyDescent="0.25">
      <c r="A12" s="66"/>
      <c r="B12" s="131" t="s">
        <v>622</v>
      </c>
      <c r="C12" s="100" t="s">
        <v>627</v>
      </c>
      <c r="D12" s="415" t="s">
        <v>121</v>
      </c>
      <c r="E12" s="139"/>
      <c r="F12" s="137">
        <v>40452</v>
      </c>
      <c r="G12" s="130" t="s">
        <v>138</v>
      </c>
      <c r="H12" s="374" t="s">
        <v>618</v>
      </c>
      <c r="I12" s="409"/>
      <c r="J12" s="15"/>
      <c r="K12" s="15" t="s">
        <v>72</v>
      </c>
      <c r="L12" s="15"/>
      <c r="M12" s="15"/>
      <c r="N12" s="15"/>
      <c r="O12" s="28"/>
      <c r="P12" s="429" t="s">
        <v>196</v>
      </c>
      <c r="Q12" s="431"/>
      <c r="R12" s="432" t="s">
        <v>806</v>
      </c>
      <c r="S12" s="374" t="s">
        <v>630</v>
      </c>
      <c r="T12" s="340"/>
      <c r="U12" s="111"/>
      <c r="V12" s="111"/>
      <c r="W12" s="111"/>
      <c r="X12" s="110">
        <v>40878</v>
      </c>
      <c r="Y12" s="421"/>
      <c r="Z12" s="158" t="s">
        <v>251</v>
      </c>
      <c r="AA12" s="15"/>
      <c r="AB12" s="15"/>
    </row>
    <row r="13" spans="1:33" ht="83.25" customHeight="1" x14ac:dyDescent="0.25">
      <c r="A13" s="66"/>
      <c r="B13" s="131" t="s">
        <v>623</v>
      </c>
      <c r="C13" s="100" t="s">
        <v>628</v>
      </c>
      <c r="D13" s="130" t="s">
        <v>122</v>
      </c>
      <c r="E13" s="139"/>
      <c r="F13" s="137">
        <v>41244</v>
      </c>
      <c r="G13" s="130" t="s">
        <v>139</v>
      </c>
      <c r="H13" s="374" t="s">
        <v>619</v>
      </c>
      <c r="I13" s="248" t="s">
        <v>176</v>
      </c>
      <c r="J13" s="15"/>
      <c r="K13" s="15"/>
      <c r="L13" s="15" t="s">
        <v>72</v>
      </c>
      <c r="M13" s="15"/>
      <c r="N13" s="15"/>
      <c r="O13" s="28"/>
      <c r="P13" s="429" t="s">
        <v>197</v>
      </c>
      <c r="Q13" s="384" t="s">
        <v>198</v>
      </c>
      <c r="R13" s="433" t="s">
        <v>814</v>
      </c>
      <c r="S13" s="374" t="s">
        <v>630</v>
      </c>
      <c r="T13" s="340"/>
      <c r="U13" s="111"/>
      <c r="V13" s="111"/>
      <c r="W13" s="111"/>
      <c r="X13" s="421"/>
      <c r="Y13" s="421"/>
      <c r="Z13" s="112" t="s">
        <v>252</v>
      </c>
      <c r="AA13" s="15"/>
      <c r="AB13" s="15"/>
    </row>
    <row r="14" spans="1:33" ht="85.5" customHeight="1" x14ac:dyDescent="0.25">
      <c r="A14" s="66"/>
      <c r="B14" s="131" t="s">
        <v>624</v>
      </c>
      <c r="C14" s="100" t="s">
        <v>749</v>
      </c>
      <c r="D14" s="139" t="s">
        <v>123</v>
      </c>
      <c r="E14" s="139"/>
      <c r="F14" s="137">
        <v>40360</v>
      </c>
      <c r="G14" s="130" t="s">
        <v>140</v>
      </c>
      <c r="H14" s="374" t="s">
        <v>619</v>
      </c>
      <c r="I14" s="409"/>
      <c r="J14" s="120"/>
      <c r="K14" s="15" t="s">
        <v>72</v>
      </c>
      <c r="L14" s="15"/>
      <c r="M14" s="15"/>
      <c r="N14" s="15"/>
      <c r="O14" s="28"/>
      <c r="P14" s="429" t="s">
        <v>200</v>
      </c>
      <c r="Q14" s="114"/>
      <c r="R14" s="434" t="s">
        <v>815</v>
      </c>
      <c r="S14" s="374" t="s">
        <v>630</v>
      </c>
      <c r="T14" s="340"/>
      <c r="U14" s="111"/>
      <c r="V14" s="111"/>
      <c r="W14" s="111"/>
      <c r="X14" s="113">
        <v>41091</v>
      </c>
      <c r="Y14" s="112" t="s">
        <v>253</v>
      </c>
      <c r="Z14" s="158" t="s">
        <v>251</v>
      </c>
      <c r="AA14" s="15"/>
      <c r="AB14" s="15"/>
    </row>
    <row r="15" spans="1:33" ht="84.75" customHeight="1" thickBot="1" x14ac:dyDescent="0.3">
      <c r="A15" s="66"/>
      <c r="B15" s="131" t="s">
        <v>625</v>
      </c>
      <c r="C15" s="100" t="s">
        <v>629</v>
      </c>
      <c r="D15" s="130" t="s">
        <v>124</v>
      </c>
      <c r="E15" s="412"/>
      <c r="F15" s="137">
        <v>42339</v>
      </c>
      <c r="G15" s="130" t="s">
        <v>139</v>
      </c>
      <c r="H15" s="374" t="s">
        <v>619</v>
      </c>
      <c r="I15" s="404" t="s">
        <v>177</v>
      </c>
      <c r="J15" s="15"/>
      <c r="K15" s="15"/>
      <c r="L15" s="15" t="s">
        <v>72</v>
      </c>
      <c r="M15" s="15"/>
      <c r="N15" s="15"/>
      <c r="O15" s="28"/>
      <c r="P15" s="429" t="s">
        <v>201</v>
      </c>
      <c r="Q15" s="114" t="s">
        <v>644</v>
      </c>
      <c r="R15" s="433" t="s">
        <v>816</v>
      </c>
      <c r="S15" s="374" t="s">
        <v>630</v>
      </c>
      <c r="T15" s="340"/>
      <c r="U15" s="109"/>
      <c r="V15" s="109"/>
      <c r="W15" s="109"/>
      <c r="X15" s="422"/>
      <c r="Y15" s="422"/>
      <c r="Z15" s="112" t="s">
        <v>254</v>
      </c>
      <c r="AA15" s="14"/>
      <c r="AB15" s="14"/>
    </row>
    <row r="16" spans="1:33" ht="78.75" customHeight="1" x14ac:dyDescent="0.25">
      <c r="A16" s="108" t="s">
        <v>694</v>
      </c>
      <c r="B16" s="115" t="s">
        <v>634</v>
      </c>
      <c r="C16" s="101" t="s">
        <v>641</v>
      </c>
      <c r="D16" s="412"/>
      <c r="E16" s="412"/>
      <c r="F16" s="113">
        <v>40878</v>
      </c>
      <c r="G16" s="112" t="s">
        <v>141</v>
      </c>
      <c r="H16" s="417"/>
      <c r="I16" s="411"/>
      <c r="J16" s="15"/>
      <c r="K16" s="15" t="s">
        <v>72</v>
      </c>
      <c r="L16" s="15"/>
      <c r="M16" s="15"/>
      <c r="N16" s="15"/>
      <c r="O16" s="28"/>
      <c r="P16" s="408"/>
      <c r="Q16" s="114" t="s">
        <v>202</v>
      </c>
      <c r="R16" s="433" t="s">
        <v>817</v>
      </c>
      <c r="S16" s="114" t="s">
        <v>631</v>
      </c>
      <c r="T16" s="340"/>
      <c r="U16" s="109"/>
      <c r="V16" s="109"/>
      <c r="W16" s="104" t="s">
        <v>255</v>
      </c>
      <c r="X16" s="423">
        <v>41244</v>
      </c>
      <c r="Y16" s="112" t="s">
        <v>143</v>
      </c>
      <c r="Z16" s="143">
        <v>10000</v>
      </c>
      <c r="AA16" s="14"/>
      <c r="AB16" s="14"/>
    </row>
    <row r="17" spans="1:28" ht="59.25" customHeight="1" x14ac:dyDescent="0.25">
      <c r="A17" s="66"/>
      <c r="B17" s="131" t="s">
        <v>635</v>
      </c>
      <c r="C17" s="101" t="s">
        <v>642</v>
      </c>
      <c r="D17" s="412"/>
      <c r="E17" s="412"/>
      <c r="F17" s="113">
        <v>40878</v>
      </c>
      <c r="G17" s="112" t="s">
        <v>141</v>
      </c>
      <c r="H17" s="176" t="s">
        <v>649</v>
      </c>
      <c r="I17" s="411"/>
      <c r="J17" s="15"/>
      <c r="K17" s="15" t="s">
        <v>72</v>
      </c>
      <c r="L17" s="15"/>
      <c r="M17" s="15"/>
      <c r="N17" s="15"/>
      <c r="O17" s="28"/>
      <c r="P17" s="429" t="s">
        <v>202</v>
      </c>
      <c r="Q17" s="114" t="s">
        <v>202</v>
      </c>
      <c r="R17" s="433" t="s">
        <v>817</v>
      </c>
      <c r="S17" s="114" t="s">
        <v>631</v>
      </c>
      <c r="T17" s="340"/>
      <c r="U17" s="109"/>
      <c r="V17" s="109"/>
      <c r="W17" s="109"/>
      <c r="X17" s="110">
        <v>41244</v>
      </c>
      <c r="Y17" s="112" t="s">
        <v>143</v>
      </c>
      <c r="Z17" s="422"/>
      <c r="AA17" s="14"/>
      <c r="AB17" s="14"/>
    </row>
    <row r="18" spans="1:28" ht="57.75" customHeight="1" x14ac:dyDescent="0.25">
      <c r="A18" s="66"/>
      <c r="B18" s="131" t="s">
        <v>636</v>
      </c>
      <c r="C18" s="101" t="s">
        <v>643</v>
      </c>
      <c r="D18" s="139"/>
      <c r="E18" s="139"/>
      <c r="F18" s="113">
        <v>40756</v>
      </c>
      <c r="G18" s="112" t="s">
        <v>141</v>
      </c>
      <c r="H18" s="176" t="s">
        <v>649</v>
      </c>
      <c r="I18" s="409"/>
      <c r="J18" s="15"/>
      <c r="K18" s="15" t="s">
        <v>72</v>
      </c>
      <c r="L18" s="15"/>
      <c r="M18" s="15"/>
      <c r="N18" s="15"/>
      <c r="O18" s="28"/>
      <c r="P18" s="429" t="s">
        <v>202</v>
      </c>
      <c r="Q18" s="431"/>
      <c r="R18" s="434"/>
      <c r="S18" s="114" t="s">
        <v>631</v>
      </c>
      <c r="T18" s="339"/>
      <c r="U18" s="111"/>
      <c r="V18" s="111"/>
      <c r="W18" s="111"/>
      <c r="X18" s="421"/>
      <c r="Y18" s="139" t="s">
        <v>256</v>
      </c>
      <c r="Z18" s="421"/>
      <c r="AA18" s="15"/>
      <c r="AB18" s="15"/>
    </row>
    <row r="19" spans="1:28" ht="63" customHeight="1" x14ac:dyDescent="0.25">
      <c r="A19" s="66"/>
      <c r="B19" s="131" t="s">
        <v>637</v>
      </c>
      <c r="C19" s="101" t="s">
        <v>645</v>
      </c>
      <c r="D19" s="139" t="s">
        <v>125</v>
      </c>
      <c r="E19" s="139"/>
      <c r="F19" s="113">
        <v>40756</v>
      </c>
      <c r="G19" s="112" t="s">
        <v>141</v>
      </c>
      <c r="H19" s="374" t="s">
        <v>650</v>
      </c>
      <c r="I19" s="248" t="s">
        <v>178</v>
      </c>
      <c r="J19" s="121"/>
      <c r="K19" s="15"/>
      <c r="L19" s="15" t="s">
        <v>72</v>
      </c>
      <c r="M19" s="15"/>
      <c r="N19" s="15"/>
      <c r="O19" s="28"/>
      <c r="P19" s="429" t="s">
        <v>204</v>
      </c>
      <c r="Q19" s="421"/>
      <c r="R19" s="433" t="s">
        <v>807</v>
      </c>
      <c r="S19" s="112" t="s">
        <v>631</v>
      </c>
      <c r="T19" s="15"/>
      <c r="U19" s="111"/>
      <c r="V19" s="111"/>
      <c r="W19" s="111"/>
      <c r="X19" s="167" t="s">
        <v>257</v>
      </c>
      <c r="Y19" s="112" t="s">
        <v>143</v>
      </c>
      <c r="Z19" s="143">
        <v>10000</v>
      </c>
      <c r="AA19" s="15"/>
      <c r="AB19" s="15"/>
    </row>
    <row r="20" spans="1:28" ht="76.5" x14ac:dyDescent="0.25">
      <c r="A20" s="66"/>
      <c r="B20" s="131" t="s">
        <v>638</v>
      </c>
      <c r="C20" s="102" t="s">
        <v>646</v>
      </c>
      <c r="D20" s="139"/>
      <c r="E20" s="139"/>
      <c r="F20" s="184" t="s">
        <v>996</v>
      </c>
      <c r="G20" s="112" t="s">
        <v>142</v>
      </c>
      <c r="H20" s="176" t="s">
        <v>649</v>
      </c>
      <c r="I20" s="409"/>
      <c r="J20" s="121"/>
      <c r="K20" s="15" t="s">
        <v>72</v>
      </c>
      <c r="L20" s="15"/>
      <c r="M20" s="15"/>
      <c r="N20" s="15"/>
      <c r="O20" s="28"/>
      <c r="P20" s="429" t="s">
        <v>202</v>
      </c>
      <c r="Q20" s="421"/>
      <c r="R20" s="433" t="s">
        <v>205</v>
      </c>
      <c r="S20" s="112" t="s">
        <v>631</v>
      </c>
      <c r="T20" s="15"/>
      <c r="U20" s="111"/>
      <c r="V20" s="111"/>
      <c r="W20" s="111"/>
      <c r="X20" s="112" t="s">
        <v>258</v>
      </c>
      <c r="Y20" s="421"/>
      <c r="Z20" s="143">
        <v>10000</v>
      </c>
      <c r="AA20" s="15"/>
      <c r="AB20" s="15"/>
    </row>
    <row r="21" spans="1:28" ht="76.5" x14ac:dyDescent="0.25">
      <c r="A21" s="66"/>
      <c r="B21" s="131" t="s">
        <v>639</v>
      </c>
      <c r="C21" s="101" t="s">
        <v>647</v>
      </c>
      <c r="D21" s="413" t="s">
        <v>126</v>
      </c>
      <c r="E21" s="139"/>
      <c r="F21" s="113">
        <v>40513</v>
      </c>
      <c r="G21" s="112" t="s">
        <v>143</v>
      </c>
      <c r="H21" s="176" t="s">
        <v>649</v>
      </c>
      <c r="I21" s="409"/>
      <c r="J21" s="121"/>
      <c r="K21" s="15" t="s">
        <v>72</v>
      </c>
      <c r="L21" s="15"/>
      <c r="M21" s="15"/>
      <c r="N21" s="15"/>
      <c r="O21" s="28"/>
      <c r="P21" s="428" t="s">
        <v>206</v>
      </c>
      <c r="Q21" s="421" t="s">
        <v>207</v>
      </c>
      <c r="R21" s="406" t="s">
        <v>808</v>
      </c>
      <c r="S21" s="410" t="s">
        <v>208</v>
      </c>
      <c r="T21" s="15"/>
      <c r="U21" s="111"/>
      <c r="V21" s="111"/>
      <c r="W21" s="111"/>
      <c r="X21" s="419" t="s">
        <v>259</v>
      </c>
      <c r="Y21" s="421"/>
      <c r="Z21" s="420">
        <v>5000</v>
      </c>
      <c r="AA21" s="15"/>
      <c r="AB21" s="15"/>
    </row>
    <row r="22" spans="1:28" ht="69.75" customHeight="1" thickBot="1" x14ac:dyDescent="0.3">
      <c r="A22" s="66"/>
      <c r="B22" s="131" t="s">
        <v>640</v>
      </c>
      <c r="C22" s="103" t="s">
        <v>648</v>
      </c>
      <c r="D22" s="139" t="s">
        <v>127</v>
      </c>
      <c r="E22" s="139"/>
      <c r="F22" s="113">
        <v>40603</v>
      </c>
      <c r="G22" s="112" t="s">
        <v>144</v>
      </c>
      <c r="H22" s="176" t="s">
        <v>649</v>
      </c>
      <c r="I22" s="409"/>
      <c r="J22" s="121"/>
      <c r="K22" s="15" t="s">
        <v>72</v>
      </c>
      <c r="L22" s="15"/>
      <c r="M22" s="15"/>
      <c r="N22" s="15"/>
      <c r="O22" s="28"/>
      <c r="P22" s="374" t="s">
        <v>672</v>
      </c>
      <c r="Q22" s="421"/>
      <c r="R22" s="433" t="s">
        <v>205</v>
      </c>
      <c r="S22" s="112" t="s">
        <v>631</v>
      </c>
      <c r="T22" s="15"/>
      <c r="U22" s="111"/>
      <c r="V22" s="111"/>
      <c r="W22" s="111"/>
      <c r="X22" s="424">
        <v>40969</v>
      </c>
      <c r="Y22" s="421"/>
      <c r="Z22" s="421"/>
      <c r="AA22" s="15"/>
      <c r="AB22" s="15"/>
    </row>
    <row r="23" spans="1:28" ht="182.25" customHeight="1" x14ac:dyDescent="0.25">
      <c r="A23" s="108" t="s">
        <v>695</v>
      </c>
      <c r="B23" s="115" t="s">
        <v>652</v>
      </c>
      <c r="C23" s="128" t="s">
        <v>656</v>
      </c>
      <c r="D23" s="412"/>
      <c r="E23" s="412"/>
      <c r="F23" s="184" t="s">
        <v>997</v>
      </c>
      <c r="G23" s="112" t="s">
        <v>145</v>
      </c>
      <c r="H23" s="141" t="s">
        <v>651</v>
      </c>
      <c r="I23" s="418">
        <v>10000</v>
      </c>
      <c r="J23" s="118"/>
      <c r="K23" s="15"/>
      <c r="L23" s="15"/>
      <c r="M23" s="15" t="s">
        <v>72</v>
      </c>
      <c r="N23" s="15"/>
      <c r="O23" s="28"/>
      <c r="P23" s="176" t="s">
        <v>658</v>
      </c>
      <c r="Q23" s="412" t="s">
        <v>209</v>
      </c>
      <c r="R23" s="435"/>
      <c r="S23" s="112" t="s">
        <v>632</v>
      </c>
      <c r="T23" s="14"/>
      <c r="U23" s="109"/>
      <c r="V23" s="109"/>
      <c r="W23" s="109"/>
      <c r="X23" s="422"/>
      <c r="Y23" s="112" t="s">
        <v>260</v>
      </c>
      <c r="Z23" s="143">
        <v>20000</v>
      </c>
      <c r="AA23" s="14"/>
      <c r="AB23" s="14"/>
    </row>
    <row r="24" spans="1:28" ht="58.5" customHeight="1" x14ac:dyDescent="0.25">
      <c r="A24" s="66"/>
      <c r="B24" s="131" t="s">
        <v>653</v>
      </c>
      <c r="C24" s="128" t="s">
        <v>750</v>
      </c>
      <c r="D24" s="412"/>
      <c r="E24" s="412"/>
      <c r="F24" s="184">
        <v>40513</v>
      </c>
      <c r="G24" s="112" t="s">
        <v>139</v>
      </c>
      <c r="H24" s="176" t="s">
        <v>659</v>
      </c>
      <c r="I24" s="411"/>
      <c r="J24" s="15"/>
      <c r="K24" s="15" t="s">
        <v>72</v>
      </c>
      <c r="L24" s="15"/>
      <c r="M24" s="15"/>
      <c r="N24" s="15"/>
      <c r="O24" s="28"/>
      <c r="P24" s="429" t="s">
        <v>210</v>
      </c>
      <c r="Q24" s="422"/>
      <c r="R24" s="383" t="s">
        <v>809</v>
      </c>
      <c r="S24" s="112" t="s">
        <v>633</v>
      </c>
      <c r="T24" s="14"/>
      <c r="U24" s="109"/>
      <c r="V24" s="109"/>
      <c r="W24" s="109"/>
      <c r="X24" s="167" t="s">
        <v>261</v>
      </c>
      <c r="Y24" s="112" t="s">
        <v>150</v>
      </c>
      <c r="Z24" s="422"/>
      <c r="AA24" s="14"/>
      <c r="AB24" s="14"/>
    </row>
    <row r="25" spans="1:28" ht="55.5" customHeight="1" x14ac:dyDescent="0.25">
      <c r="A25" s="66"/>
      <c r="B25" s="131" t="s">
        <v>654</v>
      </c>
      <c r="C25" s="128" t="s">
        <v>657</v>
      </c>
      <c r="D25" s="412"/>
      <c r="E25" s="412"/>
      <c r="F25" s="184">
        <v>40513</v>
      </c>
      <c r="G25" s="411" t="s">
        <v>147</v>
      </c>
      <c r="H25" s="176" t="s">
        <v>660</v>
      </c>
      <c r="I25" s="411"/>
      <c r="J25" s="15"/>
      <c r="K25" s="15" t="s">
        <v>72</v>
      </c>
      <c r="L25" s="15"/>
      <c r="M25" s="15"/>
      <c r="N25" s="15"/>
      <c r="O25" s="28"/>
      <c r="P25" s="176" t="s">
        <v>673</v>
      </c>
      <c r="Q25" s="422"/>
      <c r="R25" s="383" t="s">
        <v>211</v>
      </c>
      <c r="S25" s="112" t="s">
        <v>208</v>
      </c>
      <c r="T25" s="14"/>
      <c r="U25" s="109"/>
      <c r="V25" s="109"/>
      <c r="W25" s="109"/>
      <c r="X25" s="167" t="s">
        <v>262</v>
      </c>
      <c r="Y25" s="422"/>
      <c r="Z25" s="422"/>
      <c r="AA25" s="14"/>
      <c r="AB25" s="14"/>
    </row>
    <row r="26" spans="1:28" ht="64.5" customHeight="1" x14ac:dyDescent="0.25">
      <c r="A26" s="66"/>
      <c r="B26" s="131" t="s">
        <v>655</v>
      </c>
      <c r="C26" s="128" t="s">
        <v>751</v>
      </c>
      <c r="D26" s="139"/>
      <c r="E26" s="139"/>
      <c r="F26" s="416">
        <v>40513</v>
      </c>
      <c r="G26" s="112" t="s">
        <v>145</v>
      </c>
      <c r="H26" s="374" t="s">
        <v>661</v>
      </c>
      <c r="I26" s="409"/>
      <c r="J26" s="15"/>
      <c r="K26" s="15" t="s">
        <v>72</v>
      </c>
      <c r="L26" s="15"/>
      <c r="M26" s="15"/>
      <c r="N26" s="15"/>
      <c r="O26" s="28"/>
      <c r="P26" s="429" t="s">
        <v>202</v>
      </c>
      <c r="Q26" s="421"/>
      <c r="R26" s="414" t="s">
        <v>813</v>
      </c>
      <c r="S26" s="112" t="s">
        <v>145</v>
      </c>
      <c r="T26" s="15"/>
      <c r="U26" s="111"/>
      <c r="V26" s="111"/>
      <c r="W26" s="111"/>
      <c r="X26" s="167" t="s">
        <v>261</v>
      </c>
      <c r="Y26" s="421"/>
      <c r="Z26" s="421"/>
      <c r="AA26" s="15"/>
      <c r="AB26" s="15"/>
    </row>
    <row r="27" spans="1:28" ht="51.75" customHeight="1" x14ac:dyDescent="0.25">
      <c r="A27" s="108" t="s">
        <v>696</v>
      </c>
      <c r="B27" s="115" t="s">
        <v>662</v>
      </c>
      <c r="C27" s="426" t="s">
        <v>752</v>
      </c>
      <c r="D27" s="412"/>
      <c r="E27" s="412"/>
      <c r="F27" s="416">
        <v>40513</v>
      </c>
      <c r="G27" s="112" t="s">
        <v>150</v>
      </c>
      <c r="H27" s="176" t="s">
        <v>667</v>
      </c>
      <c r="I27" s="411"/>
      <c r="J27" s="15"/>
      <c r="K27" s="15" t="s">
        <v>72</v>
      </c>
      <c r="L27" s="15"/>
      <c r="M27" s="15"/>
      <c r="N27" s="15"/>
      <c r="O27" s="28"/>
      <c r="P27" s="429" t="s">
        <v>212</v>
      </c>
      <c r="Q27" s="422"/>
      <c r="R27" s="383"/>
      <c r="S27" s="112" t="s">
        <v>213</v>
      </c>
      <c r="T27" s="14"/>
      <c r="U27" s="109"/>
      <c r="V27" s="109"/>
      <c r="W27" s="109"/>
      <c r="X27" s="167" t="s">
        <v>261</v>
      </c>
      <c r="Y27" s="422"/>
      <c r="Z27" s="143">
        <v>10000</v>
      </c>
      <c r="AA27" s="14"/>
      <c r="AB27" s="14"/>
    </row>
    <row r="28" spans="1:28" ht="60.75" customHeight="1" x14ac:dyDescent="0.25">
      <c r="A28" s="66"/>
      <c r="B28" s="131" t="s">
        <v>663</v>
      </c>
      <c r="C28" s="426" t="s">
        <v>753</v>
      </c>
      <c r="D28" s="412"/>
      <c r="E28" s="412"/>
      <c r="F28" s="416">
        <v>40513</v>
      </c>
      <c r="G28" s="112" t="s">
        <v>150</v>
      </c>
      <c r="H28" s="176" t="s">
        <v>668</v>
      </c>
      <c r="I28" s="248" t="s">
        <v>179</v>
      </c>
      <c r="J28" s="15"/>
      <c r="K28" s="15" t="s">
        <v>72</v>
      </c>
      <c r="L28" s="15"/>
      <c r="M28" s="15"/>
      <c r="N28" s="15"/>
      <c r="O28" s="28"/>
      <c r="P28" s="429" t="s">
        <v>214</v>
      </c>
      <c r="Q28" s="422"/>
      <c r="R28" s="383" t="s">
        <v>813</v>
      </c>
      <c r="S28" s="112" t="s">
        <v>213</v>
      </c>
      <c r="T28" s="14"/>
      <c r="U28" s="109"/>
      <c r="V28" s="109"/>
      <c r="W28" s="109"/>
      <c r="X28" s="167" t="s">
        <v>263</v>
      </c>
      <c r="Y28" s="422"/>
      <c r="Z28" s="143">
        <v>30000</v>
      </c>
      <c r="AA28" s="14"/>
      <c r="AB28" s="14"/>
    </row>
    <row r="29" spans="1:28" ht="76.5" x14ac:dyDescent="0.25">
      <c r="A29" s="66"/>
      <c r="B29" s="131" t="s">
        <v>664</v>
      </c>
      <c r="C29" s="426" t="s">
        <v>754</v>
      </c>
      <c r="D29" s="412"/>
      <c r="E29" s="412"/>
      <c r="F29" s="416">
        <v>40513</v>
      </c>
      <c r="G29" s="112" t="s">
        <v>152</v>
      </c>
      <c r="H29" s="176" t="s">
        <v>669</v>
      </c>
      <c r="I29" s="411"/>
      <c r="J29" s="15"/>
      <c r="K29" s="15" t="s">
        <v>72</v>
      </c>
      <c r="L29" s="15"/>
      <c r="M29" s="15"/>
      <c r="N29" s="15"/>
      <c r="O29" s="28"/>
      <c r="P29" s="176" t="s">
        <v>674</v>
      </c>
      <c r="Q29" s="422"/>
      <c r="R29" s="383" t="s">
        <v>810</v>
      </c>
      <c r="S29" s="112" t="s">
        <v>633</v>
      </c>
      <c r="T29" s="14"/>
      <c r="U29" s="109"/>
      <c r="V29" s="109"/>
      <c r="W29" s="109"/>
      <c r="X29" s="167" t="s">
        <v>262</v>
      </c>
      <c r="Y29" s="112" t="s">
        <v>264</v>
      </c>
      <c r="Z29" s="422"/>
      <c r="AA29" s="14"/>
      <c r="AB29" s="14"/>
    </row>
    <row r="30" spans="1:28" ht="79.5" customHeight="1" x14ac:dyDescent="0.25">
      <c r="A30" s="66"/>
      <c r="B30" s="131" t="s">
        <v>665</v>
      </c>
      <c r="C30" s="427" t="s">
        <v>755</v>
      </c>
      <c r="D30" s="139"/>
      <c r="E30" s="139"/>
      <c r="F30" s="184">
        <v>40725</v>
      </c>
      <c r="G30" s="112" t="s">
        <v>145</v>
      </c>
      <c r="H30" s="374" t="s">
        <v>670</v>
      </c>
      <c r="I30" s="411"/>
      <c r="J30" s="15"/>
      <c r="K30" s="15" t="s">
        <v>72</v>
      </c>
      <c r="L30" s="15"/>
      <c r="M30" s="15"/>
      <c r="N30" s="15"/>
      <c r="O30" s="28"/>
      <c r="P30" s="429" t="s">
        <v>215</v>
      </c>
      <c r="Q30" s="421"/>
      <c r="R30" s="414" t="s">
        <v>818</v>
      </c>
      <c r="S30" s="112" t="s">
        <v>633</v>
      </c>
      <c r="T30" s="14"/>
      <c r="U30" s="111"/>
      <c r="V30" s="111"/>
      <c r="W30" s="111"/>
      <c r="X30" s="167" t="s">
        <v>265</v>
      </c>
      <c r="Y30" s="421"/>
      <c r="Z30" s="143">
        <v>10000</v>
      </c>
      <c r="AA30" s="15"/>
      <c r="AB30" s="15"/>
    </row>
    <row r="31" spans="1:28" ht="65.25" customHeight="1" x14ac:dyDescent="0.25">
      <c r="A31" s="66"/>
      <c r="B31" s="131" t="s">
        <v>666</v>
      </c>
      <c r="C31" s="106" t="s">
        <v>756</v>
      </c>
      <c r="D31" s="139"/>
      <c r="E31" s="139"/>
      <c r="F31" s="184">
        <v>40940</v>
      </c>
      <c r="G31" s="112" t="s">
        <v>138</v>
      </c>
      <c r="H31" s="374" t="s">
        <v>671</v>
      </c>
      <c r="I31" s="409"/>
      <c r="J31" s="15"/>
      <c r="K31" s="15" t="s">
        <v>72</v>
      </c>
      <c r="L31" s="15"/>
      <c r="M31" s="15"/>
      <c r="N31" s="15"/>
      <c r="O31" s="28"/>
      <c r="P31" s="429" t="s">
        <v>216</v>
      </c>
      <c r="Q31" s="421"/>
      <c r="R31" s="414" t="s">
        <v>217</v>
      </c>
      <c r="S31" s="112" t="s">
        <v>633</v>
      </c>
      <c r="T31" s="14"/>
      <c r="U31" s="111"/>
      <c r="V31" s="111"/>
      <c r="W31" s="111"/>
      <c r="X31" s="167" t="s">
        <v>266</v>
      </c>
      <c r="Y31" s="421"/>
      <c r="Z31" s="421"/>
      <c r="AA31" s="15"/>
      <c r="AB31" s="15"/>
    </row>
    <row r="32" spans="1:28" ht="76.5" x14ac:dyDescent="0.25">
      <c r="A32" s="108" t="s">
        <v>697</v>
      </c>
      <c r="B32" s="115" t="s">
        <v>691</v>
      </c>
      <c r="C32" s="104" t="s">
        <v>757</v>
      </c>
      <c r="D32" s="412"/>
      <c r="E32" s="412"/>
      <c r="F32" s="184">
        <v>40360</v>
      </c>
      <c r="G32" s="112" t="s">
        <v>154</v>
      </c>
      <c r="H32" s="176" t="s">
        <v>701</v>
      </c>
      <c r="I32" s="411"/>
      <c r="J32" s="15"/>
      <c r="K32" s="15" t="s">
        <v>72</v>
      </c>
      <c r="L32" s="15"/>
      <c r="M32" s="15"/>
      <c r="N32" s="15"/>
      <c r="O32" s="28"/>
      <c r="P32" s="429" t="s">
        <v>218</v>
      </c>
      <c r="Q32" s="422"/>
      <c r="R32" s="383" t="s">
        <v>811</v>
      </c>
      <c r="S32" s="112" t="s">
        <v>219</v>
      </c>
      <c r="T32" s="14"/>
      <c r="U32" s="109"/>
      <c r="V32" s="109"/>
      <c r="W32" s="109"/>
      <c r="X32" s="167" t="s">
        <v>261</v>
      </c>
      <c r="Y32" s="422"/>
      <c r="Z32" s="422"/>
      <c r="AA32" s="14"/>
      <c r="AB32" s="14"/>
    </row>
    <row r="33" spans="1:28" ht="89.25" x14ac:dyDescent="0.25">
      <c r="A33" s="66"/>
      <c r="B33" s="131" t="s">
        <v>692</v>
      </c>
      <c r="C33" s="104" t="s">
        <v>758</v>
      </c>
      <c r="D33" s="412"/>
      <c r="E33" s="412"/>
      <c r="F33" s="184">
        <v>40391</v>
      </c>
      <c r="G33" s="112" t="s">
        <v>154</v>
      </c>
      <c r="H33" s="176" t="s">
        <v>701</v>
      </c>
      <c r="I33" s="411"/>
      <c r="J33" s="15"/>
      <c r="K33" s="15" t="s">
        <v>72</v>
      </c>
      <c r="L33" s="15"/>
      <c r="M33" s="15"/>
      <c r="N33" s="15"/>
      <c r="O33" s="28"/>
      <c r="P33" s="429" t="s">
        <v>675</v>
      </c>
      <c r="Q33" s="112" t="s">
        <v>220</v>
      </c>
      <c r="R33" s="383" t="s">
        <v>812</v>
      </c>
      <c r="S33" s="112" t="s">
        <v>221</v>
      </c>
      <c r="T33" s="14"/>
      <c r="U33" s="109"/>
      <c r="V33" s="109"/>
      <c r="W33" s="109"/>
      <c r="X33" s="167" t="s">
        <v>261</v>
      </c>
      <c r="Y33" s="422"/>
      <c r="Z33" s="422"/>
      <c r="AA33" s="14"/>
      <c r="AB33" s="14"/>
    </row>
    <row r="34" spans="1:28" ht="90" thickBot="1" x14ac:dyDescent="0.3">
      <c r="A34" s="66"/>
      <c r="B34" s="131" t="s">
        <v>693</v>
      </c>
      <c r="C34" s="104" t="s">
        <v>759</v>
      </c>
      <c r="D34" s="412"/>
      <c r="E34" s="412"/>
      <c r="F34" s="184" t="s">
        <v>998</v>
      </c>
      <c r="G34" s="112" t="s">
        <v>154</v>
      </c>
      <c r="H34" s="176" t="s">
        <v>702</v>
      </c>
      <c r="I34" s="404" t="s">
        <v>180</v>
      </c>
      <c r="J34" s="15"/>
      <c r="K34" s="15"/>
      <c r="L34" s="15" t="s">
        <v>72</v>
      </c>
      <c r="M34" s="15"/>
      <c r="N34" s="15"/>
      <c r="O34" s="28"/>
      <c r="P34" s="429" t="s">
        <v>222</v>
      </c>
      <c r="Q34" s="112" t="s">
        <v>223</v>
      </c>
      <c r="R34" s="436" t="s">
        <v>819</v>
      </c>
      <c r="S34" s="112" t="s">
        <v>221</v>
      </c>
      <c r="T34" s="14"/>
      <c r="U34" s="109"/>
      <c r="V34" s="109"/>
      <c r="W34" s="109"/>
      <c r="X34" s="422"/>
      <c r="Y34" s="422"/>
      <c r="Z34" s="422"/>
      <c r="AA34" s="14"/>
      <c r="AB34" s="14"/>
    </row>
    <row r="35" spans="1:28" ht="63.75" x14ac:dyDescent="0.25">
      <c r="A35" s="108" t="s">
        <v>698</v>
      </c>
      <c r="B35" s="115" t="s">
        <v>733</v>
      </c>
      <c r="C35" s="104" t="s">
        <v>747</v>
      </c>
      <c r="D35" s="412" t="s">
        <v>128</v>
      </c>
      <c r="E35" s="412"/>
      <c r="F35" s="534">
        <v>40756</v>
      </c>
      <c r="G35" s="112" t="s">
        <v>154</v>
      </c>
      <c r="H35" s="176" t="s">
        <v>703</v>
      </c>
      <c r="I35" s="248" t="s">
        <v>181</v>
      </c>
      <c r="J35" s="15"/>
      <c r="K35" s="15" t="s">
        <v>72</v>
      </c>
      <c r="L35" s="15"/>
      <c r="M35" s="15"/>
      <c r="N35" s="15"/>
      <c r="O35" s="28"/>
      <c r="P35" s="429" t="s">
        <v>224</v>
      </c>
      <c r="Q35" s="422"/>
      <c r="R35" s="383" t="s">
        <v>820</v>
      </c>
      <c r="S35" s="112" t="s">
        <v>631</v>
      </c>
      <c r="T35" s="14"/>
      <c r="U35" s="109"/>
      <c r="V35" s="109"/>
      <c r="W35" s="109"/>
      <c r="X35" s="167" t="s">
        <v>261</v>
      </c>
      <c r="Y35" s="112" t="s">
        <v>267</v>
      </c>
      <c r="Z35" s="143">
        <v>30000</v>
      </c>
      <c r="AA35" s="14"/>
      <c r="AB35" s="14"/>
    </row>
    <row r="36" spans="1:28" ht="64.5" customHeight="1" x14ac:dyDescent="0.25">
      <c r="A36" s="66"/>
      <c r="B36" s="131" t="s">
        <v>734</v>
      </c>
      <c r="C36" s="104" t="s">
        <v>760</v>
      </c>
      <c r="D36" s="412" t="s">
        <v>130</v>
      </c>
      <c r="E36" s="412"/>
      <c r="F36" s="534">
        <v>40513</v>
      </c>
      <c r="G36" s="112" t="s">
        <v>155</v>
      </c>
      <c r="H36" s="176" t="s">
        <v>704</v>
      </c>
      <c r="I36" s="248" t="s">
        <v>182</v>
      </c>
      <c r="J36" s="15"/>
      <c r="K36" s="15" t="s">
        <v>72</v>
      </c>
      <c r="L36" s="15"/>
      <c r="M36" s="15"/>
      <c r="N36" s="15"/>
      <c r="O36" s="28"/>
      <c r="P36" s="429" t="s">
        <v>225</v>
      </c>
      <c r="Q36" s="112" t="s">
        <v>226</v>
      </c>
      <c r="R36" s="383" t="s">
        <v>211</v>
      </c>
      <c r="S36" s="112" t="s">
        <v>631</v>
      </c>
      <c r="T36" s="14"/>
      <c r="U36" s="109"/>
      <c r="V36" s="109"/>
      <c r="W36" s="109"/>
      <c r="X36" s="167" t="s">
        <v>261</v>
      </c>
      <c r="Y36" s="422"/>
      <c r="Z36" s="143">
        <v>25000</v>
      </c>
      <c r="AA36" s="14"/>
      <c r="AB36" s="14"/>
    </row>
    <row r="37" spans="1:28" ht="122.25" customHeight="1" x14ac:dyDescent="0.25">
      <c r="A37" s="66"/>
      <c r="B37" s="131" t="s">
        <v>735</v>
      </c>
      <c r="C37" s="104" t="s">
        <v>761</v>
      </c>
      <c r="D37" s="412"/>
      <c r="E37" s="412"/>
      <c r="F37" s="534">
        <v>40725</v>
      </c>
      <c r="G37" s="112" t="s">
        <v>155</v>
      </c>
      <c r="H37" s="176" t="s">
        <v>705</v>
      </c>
      <c r="I37" s="248" t="s">
        <v>183</v>
      </c>
      <c r="J37" s="15"/>
      <c r="K37" s="15"/>
      <c r="L37" s="15" t="s">
        <v>72</v>
      </c>
      <c r="M37" s="15"/>
      <c r="N37" s="15"/>
      <c r="O37" s="28"/>
      <c r="P37" s="429" t="s">
        <v>676</v>
      </c>
      <c r="Q37" s="422"/>
      <c r="R37" s="383" t="s">
        <v>821</v>
      </c>
      <c r="S37" s="112" t="s">
        <v>631</v>
      </c>
      <c r="T37" s="14"/>
      <c r="U37" s="109"/>
      <c r="V37" s="109"/>
      <c r="W37" s="109"/>
      <c r="X37" s="167" t="s">
        <v>261</v>
      </c>
      <c r="Y37" s="422"/>
      <c r="Z37" s="143">
        <v>100000</v>
      </c>
      <c r="AA37" s="14"/>
      <c r="AB37" s="14"/>
    </row>
    <row r="38" spans="1:28" ht="76.5" customHeight="1" x14ac:dyDescent="0.25">
      <c r="A38" s="66"/>
      <c r="B38" s="131" t="s">
        <v>736</v>
      </c>
      <c r="C38" s="104" t="s">
        <v>748</v>
      </c>
      <c r="D38" s="412"/>
      <c r="E38" s="412"/>
      <c r="F38" s="534">
        <v>40878</v>
      </c>
      <c r="G38" s="112" t="s">
        <v>157</v>
      </c>
      <c r="H38" s="176" t="s">
        <v>706</v>
      </c>
      <c r="I38" s="248" t="s">
        <v>184</v>
      </c>
      <c r="J38" s="15"/>
      <c r="K38" s="15"/>
      <c r="L38" s="15"/>
      <c r="M38" s="15" t="s">
        <v>72</v>
      </c>
      <c r="N38" s="15"/>
      <c r="O38" s="28"/>
      <c r="P38" s="429" t="s">
        <v>227</v>
      </c>
      <c r="Q38" s="112" t="s">
        <v>228</v>
      </c>
      <c r="R38" s="383" t="s">
        <v>822</v>
      </c>
      <c r="S38" s="112" t="s">
        <v>631</v>
      </c>
      <c r="T38" s="14"/>
      <c r="U38" s="109"/>
      <c r="V38" s="109"/>
      <c r="W38" s="109"/>
      <c r="X38" s="422"/>
      <c r="Y38" s="422"/>
      <c r="Z38" s="143">
        <v>50000</v>
      </c>
      <c r="AA38" s="14"/>
      <c r="AB38" s="14"/>
    </row>
    <row r="39" spans="1:28" ht="59.25" customHeight="1" x14ac:dyDescent="0.25">
      <c r="A39" s="66"/>
      <c r="B39" s="131" t="s">
        <v>737</v>
      </c>
      <c r="C39" s="104" t="s">
        <v>762</v>
      </c>
      <c r="D39" s="412"/>
      <c r="E39" s="412"/>
      <c r="F39" s="534">
        <v>41244</v>
      </c>
      <c r="G39" s="112" t="s">
        <v>155</v>
      </c>
      <c r="H39" s="176" t="s">
        <v>707</v>
      </c>
      <c r="I39" s="248" t="s">
        <v>184</v>
      </c>
      <c r="J39" s="15"/>
      <c r="K39" s="15"/>
      <c r="L39" s="15"/>
      <c r="M39" s="15" t="s">
        <v>72</v>
      </c>
      <c r="N39" s="15"/>
      <c r="O39" s="28"/>
      <c r="P39" s="429" t="s">
        <v>229</v>
      </c>
      <c r="Q39" s="112" t="s">
        <v>230</v>
      </c>
      <c r="R39" s="383" t="s">
        <v>822</v>
      </c>
      <c r="S39" s="112" t="s">
        <v>631</v>
      </c>
      <c r="T39" s="14"/>
      <c r="U39" s="109"/>
      <c r="V39" s="109"/>
      <c r="W39" s="109"/>
      <c r="X39" s="422"/>
      <c r="Y39" s="422"/>
      <c r="Z39" s="143">
        <v>50000</v>
      </c>
      <c r="AA39" s="14"/>
      <c r="AB39" s="14"/>
    </row>
    <row r="40" spans="1:28" ht="108.75" customHeight="1" x14ac:dyDescent="0.25">
      <c r="A40" s="66"/>
      <c r="B40" s="131" t="s">
        <v>738</v>
      </c>
      <c r="C40" s="104" t="s">
        <v>763</v>
      </c>
      <c r="D40" s="412"/>
      <c r="E40" s="412"/>
      <c r="F40" s="534">
        <v>41609</v>
      </c>
      <c r="G40" s="112" t="s">
        <v>155</v>
      </c>
      <c r="H40" s="176" t="s">
        <v>708</v>
      </c>
      <c r="I40" s="248" t="s">
        <v>185</v>
      </c>
      <c r="J40" s="15"/>
      <c r="K40" s="15"/>
      <c r="L40" s="15"/>
      <c r="M40" s="15" t="s">
        <v>72</v>
      </c>
      <c r="N40" s="15"/>
      <c r="O40" s="28"/>
      <c r="P40" s="429" t="s">
        <v>677</v>
      </c>
      <c r="Q40" s="422"/>
      <c r="R40" s="383" t="s">
        <v>231</v>
      </c>
      <c r="S40" s="112" t="s">
        <v>631</v>
      </c>
      <c r="T40" s="14"/>
      <c r="U40" s="109"/>
      <c r="V40" s="109"/>
      <c r="W40" s="109"/>
      <c r="X40" s="422"/>
      <c r="Y40" s="422"/>
      <c r="Z40" s="143">
        <v>50000</v>
      </c>
      <c r="AA40" s="14"/>
      <c r="AB40" s="14"/>
    </row>
    <row r="41" spans="1:28" ht="74.25" customHeight="1" x14ac:dyDescent="0.25">
      <c r="A41" s="66"/>
      <c r="B41" s="131" t="s">
        <v>739</v>
      </c>
      <c r="C41" s="104" t="s">
        <v>764</v>
      </c>
      <c r="D41" s="412"/>
      <c r="E41" s="412"/>
      <c r="F41" s="534">
        <v>40756</v>
      </c>
      <c r="G41" s="141" t="s">
        <v>158</v>
      </c>
      <c r="H41" s="176" t="s">
        <v>709</v>
      </c>
      <c r="I41" s="248" t="s">
        <v>186</v>
      </c>
      <c r="J41" s="15"/>
      <c r="K41" s="15"/>
      <c r="L41" s="15" t="s">
        <v>72</v>
      </c>
      <c r="M41" s="15"/>
      <c r="N41" s="15"/>
      <c r="O41" s="28"/>
      <c r="P41" s="429" t="s">
        <v>678</v>
      </c>
      <c r="Q41" s="112" t="s">
        <v>232</v>
      </c>
      <c r="R41" s="383" t="s">
        <v>231</v>
      </c>
      <c r="S41" s="112" t="s">
        <v>631</v>
      </c>
      <c r="T41" s="14"/>
      <c r="U41" s="109"/>
      <c r="V41" s="109"/>
      <c r="W41" s="109"/>
      <c r="X41" s="167" t="s">
        <v>261</v>
      </c>
      <c r="Y41" s="422"/>
      <c r="Z41" s="148" t="s">
        <v>268</v>
      </c>
      <c r="AA41" s="14"/>
      <c r="AB41" s="14"/>
    </row>
    <row r="42" spans="1:28" ht="76.5" x14ac:dyDescent="0.25">
      <c r="A42" s="66"/>
      <c r="B42" s="131" t="s">
        <v>740</v>
      </c>
      <c r="C42" s="104" t="s">
        <v>766</v>
      </c>
      <c r="D42" s="412"/>
      <c r="E42" s="412"/>
      <c r="F42" s="534">
        <v>40179</v>
      </c>
      <c r="G42" s="112" t="s">
        <v>159</v>
      </c>
      <c r="H42" s="176" t="s">
        <v>710</v>
      </c>
      <c r="I42" s="248" t="s">
        <v>187</v>
      </c>
      <c r="J42" s="15"/>
      <c r="K42" s="15" t="s">
        <v>72</v>
      </c>
      <c r="L42" s="15"/>
      <c r="M42" s="15"/>
      <c r="N42" s="15"/>
      <c r="O42" s="28"/>
      <c r="P42" s="429" t="s">
        <v>678</v>
      </c>
      <c r="Q42" s="112" t="s">
        <v>232</v>
      </c>
      <c r="R42" s="383" t="s">
        <v>231</v>
      </c>
      <c r="S42" s="112" t="s">
        <v>631</v>
      </c>
      <c r="T42" s="14"/>
      <c r="U42" s="109"/>
      <c r="V42" s="109"/>
      <c r="W42" s="109"/>
      <c r="X42" s="167" t="s">
        <v>261</v>
      </c>
      <c r="Y42" s="422"/>
      <c r="Z42" s="150" t="s">
        <v>269</v>
      </c>
      <c r="AA42" s="14"/>
      <c r="AB42" s="14"/>
    </row>
    <row r="43" spans="1:28" ht="86.25" customHeight="1" x14ac:dyDescent="0.25">
      <c r="A43" s="66"/>
      <c r="B43" s="131" t="s">
        <v>741</v>
      </c>
      <c r="C43" s="104" t="s">
        <v>765</v>
      </c>
      <c r="D43" s="412"/>
      <c r="E43" s="412"/>
      <c r="F43" s="534">
        <v>42339</v>
      </c>
      <c r="G43" s="112" t="s">
        <v>160</v>
      </c>
      <c r="H43" s="176" t="s">
        <v>711</v>
      </c>
      <c r="I43" s="411"/>
      <c r="J43" s="15"/>
      <c r="K43" s="15" t="s">
        <v>72</v>
      </c>
      <c r="L43" s="15"/>
      <c r="M43" s="15"/>
      <c r="N43" s="15"/>
      <c r="O43" s="28"/>
      <c r="P43" s="430" t="s">
        <v>233</v>
      </c>
      <c r="Q43" s="422"/>
      <c r="R43" s="383" t="s">
        <v>823</v>
      </c>
      <c r="S43" s="112" t="s">
        <v>631</v>
      </c>
      <c r="T43" s="14"/>
      <c r="U43" s="109"/>
      <c r="V43" s="109"/>
      <c r="W43" s="109"/>
      <c r="X43" s="425"/>
      <c r="Y43" s="422"/>
      <c r="Z43" s="143">
        <v>10000</v>
      </c>
      <c r="AA43" s="14"/>
      <c r="AB43" s="14"/>
    </row>
    <row r="44" spans="1:28" ht="60.75" customHeight="1" x14ac:dyDescent="0.25">
      <c r="A44" s="66"/>
      <c r="B44" s="131" t="s">
        <v>742</v>
      </c>
      <c r="C44" s="104" t="s">
        <v>767</v>
      </c>
      <c r="D44" s="412"/>
      <c r="E44" s="412"/>
      <c r="F44" s="534">
        <v>41609</v>
      </c>
      <c r="G44" s="112" t="s">
        <v>159</v>
      </c>
      <c r="H44" s="176" t="s">
        <v>712</v>
      </c>
      <c r="I44" s="248" t="s">
        <v>188</v>
      </c>
      <c r="J44" s="15"/>
      <c r="K44" s="15" t="s">
        <v>72</v>
      </c>
      <c r="L44" s="15"/>
      <c r="M44" s="15"/>
      <c r="N44" s="15"/>
      <c r="O44" s="28"/>
      <c r="P44" s="430" t="s">
        <v>234</v>
      </c>
      <c r="Q44" s="422"/>
      <c r="R44" s="383" t="s">
        <v>824</v>
      </c>
      <c r="S44" s="112" t="s">
        <v>631</v>
      </c>
      <c r="T44" s="14"/>
      <c r="U44" s="109"/>
      <c r="V44" s="109"/>
      <c r="W44" s="109"/>
      <c r="X44" s="135" t="s">
        <v>133</v>
      </c>
      <c r="Y44" s="422"/>
      <c r="Z44" s="422"/>
      <c r="AA44" s="14"/>
      <c r="AB44" s="14"/>
    </row>
    <row r="45" spans="1:28" ht="114.75" customHeight="1" x14ac:dyDescent="0.25">
      <c r="A45" s="66"/>
      <c r="B45" s="131" t="s">
        <v>743</v>
      </c>
      <c r="C45" s="104" t="s">
        <v>768</v>
      </c>
      <c r="D45" s="412"/>
      <c r="E45" s="412"/>
      <c r="F45" s="534">
        <v>40756</v>
      </c>
      <c r="G45" s="112" t="s">
        <v>159</v>
      </c>
      <c r="H45" s="176" t="s">
        <v>713</v>
      </c>
      <c r="I45" s="248" t="s">
        <v>189</v>
      </c>
      <c r="J45" s="15"/>
      <c r="K45" s="15"/>
      <c r="L45" s="15" t="s">
        <v>72</v>
      </c>
      <c r="M45" s="15"/>
      <c r="N45" s="15"/>
      <c r="O45" s="28"/>
      <c r="P45" s="429" t="s">
        <v>679</v>
      </c>
      <c r="Q45" s="114" t="s">
        <v>805</v>
      </c>
      <c r="R45" s="383" t="s">
        <v>825</v>
      </c>
      <c r="S45" s="112" t="s">
        <v>631</v>
      </c>
      <c r="T45" s="14"/>
      <c r="U45" s="109"/>
      <c r="V45" s="109"/>
      <c r="W45" s="109"/>
      <c r="X45" s="167" t="s">
        <v>261</v>
      </c>
      <c r="Y45" s="422"/>
      <c r="Z45" s="112" t="s">
        <v>270</v>
      </c>
      <c r="AA45" s="14"/>
      <c r="AB45" s="14"/>
    </row>
    <row r="46" spans="1:28" ht="87" customHeight="1" x14ac:dyDescent="0.25">
      <c r="A46" s="66"/>
      <c r="B46" s="131" t="s">
        <v>744</v>
      </c>
      <c r="C46" s="104" t="s">
        <v>769</v>
      </c>
      <c r="D46" s="412" t="s">
        <v>135</v>
      </c>
      <c r="E46" s="412"/>
      <c r="F46" s="534">
        <v>40756</v>
      </c>
      <c r="G46" s="112" t="s">
        <v>161</v>
      </c>
      <c r="H46" s="176" t="s">
        <v>714</v>
      </c>
      <c r="I46" s="148"/>
      <c r="J46" s="15"/>
      <c r="K46" s="15"/>
      <c r="L46" s="15"/>
      <c r="M46" s="15"/>
      <c r="N46" s="15" t="s">
        <v>72</v>
      </c>
      <c r="O46" s="28"/>
      <c r="P46" s="429" t="s">
        <v>235</v>
      </c>
      <c r="Q46" s="112" t="s">
        <v>236</v>
      </c>
      <c r="R46" s="435"/>
      <c r="S46" s="112" t="s">
        <v>631</v>
      </c>
      <c r="T46" s="14"/>
      <c r="U46" s="109"/>
      <c r="V46" s="109"/>
      <c r="W46" s="109"/>
      <c r="X46" s="422"/>
      <c r="Y46" s="422"/>
      <c r="Z46" s="422"/>
      <c r="AA46" s="14"/>
      <c r="AB46" s="14"/>
    </row>
    <row r="47" spans="1:28" ht="63.75" x14ac:dyDescent="0.25">
      <c r="A47" s="66"/>
      <c r="B47" s="131" t="s">
        <v>745</v>
      </c>
      <c r="C47" s="104" t="s">
        <v>770</v>
      </c>
      <c r="D47" s="412"/>
      <c r="E47" s="412"/>
      <c r="F47" s="534">
        <v>40513</v>
      </c>
      <c r="G47" s="112" t="s">
        <v>159</v>
      </c>
      <c r="H47" s="176" t="s">
        <v>715</v>
      </c>
      <c r="I47" s="411"/>
      <c r="J47" s="15"/>
      <c r="K47" s="15"/>
      <c r="L47" s="15"/>
      <c r="M47" s="15"/>
      <c r="N47" s="15" t="s">
        <v>72</v>
      </c>
      <c r="O47" s="28"/>
      <c r="P47" s="429" t="s">
        <v>680</v>
      </c>
      <c r="Q47" s="112" t="s">
        <v>237</v>
      </c>
      <c r="R47" s="435"/>
      <c r="S47" s="112" t="s">
        <v>631</v>
      </c>
      <c r="T47" s="14"/>
      <c r="U47" s="109"/>
      <c r="V47" s="109"/>
      <c r="W47" s="109"/>
      <c r="X47" s="422"/>
      <c r="Y47" s="422"/>
      <c r="Z47" s="422"/>
      <c r="AA47" s="14"/>
      <c r="AB47" s="14"/>
    </row>
    <row r="48" spans="1:28" ht="64.5" customHeight="1" x14ac:dyDescent="0.25">
      <c r="A48" s="66"/>
      <c r="B48" s="131" t="s">
        <v>746</v>
      </c>
      <c r="C48" s="104" t="s">
        <v>771</v>
      </c>
      <c r="D48" s="412"/>
      <c r="E48" s="412"/>
      <c r="F48" s="534">
        <v>40878</v>
      </c>
      <c r="G48" s="112" t="s">
        <v>163</v>
      </c>
      <c r="H48" s="176" t="s">
        <v>716</v>
      </c>
      <c r="I48" s="248" t="s">
        <v>188</v>
      </c>
      <c r="J48" s="15"/>
      <c r="K48" s="15"/>
      <c r="L48" s="15"/>
      <c r="M48" s="15" t="s">
        <v>72</v>
      </c>
      <c r="N48" s="15"/>
      <c r="O48" s="28"/>
      <c r="P48" s="429" t="s">
        <v>238</v>
      </c>
      <c r="Q48" s="422"/>
      <c r="R48" s="383" t="s">
        <v>239</v>
      </c>
      <c r="S48" s="112" t="s">
        <v>631</v>
      </c>
      <c r="T48" s="14"/>
      <c r="U48" s="109"/>
      <c r="V48" s="109"/>
      <c r="W48" s="109"/>
      <c r="X48" s="422"/>
      <c r="Y48" s="422"/>
      <c r="Z48" s="112" t="s">
        <v>271</v>
      </c>
      <c r="AA48" s="14"/>
      <c r="AB48" s="14"/>
    </row>
    <row r="49" spans="1:28" ht="90" x14ac:dyDescent="0.25">
      <c r="A49" s="108" t="s">
        <v>699</v>
      </c>
      <c r="B49" s="115" t="s">
        <v>772</v>
      </c>
      <c r="C49" s="104" t="s">
        <v>779</v>
      </c>
      <c r="D49" s="412"/>
      <c r="E49" s="412"/>
      <c r="F49" s="534">
        <v>40725</v>
      </c>
      <c r="G49" s="112" t="s">
        <v>164</v>
      </c>
      <c r="H49" s="176" t="s">
        <v>717</v>
      </c>
      <c r="I49" s="248" t="s">
        <v>190</v>
      </c>
      <c r="J49" s="15"/>
      <c r="K49" s="15"/>
      <c r="L49" s="15" t="s">
        <v>72</v>
      </c>
      <c r="M49" s="15"/>
      <c r="N49" s="15"/>
      <c r="O49" s="28"/>
      <c r="P49" s="429" t="s">
        <v>240</v>
      </c>
      <c r="Q49" s="422"/>
      <c r="R49" s="383" t="s">
        <v>241</v>
      </c>
      <c r="S49" s="112" t="s">
        <v>631</v>
      </c>
      <c r="T49" s="14"/>
      <c r="U49" s="109"/>
      <c r="V49" s="109"/>
      <c r="W49" s="109"/>
      <c r="X49" s="167" t="s">
        <v>272</v>
      </c>
      <c r="Y49" s="422"/>
      <c r="Z49" s="143">
        <v>20000</v>
      </c>
      <c r="AA49" s="14"/>
      <c r="AB49" s="14"/>
    </row>
    <row r="50" spans="1:28" ht="51" x14ac:dyDescent="0.25">
      <c r="A50" s="66"/>
      <c r="B50" s="131" t="s">
        <v>773</v>
      </c>
      <c r="C50" s="104" t="s">
        <v>780</v>
      </c>
      <c r="D50" s="412"/>
      <c r="E50" s="412"/>
      <c r="F50" s="534">
        <v>41091</v>
      </c>
      <c r="G50" s="112" t="s">
        <v>165</v>
      </c>
      <c r="H50" s="176" t="s">
        <v>718</v>
      </c>
      <c r="I50" s="248" t="s">
        <v>191</v>
      </c>
      <c r="J50" s="15"/>
      <c r="K50" s="15"/>
      <c r="L50" s="15" t="s">
        <v>72</v>
      </c>
      <c r="M50" s="15"/>
      <c r="N50" s="15"/>
      <c r="O50" s="28"/>
      <c r="P50" s="429" t="s">
        <v>242</v>
      </c>
      <c r="Q50" s="422"/>
      <c r="R50" s="383" t="s">
        <v>241</v>
      </c>
      <c r="S50" s="112" t="s">
        <v>631</v>
      </c>
      <c r="T50" s="14"/>
      <c r="U50" s="109"/>
      <c r="V50" s="109"/>
      <c r="W50" s="109"/>
      <c r="X50" s="167" t="s">
        <v>266</v>
      </c>
      <c r="Y50" s="422"/>
      <c r="Z50" s="151">
        <v>30000</v>
      </c>
      <c r="AA50" s="14"/>
      <c r="AB50" s="14"/>
    </row>
    <row r="51" spans="1:28" ht="58.5" customHeight="1" x14ac:dyDescent="0.25">
      <c r="A51" s="66"/>
      <c r="B51" s="131" t="s">
        <v>774</v>
      </c>
      <c r="C51" s="104" t="s">
        <v>781</v>
      </c>
      <c r="D51" s="412"/>
      <c r="E51" s="412"/>
      <c r="F51" s="534">
        <v>41091</v>
      </c>
      <c r="G51" s="112" t="s">
        <v>138</v>
      </c>
      <c r="H51" s="176" t="s">
        <v>719</v>
      </c>
      <c r="I51" s="248" t="s">
        <v>191</v>
      </c>
      <c r="J51" s="15"/>
      <c r="K51" s="15"/>
      <c r="L51" s="15"/>
      <c r="M51" s="15" t="s">
        <v>72</v>
      </c>
      <c r="N51" s="15"/>
      <c r="O51" s="28"/>
      <c r="P51" s="429" t="s">
        <v>681</v>
      </c>
      <c r="Q51" s="422"/>
      <c r="R51" s="435"/>
      <c r="S51" s="112" t="s">
        <v>631</v>
      </c>
      <c r="T51" s="14"/>
      <c r="U51" s="109"/>
      <c r="V51" s="109"/>
      <c r="W51" s="109"/>
      <c r="X51" s="422"/>
      <c r="Y51" s="422"/>
      <c r="Z51" s="151">
        <v>30000</v>
      </c>
      <c r="AA51" s="14"/>
      <c r="AB51" s="14"/>
    </row>
    <row r="52" spans="1:28" ht="51" x14ac:dyDescent="0.3">
      <c r="A52" s="66"/>
      <c r="B52" s="131" t="s">
        <v>775</v>
      </c>
      <c r="C52" s="104" t="s">
        <v>782</v>
      </c>
      <c r="D52" s="412"/>
      <c r="E52" s="412"/>
      <c r="F52" s="534">
        <v>41091</v>
      </c>
      <c r="G52" s="112" t="s">
        <v>163</v>
      </c>
      <c r="H52" s="176" t="s">
        <v>720</v>
      </c>
      <c r="I52" s="248" t="s">
        <v>191</v>
      </c>
      <c r="J52" s="15"/>
      <c r="K52" s="15"/>
      <c r="L52" s="15" t="s">
        <v>72</v>
      </c>
      <c r="M52" s="15"/>
      <c r="N52" s="122"/>
      <c r="O52" s="28"/>
      <c r="P52" s="429" t="s">
        <v>682</v>
      </c>
      <c r="Q52" s="422"/>
      <c r="R52" s="383" t="s">
        <v>826</v>
      </c>
      <c r="S52" s="112" t="s">
        <v>631</v>
      </c>
      <c r="T52" s="14"/>
      <c r="U52" s="109"/>
      <c r="V52" s="109"/>
      <c r="W52" s="109"/>
      <c r="X52" s="422"/>
      <c r="Y52" s="422"/>
      <c r="Z52" s="151">
        <v>30000</v>
      </c>
      <c r="AA52" s="14"/>
      <c r="AB52" s="14"/>
    </row>
    <row r="53" spans="1:28" ht="63.75" x14ac:dyDescent="0.25">
      <c r="A53" s="66"/>
      <c r="B53" s="131" t="s">
        <v>776</v>
      </c>
      <c r="C53" s="104" t="s">
        <v>783</v>
      </c>
      <c r="D53" s="412"/>
      <c r="E53" s="412"/>
      <c r="F53" s="534">
        <v>41091</v>
      </c>
      <c r="G53" s="112" t="s">
        <v>166</v>
      </c>
      <c r="H53" s="176" t="s">
        <v>721</v>
      </c>
      <c r="I53" s="248" t="s">
        <v>191</v>
      </c>
      <c r="J53" s="15"/>
      <c r="K53" s="15" t="s">
        <v>72</v>
      </c>
      <c r="L53" s="15"/>
      <c r="M53" s="15"/>
      <c r="N53" s="15"/>
      <c r="O53" s="28"/>
      <c r="P53" s="429" t="s">
        <v>683</v>
      </c>
      <c r="Q53" s="422"/>
      <c r="R53" s="383" t="s">
        <v>243</v>
      </c>
      <c r="S53" s="112" t="s">
        <v>631</v>
      </c>
      <c r="T53" s="14"/>
      <c r="U53" s="109"/>
      <c r="V53" s="109"/>
      <c r="W53" s="109"/>
      <c r="X53" s="422"/>
      <c r="Y53" s="422"/>
      <c r="Z53" s="151">
        <v>30000</v>
      </c>
      <c r="AA53" s="14"/>
      <c r="AB53" s="14"/>
    </row>
    <row r="54" spans="1:28" ht="63.75" x14ac:dyDescent="0.25">
      <c r="A54" s="66"/>
      <c r="B54" s="131" t="s">
        <v>777</v>
      </c>
      <c r="C54" s="104" t="s">
        <v>784</v>
      </c>
      <c r="D54" s="412"/>
      <c r="E54" s="412"/>
      <c r="F54" s="534">
        <v>41091</v>
      </c>
      <c r="G54" s="112" t="s">
        <v>168</v>
      </c>
      <c r="H54" s="176" t="s">
        <v>722</v>
      </c>
      <c r="I54" s="248" t="s">
        <v>191</v>
      </c>
      <c r="J54" s="15"/>
      <c r="K54" s="15"/>
      <c r="L54" s="15" t="s">
        <v>72</v>
      </c>
      <c r="M54" s="15"/>
      <c r="N54" s="15"/>
      <c r="O54" s="28"/>
      <c r="P54" s="429" t="s">
        <v>684</v>
      </c>
      <c r="Q54" s="422"/>
      <c r="R54" s="383" t="s">
        <v>243</v>
      </c>
      <c r="S54" s="112" t="s">
        <v>631</v>
      </c>
      <c r="T54" s="14"/>
      <c r="U54" s="109"/>
      <c r="V54" s="109"/>
      <c r="W54" s="109"/>
      <c r="X54" s="422"/>
      <c r="Y54" s="422"/>
      <c r="Z54" s="151">
        <v>30000</v>
      </c>
      <c r="AA54" s="14"/>
      <c r="AB54" s="14"/>
    </row>
    <row r="55" spans="1:28" ht="78.75" customHeight="1" x14ac:dyDescent="0.25">
      <c r="A55" s="66"/>
      <c r="B55" s="131" t="s">
        <v>778</v>
      </c>
      <c r="C55" s="104" t="s">
        <v>785</v>
      </c>
      <c r="D55" s="412"/>
      <c r="E55" s="412"/>
      <c r="F55" s="534" t="s">
        <v>999</v>
      </c>
      <c r="G55" s="112" t="s">
        <v>170</v>
      </c>
      <c r="H55" s="176" t="s">
        <v>723</v>
      </c>
      <c r="I55" s="148"/>
      <c r="J55" s="15"/>
      <c r="K55" s="15"/>
      <c r="L55" s="15"/>
      <c r="M55" s="15" t="s">
        <v>72</v>
      </c>
      <c r="N55" s="15"/>
      <c r="O55" s="28"/>
      <c r="P55" s="429" t="s">
        <v>685</v>
      </c>
      <c r="Q55" s="112" t="s">
        <v>244</v>
      </c>
      <c r="R55" s="383" t="s">
        <v>827</v>
      </c>
      <c r="S55" s="112" t="s">
        <v>631</v>
      </c>
      <c r="T55" s="14"/>
      <c r="U55" s="109"/>
      <c r="V55" s="109"/>
      <c r="W55" s="109"/>
      <c r="X55" s="422"/>
      <c r="Y55" s="112" t="s">
        <v>143</v>
      </c>
      <c r="Z55" s="422"/>
      <c r="AA55" s="14"/>
      <c r="AB55" s="14"/>
    </row>
    <row r="56" spans="1:28" ht="96" customHeight="1" thickBot="1" x14ac:dyDescent="0.3">
      <c r="A56" s="108" t="s">
        <v>803</v>
      </c>
      <c r="B56" s="398" t="s">
        <v>786</v>
      </c>
      <c r="C56" s="104" t="s">
        <v>787</v>
      </c>
      <c r="D56" s="412"/>
      <c r="E56" s="412"/>
      <c r="F56" s="535">
        <v>40725</v>
      </c>
      <c r="G56" s="112" t="s">
        <v>171</v>
      </c>
      <c r="H56" s="176" t="s">
        <v>724</v>
      </c>
      <c r="I56" s="404" t="s">
        <v>192</v>
      </c>
      <c r="J56" s="15"/>
      <c r="K56" s="15"/>
      <c r="L56" s="15"/>
      <c r="M56" s="15" t="s">
        <v>72</v>
      </c>
      <c r="N56" s="15"/>
      <c r="O56" s="28"/>
      <c r="P56" s="429" t="s">
        <v>686</v>
      </c>
      <c r="Q56" s="112" t="s">
        <v>246</v>
      </c>
      <c r="R56" s="383" t="s">
        <v>247</v>
      </c>
      <c r="S56" s="112" t="s">
        <v>631</v>
      </c>
      <c r="T56" s="14"/>
      <c r="U56" s="109"/>
      <c r="V56" s="109"/>
      <c r="W56" s="109"/>
      <c r="X56" s="167" t="s">
        <v>136</v>
      </c>
      <c r="Y56" s="112" t="s">
        <v>253</v>
      </c>
      <c r="Z56" s="143">
        <v>50000</v>
      </c>
      <c r="AA56" s="14"/>
      <c r="AB56" s="14"/>
    </row>
    <row r="57" spans="1:28" ht="45" x14ac:dyDescent="0.25">
      <c r="A57" s="108" t="s">
        <v>700</v>
      </c>
      <c r="B57" s="115" t="s">
        <v>788</v>
      </c>
      <c r="C57" s="104" t="s">
        <v>791</v>
      </c>
      <c r="D57" s="412"/>
      <c r="E57" s="412"/>
      <c r="F57" s="534">
        <v>40513</v>
      </c>
      <c r="G57" s="112" t="s">
        <v>172</v>
      </c>
      <c r="H57" s="176" t="s">
        <v>725</v>
      </c>
      <c r="I57" s="148"/>
      <c r="J57" s="15"/>
      <c r="K57" s="15" t="s">
        <v>72</v>
      </c>
      <c r="L57" s="15"/>
      <c r="M57" s="15"/>
      <c r="N57" s="15"/>
      <c r="O57" s="28"/>
      <c r="P57" s="429" t="s">
        <v>687</v>
      </c>
      <c r="Q57" s="158" t="s">
        <v>248</v>
      </c>
      <c r="R57" s="383" t="s">
        <v>828</v>
      </c>
      <c r="S57" s="112" t="s">
        <v>631</v>
      </c>
      <c r="T57" s="14"/>
      <c r="U57" s="109"/>
      <c r="V57" s="109"/>
      <c r="W57" s="109"/>
      <c r="X57" s="167" t="s">
        <v>273</v>
      </c>
      <c r="Y57" s="422"/>
      <c r="Z57" s="422"/>
      <c r="AA57" s="14"/>
      <c r="AB57" s="14"/>
    </row>
    <row r="58" spans="1:28" ht="77.25" customHeight="1" x14ac:dyDescent="0.25">
      <c r="A58" s="66"/>
      <c r="B58" s="131" t="s">
        <v>789</v>
      </c>
      <c r="C58" s="104" t="s">
        <v>792</v>
      </c>
      <c r="D58" s="412"/>
      <c r="E58" s="412"/>
      <c r="F58" s="534">
        <v>40756</v>
      </c>
      <c r="G58" s="112" t="s">
        <v>172</v>
      </c>
      <c r="H58" s="176" t="s">
        <v>726</v>
      </c>
      <c r="I58" s="411"/>
      <c r="J58" s="15"/>
      <c r="K58" s="15"/>
      <c r="L58" s="15" t="s">
        <v>72</v>
      </c>
      <c r="M58" s="15"/>
      <c r="N58" s="15"/>
      <c r="O58" s="28"/>
      <c r="P58" s="430" t="s">
        <v>688</v>
      </c>
      <c r="Q58" s="422"/>
      <c r="R58" s="383" t="s">
        <v>829</v>
      </c>
      <c r="S58" s="112" t="s">
        <v>631</v>
      </c>
      <c r="T58" s="14"/>
      <c r="U58" s="109"/>
      <c r="V58" s="109"/>
      <c r="W58" s="109"/>
      <c r="X58" s="184" t="s">
        <v>274</v>
      </c>
      <c r="Y58" s="112" t="s">
        <v>150</v>
      </c>
      <c r="Z58" s="422"/>
      <c r="AA58" s="14"/>
      <c r="AB58" s="14"/>
    </row>
    <row r="59" spans="1:28" ht="38.25" x14ac:dyDescent="0.25">
      <c r="A59" s="66"/>
      <c r="B59" s="131" t="s">
        <v>790</v>
      </c>
      <c r="C59" s="104" t="s">
        <v>793</v>
      </c>
      <c r="D59" s="412"/>
      <c r="E59" s="412"/>
      <c r="F59" s="184">
        <v>40360</v>
      </c>
      <c r="G59" s="112" t="s">
        <v>172</v>
      </c>
      <c r="H59" s="176" t="s">
        <v>727</v>
      </c>
      <c r="I59" s="411"/>
      <c r="J59" s="15"/>
      <c r="K59" s="15" t="s">
        <v>72</v>
      </c>
      <c r="L59" s="15"/>
      <c r="M59" s="15"/>
      <c r="N59" s="15"/>
      <c r="O59" s="28"/>
      <c r="P59" s="429" t="s">
        <v>689</v>
      </c>
      <c r="Q59" s="422"/>
      <c r="R59" s="383" t="s">
        <v>830</v>
      </c>
      <c r="S59" s="112" t="s">
        <v>631</v>
      </c>
      <c r="T59" s="14"/>
      <c r="U59" s="109"/>
      <c r="V59" s="109"/>
      <c r="W59" s="109"/>
      <c r="X59" s="184" t="s">
        <v>274</v>
      </c>
      <c r="Y59" s="112" t="s">
        <v>260</v>
      </c>
      <c r="Z59" s="422"/>
      <c r="AA59" s="14"/>
      <c r="AB59" s="14"/>
    </row>
    <row r="60" spans="1:28" ht="86.25" customHeight="1" x14ac:dyDescent="0.25">
      <c r="A60" s="108" t="s">
        <v>804</v>
      </c>
      <c r="B60" s="115" t="s">
        <v>794</v>
      </c>
      <c r="C60" s="104" t="s">
        <v>799</v>
      </c>
      <c r="D60" s="412"/>
      <c r="E60" s="412"/>
      <c r="F60" s="184">
        <v>40360</v>
      </c>
      <c r="G60" s="112" t="s">
        <v>175</v>
      </c>
      <c r="H60" s="176" t="s">
        <v>728</v>
      </c>
      <c r="I60" s="148"/>
      <c r="J60" s="15"/>
      <c r="K60" s="15" t="s">
        <v>72</v>
      </c>
      <c r="L60" s="15"/>
      <c r="M60" s="15"/>
      <c r="N60" s="15"/>
      <c r="O60" s="28"/>
      <c r="P60" s="430" t="s">
        <v>690</v>
      </c>
      <c r="Q60" s="422"/>
      <c r="R60" s="383" t="s">
        <v>831</v>
      </c>
      <c r="S60" s="112" t="s">
        <v>631</v>
      </c>
      <c r="T60" s="14"/>
      <c r="U60" s="109"/>
      <c r="V60" s="109"/>
      <c r="W60" s="109"/>
      <c r="X60" s="167" t="s">
        <v>272</v>
      </c>
      <c r="Y60" s="112" t="s">
        <v>150</v>
      </c>
      <c r="Z60" s="143">
        <v>50000</v>
      </c>
      <c r="AA60" s="14"/>
      <c r="AB60" s="14"/>
    </row>
    <row r="61" spans="1:28" ht="101.25" customHeight="1" x14ac:dyDescent="0.25">
      <c r="A61" s="66"/>
      <c r="B61" s="131" t="s">
        <v>795</v>
      </c>
      <c r="C61" s="104" t="s">
        <v>833</v>
      </c>
      <c r="D61" s="412"/>
      <c r="E61" s="412"/>
      <c r="F61" s="534" t="s">
        <v>1000</v>
      </c>
      <c r="G61" s="112" t="s">
        <v>145</v>
      </c>
      <c r="H61" s="176" t="s">
        <v>729</v>
      </c>
      <c r="I61" s="411"/>
      <c r="J61" s="15"/>
      <c r="K61" s="15"/>
      <c r="L61" s="15" t="s">
        <v>72</v>
      </c>
      <c r="M61" s="15"/>
      <c r="N61" s="15"/>
      <c r="O61" s="28"/>
      <c r="P61" s="430" t="s">
        <v>690</v>
      </c>
      <c r="Q61" s="422"/>
      <c r="R61" s="383" t="s">
        <v>249</v>
      </c>
      <c r="S61" s="112" t="s">
        <v>631</v>
      </c>
      <c r="T61" s="14"/>
      <c r="U61" s="109"/>
      <c r="V61" s="109"/>
      <c r="W61" s="109"/>
      <c r="X61" s="422"/>
      <c r="Y61" s="422"/>
      <c r="Z61" s="422"/>
      <c r="AA61" s="14"/>
      <c r="AB61" s="14"/>
    </row>
    <row r="62" spans="1:28" ht="121.5" customHeight="1" x14ac:dyDescent="0.25">
      <c r="A62" s="66"/>
      <c r="B62" s="131" t="s">
        <v>796</v>
      </c>
      <c r="C62" s="104" t="s">
        <v>800</v>
      </c>
      <c r="D62" s="412"/>
      <c r="E62" s="412"/>
      <c r="F62" s="184">
        <v>41091</v>
      </c>
      <c r="G62" s="112" t="s">
        <v>154</v>
      </c>
      <c r="H62" s="176" t="s">
        <v>730</v>
      </c>
      <c r="I62" s="248" t="s">
        <v>193</v>
      </c>
      <c r="J62" s="15"/>
      <c r="K62" s="15"/>
      <c r="L62" s="15" t="s">
        <v>72</v>
      </c>
      <c r="M62" s="15"/>
      <c r="N62" s="15"/>
      <c r="O62" s="28"/>
      <c r="P62" s="430" t="s">
        <v>690</v>
      </c>
      <c r="Q62" s="422"/>
      <c r="R62" s="383" t="s">
        <v>249</v>
      </c>
      <c r="S62" s="112" t="s">
        <v>631</v>
      </c>
      <c r="T62" s="14"/>
      <c r="U62" s="109"/>
      <c r="V62" s="109"/>
      <c r="W62" s="109"/>
      <c r="X62" s="422"/>
      <c r="Y62" s="422"/>
      <c r="Z62" s="143">
        <v>50000</v>
      </c>
      <c r="AA62" s="14"/>
      <c r="AB62" s="14"/>
    </row>
    <row r="63" spans="1:28" ht="74.25" customHeight="1" x14ac:dyDescent="0.25">
      <c r="A63" s="66"/>
      <c r="B63" s="131" t="s">
        <v>797</v>
      </c>
      <c r="C63" s="104" t="s">
        <v>801</v>
      </c>
      <c r="D63" s="412"/>
      <c r="E63" s="412"/>
      <c r="F63" s="184">
        <v>41122</v>
      </c>
      <c r="G63" s="112" t="s">
        <v>145</v>
      </c>
      <c r="H63" s="176" t="s">
        <v>731</v>
      </c>
      <c r="I63" s="248" t="s">
        <v>194</v>
      </c>
      <c r="J63" s="15"/>
      <c r="K63" s="15" t="s">
        <v>72</v>
      </c>
      <c r="L63" s="15"/>
      <c r="M63" s="15"/>
      <c r="N63" s="15"/>
      <c r="O63" s="28"/>
      <c r="P63" s="430" t="s">
        <v>250</v>
      </c>
      <c r="Q63" s="422"/>
      <c r="R63" s="383" t="s">
        <v>832</v>
      </c>
      <c r="S63" s="112" t="s">
        <v>631</v>
      </c>
      <c r="T63" s="14"/>
      <c r="U63" s="109"/>
      <c r="V63" s="109"/>
      <c r="W63" s="109"/>
      <c r="X63" s="422"/>
      <c r="Y63" s="422"/>
      <c r="Z63" s="143">
        <v>250000</v>
      </c>
      <c r="AA63" s="14"/>
      <c r="AB63" s="14"/>
    </row>
    <row r="64" spans="1:28" ht="63" customHeight="1" x14ac:dyDescent="0.25">
      <c r="A64" s="71"/>
      <c r="B64" s="131" t="s">
        <v>798</v>
      </c>
      <c r="C64" s="104" t="s">
        <v>802</v>
      </c>
      <c r="D64" s="412"/>
      <c r="E64" s="412"/>
      <c r="F64" s="184">
        <v>41122</v>
      </c>
      <c r="G64" s="112" t="s">
        <v>139</v>
      </c>
      <c r="H64" s="176" t="s">
        <v>732</v>
      </c>
      <c r="I64" s="248" t="s">
        <v>194</v>
      </c>
      <c r="J64" s="15"/>
      <c r="K64" s="15" t="s">
        <v>72</v>
      </c>
      <c r="L64" s="15"/>
      <c r="M64" s="15"/>
      <c r="N64" s="15"/>
      <c r="O64" s="28"/>
      <c r="P64" s="430" t="s">
        <v>250</v>
      </c>
      <c r="Q64" s="422"/>
      <c r="R64" s="383" t="s">
        <v>832</v>
      </c>
      <c r="S64" s="112" t="s">
        <v>631</v>
      </c>
      <c r="T64" s="14"/>
      <c r="U64" s="109"/>
      <c r="V64" s="109"/>
      <c r="W64" s="109"/>
      <c r="X64" s="422"/>
      <c r="Y64" s="422"/>
      <c r="Z64" s="143">
        <v>250000</v>
      </c>
      <c r="AA64" s="14"/>
      <c r="AB64" s="14"/>
    </row>
    <row r="69" spans="1:10" ht="15.75" thickBot="1" x14ac:dyDescent="0.3"/>
    <row r="70" spans="1:10" ht="35.25" thickTop="1" thickBot="1" x14ac:dyDescent="0.3">
      <c r="A70" s="83" t="s">
        <v>60</v>
      </c>
      <c r="B70" s="402"/>
      <c r="C70" s="56">
        <v>0</v>
      </c>
    </row>
    <row r="71" spans="1:10" ht="15.75" thickTop="1" x14ac:dyDescent="0.25"/>
    <row r="73" spans="1:10" ht="15.75" thickBot="1" x14ac:dyDescent="0.3"/>
    <row r="74" spans="1:10" ht="17.25" thickTop="1" thickBot="1" x14ac:dyDescent="0.3">
      <c r="A74" s="83" t="s">
        <v>64</v>
      </c>
      <c r="B74" s="83"/>
      <c r="C74" s="83" t="s">
        <v>63</v>
      </c>
      <c r="D74" s="84" t="s">
        <v>7</v>
      </c>
      <c r="E74" s="84" t="s">
        <v>11</v>
      </c>
      <c r="F74" s="84" t="s">
        <v>12</v>
      </c>
      <c r="G74" s="84" t="s">
        <v>9</v>
      </c>
      <c r="H74" s="84" t="s">
        <v>8</v>
      </c>
      <c r="I74" s="84" t="s">
        <v>10</v>
      </c>
      <c r="J74" s="84" t="s">
        <v>80</v>
      </c>
    </row>
    <row r="75" spans="1:10" ht="15.75" thickTop="1" x14ac:dyDescent="0.25">
      <c r="A75" s="74" t="s">
        <v>61</v>
      </c>
      <c r="B75" s="64"/>
      <c r="C75" s="55" t="s">
        <v>62</v>
      </c>
      <c r="D75" s="55"/>
      <c r="E75" s="55"/>
      <c r="F75" s="55"/>
      <c r="G75" s="55"/>
      <c r="H75" s="55"/>
      <c r="I75" s="55"/>
      <c r="J75" s="55"/>
    </row>
    <row r="76" spans="1:10" x14ac:dyDescent="0.25">
      <c r="A76" s="64"/>
      <c r="B76" s="64"/>
      <c r="C76" s="55"/>
      <c r="D76" s="55"/>
      <c r="E76" s="55"/>
      <c r="F76" s="55"/>
      <c r="G76" s="55"/>
      <c r="H76" s="55"/>
      <c r="I76" s="55"/>
      <c r="J76" s="55"/>
    </row>
    <row r="77" spans="1:10" x14ac:dyDescent="0.25">
      <c r="A77" s="64"/>
      <c r="B77" s="64"/>
      <c r="C77" s="55"/>
      <c r="D77" s="55"/>
      <c r="E77" s="55"/>
      <c r="F77" s="55"/>
      <c r="G77" s="55"/>
      <c r="H77" s="55"/>
      <c r="I77" s="55"/>
      <c r="J77" s="55"/>
    </row>
    <row r="78" spans="1:10" x14ac:dyDescent="0.25">
      <c r="A78" s="64"/>
      <c r="B78" s="64"/>
      <c r="C78" s="55"/>
      <c r="D78" s="55"/>
      <c r="E78" s="55"/>
      <c r="F78" s="55"/>
      <c r="G78" s="55"/>
      <c r="H78" s="55"/>
      <c r="I78" s="55"/>
      <c r="J78" s="55"/>
    </row>
    <row r="79" spans="1:10" x14ac:dyDescent="0.25">
      <c r="A79" s="64"/>
      <c r="B79" s="64"/>
      <c r="C79" s="55"/>
      <c r="D79" s="55"/>
      <c r="E79" s="55"/>
      <c r="F79" s="55"/>
      <c r="G79" s="55"/>
      <c r="H79" s="55"/>
      <c r="I79" s="55"/>
      <c r="J79" s="55"/>
    </row>
    <row r="80" spans="1:10" x14ac:dyDescent="0.25">
      <c r="A80" s="64"/>
      <c r="B80" s="64"/>
      <c r="C80" s="55"/>
      <c r="D80" s="55"/>
      <c r="E80" s="55"/>
      <c r="F80" s="55"/>
      <c r="G80" s="55"/>
      <c r="H80" s="55"/>
      <c r="I80" s="55"/>
      <c r="J80" s="55"/>
    </row>
    <row r="81" spans="1:10" x14ac:dyDescent="0.25">
      <c r="A81" s="64"/>
      <c r="B81" s="64"/>
      <c r="C81" s="55"/>
      <c r="D81" s="55"/>
      <c r="E81" s="55"/>
      <c r="F81" s="55"/>
      <c r="G81" s="55"/>
      <c r="H81" s="55"/>
      <c r="I81" s="55"/>
      <c r="J81" s="55"/>
    </row>
    <row r="82" spans="1:10" x14ac:dyDescent="0.25">
      <c r="A82" s="64"/>
      <c r="B82" s="64"/>
      <c r="C82" s="55"/>
      <c r="D82" s="55"/>
      <c r="E82" s="55"/>
      <c r="F82" s="55"/>
      <c r="G82" s="55"/>
      <c r="H82" s="55"/>
      <c r="I82" s="55"/>
      <c r="J82" s="55"/>
    </row>
    <row r="83" spans="1:10" x14ac:dyDescent="0.25">
      <c r="A83" s="64"/>
      <c r="B83" s="64"/>
      <c r="C83" s="55"/>
      <c r="D83" s="55"/>
      <c r="E83" s="55"/>
      <c r="F83" s="55"/>
      <c r="G83" s="55"/>
      <c r="H83" s="55"/>
      <c r="I83" s="55"/>
      <c r="J83" s="55"/>
    </row>
    <row r="84" spans="1:10" x14ac:dyDescent="0.25">
      <c r="A84" s="65"/>
      <c r="B84" s="65"/>
      <c r="C84" s="55"/>
      <c r="D84" s="55"/>
      <c r="E84" s="55"/>
      <c r="F84" s="55"/>
      <c r="G84" s="55"/>
      <c r="H84" s="55"/>
      <c r="I84" s="55"/>
      <c r="J84" s="55"/>
    </row>
    <row r="85" spans="1:10" ht="15.75" thickBot="1" x14ac:dyDescent="0.3"/>
    <row r="86" spans="1:10" ht="17.25" thickTop="1" thickBot="1" x14ac:dyDescent="0.3">
      <c r="A86" s="83" t="s">
        <v>64</v>
      </c>
      <c r="B86" s="83"/>
      <c r="C86" s="83" t="s">
        <v>63</v>
      </c>
      <c r="D86" s="83" t="s">
        <v>7</v>
      </c>
      <c r="E86" s="83" t="s">
        <v>11</v>
      </c>
      <c r="F86" s="83" t="s">
        <v>12</v>
      </c>
      <c r="G86" s="83" t="s">
        <v>9</v>
      </c>
      <c r="H86" s="83" t="s">
        <v>8</v>
      </c>
      <c r="I86" s="83" t="s">
        <v>10</v>
      </c>
      <c r="J86" s="84" t="s">
        <v>80</v>
      </c>
    </row>
    <row r="87" spans="1:10" ht="15.75" thickTop="1" x14ac:dyDescent="0.25">
      <c r="A87" s="74" t="s">
        <v>61</v>
      </c>
      <c r="B87" s="64"/>
      <c r="C87" s="55" t="s">
        <v>62</v>
      </c>
      <c r="D87" s="55"/>
      <c r="E87" s="55"/>
      <c r="F87" s="55"/>
      <c r="G87" s="55"/>
      <c r="H87" s="55"/>
      <c r="I87" s="55"/>
      <c r="J87" s="55"/>
    </row>
    <row r="88" spans="1:10" x14ac:dyDescent="0.25">
      <c r="A88" s="64"/>
      <c r="B88" s="64"/>
      <c r="C88" s="55"/>
      <c r="D88" s="55"/>
      <c r="E88" s="55"/>
      <c r="F88" s="55"/>
      <c r="G88" s="55"/>
      <c r="H88" s="55"/>
      <c r="I88" s="55"/>
      <c r="J88" s="55"/>
    </row>
    <row r="89" spans="1:10" x14ac:dyDescent="0.25">
      <c r="A89" s="64"/>
      <c r="B89" s="64"/>
      <c r="C89" s="55"/>
      <c r="D89" s="55"/>
      <c r="E89" s="55"/>
      <c r="F89" s="55"/>
      <c r="G89" s="55"/>
      <c r="H89" s="55"/>
      <c r="I89" s="55"/>
      <c r="J89" s="55"/>
    </row>
    <row r="90" spans="1:10" x14ac:dyDescent="0.25">
      <c r="A90" s="64"/>
      <c r="B90" s="64"/>
      <c r="C90" s="55"/>
      <c r="D90" s="55"/>
      <c r="E90" s="55"/>
      <c r="F90" s="55"/>
      <c r="G90" s="55"/>
      <c r="H90" s="55"/>
      <c r="I90" s="55"/>
      <c r="J90" s="55"/>
    </row>
    <row r="91" spans="1:10" x14ac:dyDescent="0.25">
      <c r="A91" s="64"/>
      <c r="B91" s="64"/>
      <c r="C91" s="55"/>
      <c r="D91" s="55"/>
      <c r="E91" s="55"/>
      <c r="F91" s="55"/>
      <c r="G91" s="55"/>
      <c r="H91" s="55"/>
      <c r="I91" s="55"/>
      <c r="J91" s="55"/>
    </row>
    <row r="92" spans="1:10" x14ac:dyDescent="0.25">
      <c r="A92" s="64"/>
      <c r="B92" s="64"/>
      <c r="C92" s="55"/>
      <c r="D92" s="55"/>
      <c r="E92" s="55"/>
      <c r="F92" s="55"/>
      <c r="G92" s="55"/>
      <c r="H92" s="55"/>
      <c r="I92" s="55"/>
      <c r="J92" s="55"/>
    </row>
    <row r="93" spans="1:10" x14ac:dyDescent="0.25">
      <c r="A93" s="64"/>
      <c r="B93" s="64"/>
      <c r="C93" s="55"/>
      <c r="D93" s="55"/>
      <c r="E93" s="55"/>
      <c r="F93" s="55"/>
      <c r="G93" s="55"/>
      <c r="H93" s="55"/>
      <c r="I93" s="55"/>
      <c r="J93" s="55"/>
    </row>
    <row r="94" spans="1:10" x14ac:dyDescent="0.25">
      <c r="A94" s="64"/>
      <c r="B94" s="64"/>
      <c r="C94" s="55"/>
      <c r="D94" s="55"/>
      <c r="E94" s="55"/>
      <c r="F94" s="55"/>
      <c r="G94" s="55"/>
      <c r="H94" s="55"/>
      <c r="I94" s="55"/>
      <c r="J94" s="55"/>
    </row>
    <row r="95" spans="1:10" x14ac:dyDescent="0.25">
      <c r="A95" s="64"/>
      <c r="B95" s="64"/>
      <c r="C95" s="55"/>
      <c r="D95" s="55"/>
      <c r="E95" s="55"/>
      <c r="F95" s="55"/>
      <c r="G95" s="55"/>
      <c r="H95" s="55"/>
      <c r="I95" s="55"/>
      <c r="J95" s="55"/>
    </row>
    <row r="96" spans="1:10" x14ac:dyDescent="0.25">
      <c r="A96" s="65"/>
      <c r="B96" s="65"/>
      <c r="C96" s="55"/>
      <c r="D96" s="55"/>
      <c r="E96" s="55"/>
      <c r="F96" s="55"/>
      <c r="G96" s="55"/>
      <c r="H96" s="55"/>
      <c r="I96" s="55"/>
      <c r="J96" s="55"/>
    </row>
    <row r="97" spans="1:10" ht="15.75" thickBot="1" x14ac:dyDescent="0.3"/>
    <row r="98" spans="1:10" ht="17.25" thickTop="1" thickBot="1" x14ac:dyDescent="0.3">
      <c r="A98" s="83" t="s">
        <v>64</v>
      </c>
      <c r="B98" s="83"/>
      <c r="C98" s="83" t="s">
        <v>63</v>
      </c>
      <c r="D98" s="83" t="s">
        <v>7</v>
      </c>
      <c r="E98" s="83" t="s">
        <v>11</v>
      </c>
      <c r="F98" s="83" t="s">
        <v>12</v>
      </c>
      <c r="G98" s="83" t="s">
        <v>9</v>
      </c>
      <c r="H98" s="83" t="s">
        <v>8</v>
      </c>
      <c r="I98" s="83" t="s">
        <v>10</v>
      </c>
      <c r="J98" s="84" t="s">
        <v>80</v>
      </c>
    </row>
    <row r="99" spans="1:10" ht="15.75" thickTop="1" x14ac:dyDescent="0.25">
      <c r="A99" s="74" t="s">
        <v>61</v>
      </c>
      <c r="B99" s="64"/>
      <c r="C99" s="55"/>
      <c r="D99" s="55"/>
      <c r="E99" s="55"/>
      <c r="F99" s="55"/>
      <c r="G99" s="55"/>
      <c r="H99" s="55"/>
      <c r="I99" s="55"/>
      <c r="J99" s="55"/>
    </row>
    <row r="100" spans="1:10" x14ac:dyDescent="0.25">
      <c r="A100" s="64"/>
      <c r="B100" s="64"/>
      <c r="C100" s="55"/>
      <c r="D100" s="55"/>
      <c r="E100" s="55"/>
      <c r="F100" s="55"/>
      <c r="G100" s="55"/>
      <c r="H100" s="55"/>
      <c r="I100" s="55"/>
      <c r="J100" s="55"/>
    </row>
    <row r="101" spans="1:10" x14ac:dyDescent="0.25">
      <c r="A101" s="64"/>
      <c r="B101" s="64"/>
      <c r="C101" s="55"/>
      <c r="D101" s="55"/>
      <c r="E101" s="55"/>
      <c r="F101" s="55"/>
      <c r="G101" s="55"/>
      <c r="H101" s="55"/>
      <c r="I101" s="55"/>
      <c r="J101" s="55"/>
    </row>
    <row r="102" spans="1:10" x14ac:dyDescent="0.25">
      <c r="A102" s="64"/>
      <c r="B102" s="64"/>
      <c r="C102" s="55"/>
      <c r="D102" s="55"/>
      <c r="E102" s="55"/>
      <c r="F102" s="55"/>
      <c r="G102" s="55"/>
      <c r="H102" s="55"/>
      <c r="I102" s="55"/>
      <c r="J102" s="55"/>
    </row>
    <row r="103" spans="1:10" x14ac:dyDescent="0.25">
      <c r="A103" s="64"/>
      <c r="B103" s="64"/>
      <c r="C103" s="55"/>
      <c r="D103" s="55"/>
      <c r="E103" s="55"/>
      <c r="F103" s="55"/>
      <c r="G103" s="55"/>
      <c r="H103" s="55"/>
      <c r="I103" s="55"/>
      <c r="J103" s="55"/>
    </row>
    <row r="104" spans="1:10" x14ac:dyDescent="0.25">
      <c r="A104" s="64"/>
      <c r="B104" s="64"/>
      <c r="C104" s="55"/>
      <c r="D104" s="55"/>
      <c r="E104" s="55"/>
      <c r="F104" s="55"/>
      <c r="G104" s="55"/>
      <c r="H104" s="55"/>
      <c r="I104" s="55"/>
      <c r="J104" s="55"/>
    </row>
    <row r="105" spans="1:10" x14ac:dyDescent="0.25">
      <c r="A105" s="64"/>
      <c r="B105" s="64"/>
      <c r="C105" s="55"/>
      <c r="D105" s="55"/>
      <c r="E105" s="55"/>
      <c r="F105" s="55"/>
      <c r="G105" s="55"/>
      <c r="H105" s="55"/>
      <c r="I105" s="55"/>
      <c r="J105" s="55"/>
    </row>
    <row r="106" spans="1:10" x14ac:dyDescent="0.25">
      <c r="A106" s="64"/>
      <c r="B106" s="64"/>
      <c r="C106" s="55"/>
      <c r="D106" s="55"/>
      <c r="E106" s="55"/>
      <c r="F106" s="55"/>
      <c r="G106" s="55"/>
      <c r="H106" s="55"/>
      <c r="I106" s="55"/>
      <c r="J106" s="55"/>
    </row>
    <row r="107" spans="1:10" x14ac:dyDescent="0.25">
      <c r="A107" s="64"/>
      <c r="B107" s="64"/>
      <c r="C107" s="55"/>
      <c r="D107" s="55"/>
      <c r="E107" s="55"/>
      <c r="F107" s="55"/>
      <c r="G107" s="55"/>
      <c r="H107" s="55"/>
      <c r="I107" s="55"/>
      <c r="J107" s="55"/>
    </row>
    <row r="108" spans="1:10" x14ac:dyDescent="0.25">
      <c r="A108" s="65"/>
      <c r="B108" s="65"/>
      <c r="C108" s="55"/>
      <c r="D108" s="55"/>
      <c r="E108" s="55"/>
      <c r="F108" s="55"/>
      <c r="G108" s="55"/>
      <c r="H108" s="55"/>
      <c r="I108" s="55"/>
      <c r="J108" s="55"/>
    </row>
    <row r="109" spans="1:10" ht="15.75" thickBot="1" x14ac:dyDescent="0.3"/>
    <row r="110" spans="1:10" ht="17.25" thickTop="1" thickBot="1" x14ac:dyDescent="0.3">
      <c r="A110" s="84" t="s">
        <v>64</v>
      </c>
      <c r="B110" s="84"/>
      <c r="C110" s="84" t="s">
        <v>63</v>
      </c>
      <c r="D110" s="84" t="s">
        <v>7</v>
      </c>
      <c r="E110" s="84" t="s">
        <v>11</v>
      </c>
      <c r="F110" s="84" t="s">
        <v>12</v>
      </c>
      <c r="G110" s="84" t="s">
        <v>9</v>
      </c>
      <c r="H110" s="84" t="s">
        <v>8</v>
      </c>
      <c r="I110" s="84" t="s">
        <v>10</v>
      </c>
      <c r="J110" s="84" t="s">
        <v>80</v>
      </c>
    </row>
    <row r="111" spans="1:10" ht="15.75" thickTop="1" x14ac:dyDescent="0.25">
      <c r="A111" s="74" t="s">
        <v>61</v>
      </c>
      <c r="B111" s="64"/>
      <c r="C111" s="55"/>
      <c r="D111" s="55"/>
      <c r="E111" s="55"/>
      <c r="F111" s="55"/>
      <c r="G111" s="55"/>
      <c r="H111" s="55"/>
      <c r="I111" s="55"/>
      <c r="J111" s="55"/>
    </row>
    <row r="112" spans="1:10" x14ac:dyDescent="0.25">
      <c r="A112" s="64"/>
      <c r="B112" s="64"/>
      <c r="C112" s="55"/>
      <c r="D112" s="55"/>
      <c r="E112" s="55"/>
      <c r="F112" s="55"/>
      <c r="G112" s="55"/>
      <c r="H112" s="55"/>
      <c r="I112" s="55"/>
      <c r="J112" s="55"/>
    </row>
    <row r="113" spans="1:10" x14ac:dyDescent="0.25">
      <c r="A113" s="64"/>
      <c r="B113" s="64"/>
      <c r="C113" s="55"/>
      <c r="D113" s="55"/>
      <c r="E113" s="55"/>
      <c r="F113" s="55"/>
      <c r="G113" s="55"/>
      <c r="H113" s="55"/>
      <c r="I113" s="55"/>
      <c r="J113" s="55"/>
    </row>
    <row r="114" spans="1:10" x14ac:dyDescent="0.25">
      <c r="A114" s="64"/>
      <c r="B114" s="64"/>
      <c r="C114" s="55"/>
      <c r="D114" s="55"/>
      <c r="E114" s="55"/>
      <c r="F114" s="55"/>
      <c r="G114" s="55"/>
      <c r="H114" s="55"/>
      <c r="I114" s="55"/>
      <c r="J114" s="55"/>
    </row>
    <row r="115" spans="1:10" x14ac:dyDescent="0.25">
      <c r="A115" s="64"/>
      <c r="B115" s="64"/>
      <c r="C115" s="55"/>
      <c r="D115" s="55"/>
      <c r="E115" s="55"/>
      <c r="F115" s="55"/>
      <c r="G115" s="55"/>
      <c r="H115" s="55"/>
      <c r="I115" s="55"/>
      <c r="J115" s="55"/>
    </row>
    <row r="116" spans="1:10" x14ac:dyDescent="0.25">
      <c r="A116" s="64"/>
      <c r="B116" s="64"/>
      <c r="C116" s="55"/>
      <c r="D116" s="55"/>
      <c r="E116" s="55"/>
      <c r="F116" s="55"/>
      <c r="G116" s="55"/>
      <c r="H116" s="55"/>
      <c r="I116" s="55"/>
      <c r="J116" s="55"/>
    </row>
    <row r="117" spans="1:10" x14ac:dyDescent="0.25">
      <c r="A117" s="64"/>
      <c r="B117" s="64"/>
      <c r="C117" s="55"/>
      <c r="D117" s="55"/>
      <c r="E117" s="55"/>
      <c r="F117" s="55"/>
      <c r="G117" s="55"/>
      <c r="H117" s="55"/>
      <c r="I117" s="55"/>
      <c r="J117" s="55"/>
    </row>
    <row r="118" spans="1:10" x14ac:dyDescent="0.25">
      <c r="A118" s="64"/>
      <c r="B118" s="64"/>
      <c r="C118" s="55"/>
      <c r="D118" s="55"/>
      <c r="E118" s="55"/>
      <c r="F118" s="55"/>
      <c r="G118" s="55"/>
      <c r="H118" s="55"/>
      <c r="I118" s="55"/>
      <c r="J118" s="55"/>
    </row>
    <row r="119" spans="1:10" x14ac:dyDescent="0.25">
      <c r="A119" s="64"/>
      <c r="B119" s="64"/>
      <c r="C119" s="55"/>
      <c r="D119" s="55"/>
      <c r="E119" s="55"/>
      <c r="F119" s="55"/>
      <c r="G119" s="55"/>
      <c r="H119" s="55"/>
      <c r="I119" s="55"/>
      <c r="J119" s="55"/>
    </row>
    <row r="120" spans="1:10" x14ac:dyDescent="0.25">
      <c r="A120" s="65"/>
      <c r="B120" s="65"/>
      <c r="C120" s="55"/>
      <c r="D120" s="55"/>
      <c r="E120" s="55"/>
      <c r="F120" s="55"/>
      <c r="G120" s="55"/>
      <c r="H120" s="55"/>
      <c r="I120" s="55"/>
      <c r="J120" s="55"/>
    </row>
  </sheetData>
  <mergeCells count="4">
    <mergeCell ref="J9:S9"/>
    <mergeCell ref="U9:AB9"/>
    <mergeCell ref="A3:Q3"/>
    <mergeCell ref="A5:H5"/>
  </mergeCells>
  <conditionalFormatting sqref="J11:J64">
    <cfRule type="cellIs" dxfId="63" priority="5" stopIfTrue="1" operator="equal">
      <formula>"x"</formula>
    </cfRule>
  </conditionalFormatting>
  <conditionalFormatting sqref="K11:K64">
    <cfRule type="cellIs" dxfId="62" priority="4" operator="equal">
      <formula>"x"</formula>
    </cfRule>
  </conditionalFormatting>
  <conditionalFormatting sqref="L11:L64">
    <cfRule type="cellIs" dxfId="61" priority="3" operator="equal">
      <formula>"x"</formula>
    </cfRule>
  </conditionalFormatting>
  <conditionalFormatting sqref="M11:M64">
    <cfRule type="cellIs" dxfId="60" priority="2" stopIfTrue="1" operator="equal">
      <formula>"x"</formula>
    </cfRule>
  </conditionalFormatting>
  <conditionalFormatting sqref="N11:N64">
    <cfRule type="cellIs" dxfId="59" priority="1" operator="equal">
      <formula>"x"</formula>
    </cfRule>
  </conditionalFormatting>
  <conditionalFormatting sqref="O11:O62">
    <cfRule type="cellIs" dxfId="58" priority="21" stopIfTrue="1" operator="equal">
      <formula>$AG$8</formula>
    </cfRule>
    <cfRule type="cellIs" dxfId="57" priority="24" stopIfTrue="1" operator="equal">
      <formula>$AG$7</formula>
    </cfRule>
  </conditionalFormatting>
  <conditionalFormatting sqref="O63:O64">
    <cfRule type="cellIs" dxfId="56" priority="55" stopIfTrue="1" operator="equal">
      <formula>"x"</formula>
    </cfRule>
  </conditionalFormatting>
  <conditionalFormatting sqref="AG7:AG8">
    <cfRule type="cellIs" dxfId="55" priority="334" stopIfTrue="1" operator="equal">
      <formula>$AG$7</formula>
    </cfRule>
  </conditionalFormatting>
  <dataValidations count="1">
    <dataValidation type="list" allowBlank="1" showInputMessage="1" showErrorMessage="1" sqref="O11:O62" xr:uid="{00000000-0002-0000-0300-000000000000}">
      <formula1>$AG$7:$AG$8</formula1>
    </dataValidation>
  </dataValidations>
  <pageMargins left="0.511811024" right="0.511811024"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1"/>
  <sheetViews>
    <sheetView showGridLines="0" topLeftCell="A4" zoomScale="90" zoomScaleNormal="90" zoomScalePageLayoutView="70" workbookViewId="0">
      <selection activeCell="B5" sqref="B5:C5"/>
    </sheetView>
  </sheetViews>
  <sheetFormatPr defaultRowHeight="15" x14ac:dyDescent="0.25"/>
  <cols>
    <col min="1" max="1" width="0.85546875" customWidth="1"/>
    <col min="2" max="2" width="36.7109375" customWidth="1"/>
    <col min="3" max="3" width="14.28515625" customWidth="1"/>
    <col min="5" max="5" width="13.28515625" customWidth="1"/>
    <col min="6" max="6" width="11.2851562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733" t="str">
        <f>'Monitoria Anual 1'!A3</f>
        <v>PLANO DE AÇÃO NACIONAL PARA A CONSERVAÇÃO DOS MURIQUIS</v>
      </c>
      <c r="B3" s="733"/>
      <c r="C3" s="733"/>
      <c r="D3" s="733"/>
      <c r="E3" s="733"/>
      <c r="F3" s="733"/>
      <c r="G3" s="733"/>
      <c r="H3" s="733"/>
      <c r="I3" s="733"/>
      <c r="J3" s="733"/>
      <c r="K3" s="733"/>
      <c r="L3" s="733"/>
      <c r="M3" s="733"/>
      <c r="N3" s="733"/>
      <c r="O3" s="733"/>
      <c r="P3" s="733"/>
    </row>
    <row r="4" spans="1:19" s="1" customFormat="1" ht="15.75" thickTop="1" x14ac:dyDescent="0.25">
      <c r="H4" s="18"/>
      <c r="I4" s="18"/>
      <c r="J4" s="18"/>
      <c r="K4" s="18"/>
      <c r="L4" s="18"/>
      <c r="M4" s="18"/>
    </row>
    <row r="5" spans="1:19" s="6" customFormat="1" ht="25.9" customHeight="1" thickBot="1" x14ac:dyDescent="0.3">
      <c r="A5" s="7" t="s">
        <v>2</v>
      </c>
      <c r="B5" s="734" t="s">
        <v>438</v>
      </c>
      <c r="C5" s="734"/>
      <c r="D5" s="12"/>
      <c r="E5" s="12"/>
      <c r="F5" s="12"/>
      <c r="G5" s="12"/>
      <c r="H5" s="12"/>
      <c r="I5" s="12"/>
      <c r="J5" s="12"/>
      <c r="K5" s="12"/>
      <c r="L5" s="12"/>
      <c r="M5" s="12"/>
      <c r="N5" s="12"/>
      <c r="O5" s="12"/>
      <c r="P5" s="13"/>
    </row>
    <row r="6" spans="1:19" s="1" customFormat="1" ht="15.75" thickTop="1" x14ac:dyDescent="0.25">
      <c r="H6" s="18"/>
      <c r="I6" s="18"/>
      <c r="J6" s="18"/>
      <c r="K6" s="18"/>
      <c r="L6" s="18"/>
      <c r="M6" s="18"/>
    </row>
    <row r="7" spans="1:19" s="1" customFormat="1" ht="15.75" thickBot="1" x14ac:dyDescent="0.3">
      <c r="A7" s="7" t="s">
        <v>3</v>
      </c>
      <c r="B7" s="7"/>
      <c r="C7" s="9" t="s">
        <v>4</v>
      </c>
      <c r="D7" s="9"/>
      <c r="E7" s="10"/>
      <c r="F7" s="10"/>
      <c r="G7" s="11"/>
      <c r="H7" s="18"/>
      <c r="I7" s="18"/>
      <c r="J7" s="18"/>
      <c r="K7" s="18"/>
      <c r="L7" s="18"/>
      <c r="M7" s="18"/>
    </row>
    <row r="8" spans="1:19" ht="15.75" thickTop="1" x14ac:dyDescent="0.25"/>
    <row r="9" spans="1:19" ht="18.75" x14ac:dyDescent="0.25">
      <c r="A9" s="52" t="s">
        <v>34</v>
      </c>
      <c r="B9" s="52"/>
      <c r="C9" s="52"/>
      <c r="D9" s="52"/>
      <c r="E9" s="52"/>
      <c r="F9" s="52"/>
      <c r="G9" s="52"/>
      <c r="H9" s="52"/>
      <c r="I9" s="52"/>
      <c r="J9" s="52"/>
      <c r="K9" s="52"/>
      <c r="L9" s="52"/>
      <c r="M9" s="52"/>
      <c r="N9" s="52"/>
      <c r="O9" s="52"/>
      <c r="P9" s="52"/>
      <c r="Q9" s="52"/>
      <c r="R9" s="52"/>
      <c r="S9" s="52"/>
    </row>
    <row r="11" spans="1:19" x14ac:dyDescent="0.25">
      <c r="B11" s="29" t="s">
        <v>45</v>
      </c>
      <c r="C11" s="30"/>
      <c r="D11" s="30"/>
    </row>
    <row r="12" spans="1:19" ht="15.75" thickBot="1" x14ac:dyDescent="0.3">
      <c r="E12" s="740" t="s">
        <v>82</v>
      </c>
      <c r="F12" s="741"/>
    </row>
    <row r="13" spans="1:19" ht="60.75" customHeight="1" thickTop="1" thickBot="1" x14ac:dyDescent="0.3">
      <c r="B13" s="735" t="s">
        <v>36</v>
      </c>
      <c r="C13" s="736"/>
      <c r="D13" s="736"/>
      <c r="E13" s="738" t="s">
        <v>81</v>
      </c>
      <c r="F13" s="739"/>
    </row>
    <row r="14" spans="1:19" s="77" customFormat="1" ht="31.9" customHeight="1" thickTop="1" thickBot="1" x14ac:dyDescent="0.3">
      <c r="B14" s="78" t="s">
        <v>42</v>
      </c>
      <c r="C14" s="80" t="s">
        <v>79</v>
      </c>
      <c r="D14" s="79" t="s">
        <v>43</v>
      </c>
      <c r="E14" s="98" t="s">
        <v>74</v>
      </c>
      <c r="F14" s="99" t="s">
        <v>43</v>
      </c>
    </row>
    <row r="15" spans="1:19" ht="16.5" thickTop="1" x14ac:dyDescent="0.25">
      <c r="B15" s="53" t="s">
        <v>37</v>
      </c>
      <c r="C15" s="85"/>
      <c r="D15" s="86"/>
      <c r="E15" s="85">
        <f>COUNTA('Monitoria Anual 1'!O11:O64)</f>
        <v>0</v>
      </c>
      <c r="F15" s="86"/>
    </row>
    <row r="16" spans="1:19" ht="15.75" x14ac:dyDescent="0.25">
      <c r="B16" s="38" t="s">
        <v>49</v>
      </c>
      <c r="C16" s="87">
        <f>COUNTA('Monitoria Anual 1'!J11:J64)</f>
        <v>0</v>
      </c>
      <c r="D16" s="88">
        <f>C16/C22</f>
        <v>0</v>
      </c>
      <c r="E16" s="87">
        <v>0</v>
      </c>
      <c r="F16" s="88">
        <f t="shared" ref="F16:F21" si="0">E16/$E$22</f>
        <v>0</v>
      </c>
    </row>
    <row r="17" spans="2:9" ht="15.75" x14ac:dyDescent="0.25">
      <c r="B17" s="31" t="s">
        <v>38</v>
      </c>
      <c r="C17" s="89">
        <f>COUNTA('Monitoria Anual 1'!K11:K64)</f>
        <v>30</v>
      </c>
      <c r="D17" s="90">
        <f>C17/C22</f>
        <v>0.55555555555555558</v>
      </c>
      <c r="E17" s="89">
        <v>30</v>
      </c>
      <c r="F17" s="88">
        <f t="shared" si="0"/>
        <v>0.55555555555555558</v>
      </c>
    </row>
    <row r="18" spans="2:9" ht="15.75" x14ac:dyDescent="0.25">
      <c r="B18" s="32" t="s">
        <v>39</v>
      </c>
      <c r="C18" s="89">
        <f>COUNTA('Monitoria Anual 1'!L11:L64)</f>
        <v>14</v>
      </c>
      <c r="D18" s="90">
        <f>C18/C22</f>
        <v>0.25925925925925924</v>
      </c>
      <c r="E18" s="89">
        <v>14</v>
      </c>
      <c r="F18" s="88">
        <f t="shared" si="0"/>
        <v>0.25925925925925924</v>
      </c>
    </row>
    <row r="19" spans="2:9" ht="15.75" x14ac:dyDescent="0.25">
      <c r="B19" s="33" t="s">
        <v>40</v>
      </c>
      <c r="C19" s="89">
        <f>COUNTA('Monitoria Anual 1'!M11:M64)</f>
        <v>8</v>
      </c>
      <c r="D19" s="90">
        <f>C19/C22</f>
        <v>0.14814814814814814</v>
      </c>
      <c r="E19" s="89">
        <v>8</v>
      </c>
      <c r="F19" s="88">
        <f t="shared" si="0"/>
        <v>0.14814814814814814</v>
      </c>
    </row>
    <row r="20" spans="2:9" ht="16.5" thickBot="1" x14ac:dyDescent="0.3">
      <c r="B20" s="34" t="s">
        <v>41</v>
      </c>
      <c r="C20" s="89">
        <f>COUNTA('Monitoria Anual 1'!N11:N64)</f>
        <v>2</v>
      </c>
      <c r="D20" s="90">
        <f>C20/C22</f>
        <v>3.7037037037037035E-2</v>
      </c>
      <c r="E20" s="89">
        <v>2</v>
      </c>
      <c r="F20" s="88">
        <f t="shared" si="0"/>
        <v>3.7037037037037035E-2</v>
      </c>
    </row>
    <row r="21" spans="2:9" ht="17.25" thickTop="1" thickBot="1" x14ac:dyDescent="0.3">
      <c r="B21" s="82" t="s">
        <v>65</v>
      </c>
      <c r="C21" s="89"/>
      <c r="D21" s="90"/>
      <c r="E21" s="89">
        <f>'Monitoria Anual 1'!C70</f>
        <v>0</v>
      </c>
      <c r="F21" s="88">
        <f t="shared" si="0"/>
        <v>0</v>
      </c>
    </row>
    <row r="22" spans="2:9" ht="16.5" thickTop="1" thickBot="1" x14ac:dyDescent="0.3">
      <c r="B22" s="92" t="s">
        <v>44</v>
      </c>
      <c r="C22" s="93">
        <f>C16+C17+C18+C19+C20</f>
        <v>54</v>
      </c>
      <c r="D22" s="94">
        <f>SUM(D15:D21)</f>
        <v>1</v>
      </c>
      <c r="E22" s="93">
        <f>SUM(E16:E21)</f>
        <v>54</v>
      </c>
      <c r="F22" s="91">
        <f>SUM(F16:F21)</f>
        <v>1</v>
      </c>
    </row>
    <row r="23" spans="2:9" ht="16.5" thickTop="1" thickBot="1" x14ac:dyDescent="0.3">
      <c r="B23" s="737" t="s">
        <v>78</v>
      </c>
      <c r="C23" s="737"/>
      <c r="D23" s="737"/>
      <c r="E23" s="97">
        <f>COUNTIF('Monitoria Anual 1'!O11:O62,'Monitoria Anual 1'!AG7)</f>
        <v>0</v>
      </c>
      <c r="F23" s="95"/>
    </row>
    <row r="24" spans="2:9" ht="16.5" thickTop="1" thickBot="1" x14ac:dyDescent="0.3">
      <c r="B24" s="737" t="s">
        <v>77</v>
      </c>
      <c r="C24" s="737"/>
      <c r="D24" s="737"/>
      <c r="E24" s="97">
        <f>COUNTIF('Monitoria Anual 1'!O11:O62,'Monitoria Anual 1'!AG8)</f>
        <v>0</v>
      </c>
      <c r="F24" s="96"/>
    </row>
    <row r="25" spans="2:9" ht="15.75" thickTop="1" x14ac:dyDescent="0.25"/>
    <row r="26" spans="2:9" x14ac:dyDescent="0.25">
      <c r="B26" s="29" t="s">
        <v>46</v>
      </c>
      <c r="C26" s="30"/>
      <c r="D26" s="30"/>
    </row>
    <row r="27" spans="2:9" ht="3" customHeight="1" x14ac:dyDescent="0.25"/>
    <row r="28" spans="2:9" ht="36" customHeight="1" x14ac:dyDescent="0.25">
      <c r="B28" s="51" t="s">
        <v>35</v>
      </c>
      <c r="C28" s="37">
        <f>COUNTA('Monitoria Anual 1'!A11:A64)</f>
        <v>10</v>
      </c>
    </row>
    <row r="29" spans="2:9" ht="6.6" customHeight="1" thickBot="1" x14ac:dyDescent="0.3"/>
    <row r="30" spans="2:9" ht="16.5" thickTop="1" thickBot="1" x14ac:dyDescent="0.3">
      <c r="B30" s="35" t="s">
        <v>47</v>
      </c>
      <c r="C30" s="36" t="s">
        <v>48</v>
      </c>
      <c r="D30" s="39"/>
      <c r="E30" s="40"/>
      <c r="F30" s="41"/>
      <c r="G30" s="42"/>
      <c r="H30" s="43"/>
      <c r="I30" s="44"/>
    </row>
    <row r="31" spans="2:9" ht="15.75" thickTop="1" x14ac:dyDescent="0.25">
      <c r="B31" s="45" t="s">
        <v>50</v>
      </c>
      <c r="C31" s="47">
        <f>COUNTA('Monitoria Anual 1'!C11:C15)</f>
        <v>5</v>
      </c>
      <c r="D31" s="50">
        <f>COUNTA('Monitoria Anual 1'!O11:O15)</f>
        <v>0</v>
      </c>
      <c r="E31" s="50">
        <f>COUNTA('Monitoria Anual 1'!J11:J15)</f>
        <v>0</v>
      </c>
      <c r="F31" s="50">
        <f>COUNTA('Monitoria Anual 1'!K11:K15)</f>
        <v>3</v>
      </c>
      <c r="G31" s="50">
        <f>COUNTA('Monitoria Anual 1'!L11:L15)</f>
        <v>2</v>
      </c>
      <c r="H31" s="50">
        <f>COUNTA('Monitoria Anual 1'!M11:M15)</f>
        <v>0</v>
      </c>
      <c r="I31" s="50">
        <f>COUNTA('Monitoria Anual 1'!N11:N15)</f>
        <v>0</v>
      </c>
    </row>
    <row r="32" spans="2:9" x14ac:dyDescent="0.25">
      <c r="B32" s="46" t="s">
        <v>51</v>
      </c>
      <c r="C32" s="48">
        <f>COUNTA('Monitoria Anual 1'!C16:C22)</f>
        <v>7</v>
      </c>
      <c r="D32" s="48">
        <f>COUNTA('Monitoria Anual 1'!O16:O22)</f>
        <v>0</v>
      </c>
      <c r="E32" s="48">
        <f>COUNTA('Monitoria Anual 1'!J16:J22)</f>
        <v>0</v>
      </c>
      <c r="F32" s="48">
        <f>COUNTA('Monitoria Anual 1'!K16:K22)</f>
        <v>6</v>
      </c>
      <c r="G32" s="48">
        <f>COUNTA('Monitoria Anual 1'!L16:L22)</f>
        <v>1</v>
      </c>
      <c r="H32" s="48">
        <f>COUNTA('Monitoria Anual 1'!M16:M22)</f>
        <v>0</v>
      </c>
      <c r="I32" s="48">
        <f>COUNTA('Monitoria Anual 1'!N16:N22)</f>
        <v>0</v>
      </c>
    </row>
    <row r="33" spans="2:9" x14ac:dyDescent="0.25">
      <c r="B33" s="46" t="s">
        <v>52</v>
      </c>
      <c r="C33" s="48">
        <f>COUNTA('Monitoria Anual 1'!C23:C26)</f>
        <v>4</v>
      </c>
      <c r="D33" s="48">
        <f>COUNTA('Monitoria Anual 1'!O23:O26)</f>
        <v>0</v>
      </c>
      <c r="E33" s="48">
        <f>COUNTA('Monitoria Anual 1'!J23:J26)</f>
        <v>0</v>
      </c>
      <c r="F33" s="48">
        <f>COUNTA('Monitoria Anual 1'!K23:K26)</f>
        <v>3</v>
      </c>
      <c r="G33" s="48">
        <f>COUNTA('Monitoria Anual 1'!L23:L26)</f>
        <v>0</v>
      </c>
      <c r="H33" s="48">
        <f>COUNTA('Monitoria Anual 1'!M23:M26)</f>
        <v>1</v>
      </c>
      <c r="I33" s="48">
        <f>COUNTA('Monitoria Anual 1'!N23:N26)</f>
        <v>0</v>
      </c>
    </row>
    <row r="34" spans="2:9" x14ac:dyDescent="0.25">
      <c r="B34" s="46" t="s">
        <v>53</v>
      </c>
      <c r="C34" s="48">
        <f>COUNTA('Monitoria Anual 1'!C27:C31)</f>
        <v>5</v>
      </c>
      <c r="D34" s="48">
        <f>COUNTA('Monitoria Anual 1'!O27:O31)</f>
        <v>0</v>
      </c>
      <c r="E34" s="48">
        <f>COUNTA('Monitoria Anual 1'!J27:J31)</f>
        <v>0</v>
      </c>
      <c r="F34" s="48">
        <f>COUNTA('Monitoria Anual 1'!K27:K31)</f>
        <v>5</v>
      </c>
      <c r="G34" s="48">
        <f>COUNTA('Monitoria Anual 1'!L27:L31)</f>
        <v>0</v>
      </c>
      <c r="H34" s="48">
        <f>COUNTA('Monitoria Anual 1'!M27:M31)</f>
        <v>0</v>
      </c>
      <c r="I34" s="48">
        <f>COUNTA('Monitoria Anual 1'!N27:N31)</f>
        <v>0</v>
      </c>
    </row>
    <row r="35" spans="2:9" x14ac:dyDescent="0.25">
      <c r="B35" s="46" t="s">
        <v>54</v>
      </c>
      <c r="C35" s="48">
        <f>COUNTA('Monitoria Anual 1'!C32:C34)</f>
        <v>3</v>
      </c>
      <c r="D35" s="48">
        <f>COUNTA('Monitoria Anual 1'!O32:O34)</f>
        <v>0</v>
      </c>
      <c r="E35" s="48">
        <f>COUNTA('Monitoria Anual 1'!J32:J34)</f>
        <v>0</v>
      </c>
      <c r="F35" s="48">
        <f>COUNTA('Monitoria Anual 1'!K32:K34)</f>
        <v>2</v>
      </c>
      <c r="G35" s="48">
        <f>COUNTA('Monitoria Anual 1'!L32:L34)</f>
        <v>1</v>
      </c>
      <c r="H35" s="48">
        <f>COUNTA('Monitoria Anual 1'!M32:M34)</f>
        <v>0</v>
      </c>
      <c r="I35" s="48">
        <f>COUNTA('Monitoria Anual 1'!N32:N34)</f>
        <v>0</v>
      </c>
    </row>
    <row r="36" spans="2:9" x14ac:dyDescent="0.25">
      <c r="B36" s="46" t="s">
        <v>55</v>
      </c>
      <c r="C36" s="48">
        <f>COUNTA('Monitoria Anual 1'!C35:C48)</f>
        <v>14</v>
      </c>
      <c r="D36" s="48">
        <f>COUNTA('Monitoria Anual 1'!O35:O48)</f>
        <v>0</v>
      </c>
      <c r="E36" s="48">
        <f>COUNTA('Monitoria Anual 1'!J35:J48)</f>
        <v>0</v>
      </c>
      <c r="F36" s="48">
        <f>COUNTA('Monitoria Anual 1'!K35:K48)</f>
        <v>5</v>
      </c>
      <c r="G36" s="48">
        <f>COUNTA('Monitoria Anual 1'!L35:L48)</f>
        <v>3</v>
      </c>
      <c r="H36" s="48">
        <f>COUNTA('Monitoria Anual 1'!M35:M48)</f>
        <v>4</v>
      </c>
      <c r="I36" s="48">
        <f>COUNTA('Monitoria Anual 1'!N35:N48)</f>
        <v>2</v>
      </c>
    </row>
    <row r="37" spans="2:9" x14ac:dyDescent="0.25">
      <c r="B37" s="46" t="s">
        <v>56</v>
      </c>
      <c r="C37" s="48">
        <f>COUNTA('Monitoria Anual 1'!C49:C55)</f>
        <v>7</v>
      </c>
      <c r="D37" s="48">
        <f>COUNTA('Monitoria Anual 1'!O49:O55)</f>
        <v>0</v>
      </c>
      <c r="E37" s="48">
        <f>COUNTA('Monitoria Anual 1'!J49:J55)</f>
        <v>0</v>
      </c>
      <c r="F37" s="48">
        <f>COUNTA('Monitoria Anual 1'!K49:K55)</f>
        <v>1</v>
      </c>
      <c r="G37" s="48">
        <f>COUNTA('Monitoria Anual 1'!L49:L55)</f>
        <v>4</v>
      </c>
      <c r="H37" s="48">
        <f>COUNTA('Monitoria Anual 1'!M49:M55)</f>
        <v>2</v>
      </c>
      <c r="I37" s="48">
        <f>COUNTA('Monitoria Anual 1'!N49:N55)</f>
        <v>0</v>
      </c>
    </row>
    <row r="38" spans="2:9" x14ac:dyDescent="0.25">
      <c r="B38" s="46" t="s">
        <v>57</v>
      </c>
      <c r="C38" s="48">
        <f>COUNTA('Monitoria Anual 1'!C56:C56)</f>
        <v>1</v>
      </c>
      <c r="D38" s="48">
        <f>COUNTA('Monitoria Anual 1'!O56:O56)</f>
        <v>0</v>
      </c>
      <c r="E38" s="48">
        <f>COUNTA('Monitoria Anual 1'!J56:J56)</f>
        <v>0</v>
      </c>
      <c r="F38" s="48">
        <f>COUNTA('Monitoria Anual 1'!K56:K56)</f>
        <v>0</v>
      </c>
      <c r="G38" s="48">
        <f>COUNTA('Monitoria Anual 1'!L56:L56)</f>
        <v>0</v>
      </c>
      <c r="H38" s="48">
        <f>COUNTA('Monitoria Anual 1'!M56:M56)</f>
        <v>1</v>
      </c>
      <c r="I38" s="48">
        <f>COUNTA('Monitoria Anual 1'!N56:N56)</f>
        <v>0</v>
      </c>
    </row>
    <row r="39" spans="2:9" x14ac:dyDescent="0.25">
      <c r="B39" s="46" t="s">
        <v>58</v>
      </c>
      <c r="C39" s="48">
        <f>COUNTA('Monitoria Anual 1'!C57:C59)</f>
        <v>3</v>
      </c>
      <c r="D39" s="48">
        <f>COUNTA('Monitoria Anual 1'!O57:O59)</f>
        <v>0</v>
      </c>
      <c r="E39" s="48">
        <f>COUNTA('Monitoria Anual 1'!J57:J59)</f>
        <v>0</v>
      </c>
      <c r="F39" s="48">
        <f>COUNTA('Monitoria Anual 1'!K57:K59)</f>
        <v>2</v>
      </c>
      <c r="G39" s="48">
        <f>COUNTA('Monitoria Anual 1'!L57:L59)</f>
        <v>1</v>
      </c>
      <c r="H39" s="48">
        <f>COUNTA('Monitoria Anual 1'!M57:M59)</f>
        <v>0</v>
      </c>
      <c r="I39" s="48">
        <f>COUNTA('Monitoria Anual 1'!N57:N59)</f>
        <v>0</v>
      </c>
    </row>
    <row r="40" spans="2:9" ht="15.75" thickBot="1" x14ac:dyDescent="0.3">
      <c r="B40" s="54" t="s">
        <v>59</v>
      </c>
      <c r="C40" s="49">
        <f>COUNTA('Monitoria Anual 1'!C60:C64)</f>
        <v>5</v>
      </c>
      <c r="D40" s="49">
        <f>COUNTA('Monitoria Anual 1'!O60:O64)</f>
        <v>0</v>
      </c>
      <c r="E40" s="49">
        <f>COUNTA('Monitoria Anual 1'!J60:J64)</f>
        <v>0</v>
      </c>
      <c r="F40" s="49">
        <f>COUNTA('Monitoria Anual 1'!K60:K64)</f>
        <v>3</v>
      </c>
      <c r="G40" s="49">
        <f>COUNTA('Monitoria Anual 1'!L60:L64)</f>
        <v>2</v>
      </c>
      <c r="H40" s="49">
        <f>COUNTA('Monitoria Anual 1'!M60:M64)</f>
        <v>0</v>
      </c>
      <c r="I40" s="49">
        <f>COUNTA('Monitoria Anual 1'!N60:N64)</f>
        <v>0</v>
      </c>
    </row>
    <row r="41" spans="2:9" ht="15.75" thickTop="1" x14ac:dyDescent="0.25"/>
  </sheetData>
  <mergeCells count="7">
    <mergeCell ref="B13:D13"/>
    <mergeCell ref="A3:P3"/>
    <mergeCell ref="B23:D23"/>
    <mergeCell ref="B24:D24"/>
    <mergeCell ref="E13:F13"/>
    <mergeCell ref="E12:F12"/>
    <mergeCell ref="B5:C5"/>
  </mergeCells>
  <conditionalFormatting sqref="E31:I40 D31:E31">
    <cfRule type="cellIs" dxfId="54" priority="5" stopIfTrue="1" operator="equal">
      <formula>0</formula>
    </cfRule>
  </conditionalFormatting>
  <conditionalFormatting sqref="F31:I31">
    <cfRule type="cellIs" dxfId="53"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20"/>
  <sheetViews>
    <sheetView showGridLines="0" zoomScale="90" zoomScaleNormal="90" workbookViewId="0">
      <selection activeCell="F65" sqref="F65"/>
    </sheetView>
  </sheetViews>
  <sheetFormatPr defaultColWidth="8.85546875" defaultRowHeight="15" x14ac:dyDescent="0.25"/>
  <cols>
    <col min="1" max="1" width="35.28515625" style="1" customWidth="1"/>
    <col min="2" max="2" width="5.28515625" style="1" customWidth="1"/>
    <col min="3" max="3" width="81.7109375" style="1" customWidth="1"/>
    <col min="4" max="4" width="19.42578125" style="1" customWidth="1"/>
    <col min="5" max="5" width="13.85546875" style="1" customWidth="1"/>
    <col min="6" max="6" width="15.5703125" style="1" customWidth="1"/>
    <col min="7" max="7" width="27.5703125" style="1" customWidth="1"/>
    <col min="8" max="8" width="60.7109375" style="1" customWidth="1"/>
    <col min="9" max="9" width="30.85546875" style="1" customWidth="1"/>
    <col min="10" max="15" width="26.7109375" style="18" customWidth="1"/>
    <col min="16" max="16" width="83.85546875" style="1" customWidth="1"/>
    <col min="17" max="17" width="33.28515625" style="1" customWidth="1"/>
    <col min="18" max="18" width="50.85546875" style="1" customWidth="1"/>
    <col min="19" max="20" width="26.7109375" style="1" customWidth="1"/>
    <col min="21" max="22" width="28.85546875" style="1" customWidth="1"/>
    <col min="23" max="27" width="18.7109375" style="1" customWidth="1"/>
    <col min="28" max="28" width="22.7109375" style="1" customWidth="1"/>
    <col min="29" max="32" width="8.85546875" style="1"/>
    <col min="33" max="33" width="0" style="1" hidden="1" customWidth="1"/>
    <col min="34" max="16384" width="8.85546875" style="1"/>
  </cols>
  <sheetData>
    <row r="1" spans="1:33" s="2" customFormat="1" x14ac:dyDescent="0.25">
      <c r="A1" s="3" t="s">
        <v>0</v>
      </c>
      <c r="B1" s="3"/>
      <c r="J1" s="16"/>
      <c r="K1" s="16"/>
      <c r="L1" s="16"/>
      <c r="M1" s="16"/>
      <c r="N1" s="16"/>
      <c r="O1" s="16"/>
    </row>
    <row r="2" spans="1:33" s="4" customFormat="1" ht="6" customHeight="1" x14ac:dyDescent="0.25">
      <c r="J2" s="17"/>
      <c r="K2" s="17"/>
      <c r="L2" s="17"/>
      <c r="M2" s="17"/>
      <c r="N2" s="17"/>
      <c r="O2" s="17"/>
    </row>
    <row r="3" spans="1:33" s="5" customFormat="1" ht="15.75" thickBot="1" x14ac:dyDescent="0.3">
      <c r="A3" s="733" t="str">
        <f>'Monitoria Anual 1'!A3</f>
        <v>PLANO DE AÇÃO NACIONAL PARA A CONSERVAÇÃO DOS MURIQUIS</v>
      </c>
      <c r="B3" s="733"/>
      <c r="C3" s="733"/>
      <c r="D3" s="733"/>
      <c r="E3" s="733"/>
      <c r="F3" s="733"/>
      <c r="G3" s="733"/>
      <c r="H3" s="733"/>
      <c r="I3" s="733"/>
      <c r="J3" s="733"/>
      <c r="K3" s="733"/>
      <c r="L3" s="733"/>
      <c r="M3" s="733"/>
      <c r="N3" s="733"/>
      <c r="O3" s="733"/>
      <c r="P3" s="733"/>
      <c r="Q3" s="733"/>
      <c r="R3" s="70"/>
    </row>
    <row r="4" spans="1:33" ht="8.25" customHeight="1" thickTop="1" x14ac:dyDescent="0.25"/>
    <row r="5" spans="1:33" s="6" customFormat="1" ht="19.5" thickBot="1" x14ac:dyDescent="0.3">
      <c r="A5" s="7" t="s">
        <v>438</v>
      </c>
      <c r="B5" s="7"/>
      <c r="C5" s="7"/>
      <c r="D5" s="7"/>
      <c r="E5" s="7"/>
      <c r="F5" s="7"/>
      <c r="G5" s="7"/>
      <c r="H5" s="7"/>
      <c r="I5" s="12"/>
      <c r="J5" s="12"/>
      <c r="K5" s="12"/>
      <c r="L5" s="12"/>
      <c r="M5" s="12"/>
      <c r="N5" s="13"/>
    </row>
    <row r="6" spans="1:33" ht="11.25" customHeight="1" thickTop="1" x14ac:dyDescent="0.25"/>
    <row r="7" spans="1:33" ht="15.75" thickBot="1" x14ac:dyDescent="0.3">
      <c r="A7" s="7" t="s">
        <v>834</v>
      </c>
      <c r="B7" s="7" t="s">
        <v>835</v>
      </c>
      <c r="C7" s="7"/>
      <c r="D7" s="8"/>
      <c r="E7" s="10"/>
      <c r="F7" s="10"/>
      <c r="G7" s="10"/>
      <c r="H7" s="11"/>
      <c r="I7" s="18"/>
      <c r="AG7" s="1" t="s">
        <v>75</v>
      </c>
    </row>
    <row r="8" spans="1:33" ht="15.75" thickTop="1" x14ac:dyDescent="0.25">
      <c r="AG8" s="81" t="s">
        <v>76</v>
      </c>
    </row>
    <row r="9" spans="1:33" ht="16.5" thickBot="1" x14ac:dyDescent="0.3">
      <c r="A9" s="67" t="s">
        <v>13</v>
      </c>
      <c r="B9" s="68"/>
      <c r="C9" s="68"/>
      <c r="D9" s="68"/>
      <c r="E9" s="68"/>
      <c r="F9" s="68"/>
      <c r="G9" s="68"/>
      <c r="H9" s="68"/>
      <c r="I9" s="69"/>
      <c r="J9" s="722" t="s">
        <v>70</v>
      </c>
      <c r="K9" s="723"/>
      <c r="L9" s="723"/>
      <c r="M9" s="723"/>
      <c r="N9" s="723"/>
      <c r="O9" s="723"/>
      <c r="P9" s="723"/>
      <c r="Q9" s="723"/>
      <c r="R9" s="723"/>
      <c r="S9" s="724"/>
      <c r="T9" s="76"/>
      <c r="U9" s="725" t="s">
        <v>32</v>
      </c>
      <c r="V9" s="726"/>
      <c r="W9" s="726"/>
      <c r="X9" s="726"/>
      <c r="Y9" s="726"/>
      <c r="Z9" s="726"/>
      <c r="AA9" s="726"/>
      <c r="AB9" s="727"/>
    </row>
    <row r="10" spans="1:33" ht="64.5" thickTop="1" thickBot="1" x14ac:dyDescent="0.3">
      <c r="A10" s="24" t="s">
        <v>5</v>
      </c>
      <c r="B10" s="403" t="s">
        <v>620</v>
      </c>
      <c r="C10" s="24" t="s">
        <v>6</v>
      </c>
      <c r="D10" s="24" t="s">
        <v>7</v>
      </c>
      <c r="E10" s="24" t="s">
        <v>11</v>
      </c>
      <c r="F10" s="24" t="s">
        <v>12</v>
      </c>
      <c r="G10" s="24" t="s">
        <v>8</v>
      </c>
      <c r="H10" s="24" t="s">
        <v>10</v>
      </c>
      <c r="I10" s="24" t="s">
        <v>73</v>
      </c>
      <c r="J10" s="19" t="s">
        <v>14</v>
      </c>
      <c r="K10" s="20" t="s">
        <v>15</v>
      </c>
      <c r="L10" s="21" t="s">
        <v>16</v>
      </c>
      <c r="M10" s="22" t="s">
        <v>17</v>
      </c>
      <c r="N10" s="23" t="s">
        <v>18</v>
      </c>
      <c r="O10" s="75" t="s">
        <v>19</v>
      </c>
      <c r="P10" s="25" t="s">
        <v>20</v>
      </c>
      <c r="Q10" s="25" t="s">
        <v>21</v>
      </c>
      <c r="R10" s="25" t="s">
        <v>22</v>
      </c>
      <c r="S10" s="25" t="s">
        <v>23</v>
      </c>
      <c r="T10" s="25" t="s">
        <v>71</v>
      </c>
      <c r="U10" s="26" t="s">
        <v>24</v>
      </c>
      <c r="V10" s="27" t="s">
        <v>25</v>
      </c>
      <c r="W10" s="27" t="s">
        <v>26</v>
      </c>
      <c r="X10" s="27" t="s">
        <v>27</v>
      </c>
      <c r="Y10" s="27" t="s">
        <v>28</v>
      </c>
      <c r="Z10" s="27" t="s">
        <v>29</v>
      </c>
      <c r="AA10" s="27" t="s">
        <v>30</v>
      </c>
      <c r="AB10" s="27" t="s">
        <v>31</v>
      </c>
    </row>
    <row r="11" spans="1:33" ht="120" customHeight="1" thickTop="1" x14ac:dyDescent="0.25">
      <c r="A11" s="107" t="s">
        <v>115</v>
      </c>
      <c r="B11" s="115" t="s">
        <v>621</v>
      </c>
      <c r="C11" s="125" t="s">
        <v>626</v>
      </c>
      <c r="D11" s="133" t="s">
        <v>120</v>
      </c>
      <c r="E11" s="136"/>
      <c r="F11" s="138">
        <v>40360</v>
      </c>
      <c r="G11" s="129" t="s">
        <v>138</v>
      </c>
      <c r="H11" s="414" t="s">
        <v>838</v>
      </c>
      <c r="I11" s="71" t="s">
        <v>251</v>
      </c>
      <c r="J11" s="153"/>
      <c r="K11" s="153" t="s">
        <v>72</v>
      </c>
      <c r="L11" s="153"/>
      <c r="M11" s="153"/>
      <c r="N11" s="153"/>
      <c r="O11" s="28"/>
      <c r="P11" s="438" t="s">
        <v>899</v>
      </c>
      <c r="Q11" s="349" t="s">
        <v>929</v>
      </c>
      <c r="R11" s="437"/>
      <c r="S11" s="405" t="s">
        <v>312</v>
      </c>
      <c r="T11" s="339"/>
      <c r="U11" s="380" t="s">
        <v>371</v>
      </c>
      <c r="V11" s="153"/>
      <c r="W11" s="153"/>
      <c r="X11" s="123">
        <v>41244</v>
      </c>
      <c r="Y11" s="153"/>
      <c r="Z11" s="156" t="s">
        <v>251</v>
      </c>
      <c r="AA11" s="105" t="s">
        <v>372</v>
      </c>
      <c r="AB11" s="105" t="s">
        <v>373</v>
      </c>
    </row>
    <row r="12" spans="1:33" ht="117.75" customHeight="1" x14ac:dyDescent="0.25">
      <c r="A12" s="66"/>
      <c r="B12" s="131" t="s">
        <v>622</v>
      </c>
      <c r="C12" s="125" t="s">
        <v>627</v>
      </c>
      <c r="D12" s="133" t="s">
        <v>295</v>
      </c>
      <c r="E12" s="133"/>
      <c r="F12" s="137">
        <v>40452</v>
      </c>
      <c r="G12" s="130" t="s">
        <v>138</v>
      </c>
      <c r="H12" s="414" t="s">
        <v>838</v>
      </c>
      <c r="I12" s="71" t="s">
        <v>251</v>
      </c>
      <c r="J12" s="15"/>
      <c r="K12" s="15" t="s">
        <v>72</v>
      </c>
      <c r="L12" s="15"/>
      <c r="M12" s="15"/>
      <c r="N12" s="15"/>
      <c r="O12" s="28"/>
      <c r="P12" s="438" t="s">
        <v>900</v>
      </c>
      <c r="Q12" s="357" t="s">
        <v>928</v>
      </c>
      <c r="R12" s="407"/>
      <c r="S12" s="349" t="s">
        <v>313</v>
      </c>
      <c r="T12" s="340"/>
      <c r="U12" s="339"/>
      <c r="V12" s="15"/>
      <c r="W12" s="15"/>
      <c r="X12" s="157">
        <v>41244</v>
      </c>
      <c r="Y12" s="15"/>
      <c r="Z12" s="158"/>
      <c r="AA12" s="105" t="s">
        <v>372</v>
      </c>
      <c r="AB12" s="105" t="s">
        <v>374</v>
      </c>
    </row>
    <row r="13" spans="1:33" ht="147" customHeight="1" x14ac:dyDescent="0.25">
      <c r="A13" s="66"/>
      <c r="B13" s="131" t="s">
        <v>623</v>
      </c>
      <c r="C13" s="125" t="s">
        <v>628</v>
      </c>
      <c r="D13" s="129" t="s">
        <v>122</v>
      </c>
      <c r="E13" s="133"/>
      <c r="F13" s="137">
        <v>41244</v>
      </c>
      <c r="G13" s="130" t="s">
        <v>139</v>
      </c>
      <c r="H13" s="414" t="s">
        <v>839</v>
      </c>
      <c r="I13" s="112" t="s">
        <v>252</v>
      </c>
      <c r="J13" s="15"/>
      <c r="K13" s="15"/>
      <c r="L13" s="15" t="s">
        <v>72</v>
      </c>
      <c r="M13" s="15"/>
      <c r="N13" s="15"/>
      <c r="O13" s="28"/>
      <c r="P13" s="438" t="s">
        <v>842</v>
      </c>
      <c r="Q13" s="405" t="s">
        <v>314</v>
      </c>
      <c r="R13" s="378" t="s">
        <v>199</v>
      </c>
      <c r="S13" s="429" t="s">
        <v>843</v>
      </c>
      <c r="T13" s="340"/>
      <c r="U13" s="339"/>
      <c r="V13" s="15"/>
      <c r="W13" s="15"/>
      <c r="X13" s="159">
        <v>41974</v>
      </c>
      <c r="Y13" s="15"/>
      <c r="Z13" s="112" t="s">
        <v>375</v>
      </c>
      <c r="AA13" s="118" t="s">
        <v>376</v>
      </c>
      <c r="AB13" s="15"/>
    </row>
    <row r="14" spans="1:33" ht="98.25" customHeight="1" x14ac:dyDescent="0.25">
      <c r="A14" s="66"/>
      <c r="B14" s="131" t="s">
        <v>624</v>
      </c>
      <c r="C14" s="126" t="s">
        <v>837</v>
      </c>
      <c r="D14" s="139" t="s">
        <v>123</v>
      </c>
      <c r="E14" s="133"/>
      <c r="F14" s="137">
        <v>40360</v>
      </c>
      <c r="G14" s="112" t="s">
        <v>253</v>
      </c>
      <c r="H14" s="383" t="s">
        <v>840</v>
      </c>
      <c r="I14" s="71" t="s">
        <v>251</v>
      </c>
      <c r="J14" s="154"/>
      <c r="K14" s="15" t="s">
        <v>72</v>
      </c>
      <c r="L14" s="15"/>
      <c r="M14" s="15"/>
      <c r="N14" s="15"/>
      <c r="O14" s="28"/>
      <c r="P14" s="349" t="s">
        <v>315</v>
      </c>
      <c r="Q14" s="438" t="s">
        <v>316</v>
      </c>
      <c r="R14" s="339" t="s">
        <v>317</v>
      </c>
      <c r="S14" s="349" t="s">
        <v>313</v>
      </c>
      <c r="T14" s="340"/>
      <c r="U14" s="339"/>
      <c r="V14" s="15"/>
      <c r="W14" s="15"/>
      <c r="X14" s="123">
        <v>41244</v>
      </c>
      <c r="Y14" s="112" t="s">
        <v>377</v>
      </c>
      <c r="Z14" s="158" t="s">
        <v>251</v>
      </c>
      <c r="AA14" s="117" t="s">
        <v>378</v>
      </c>
      <c r="AB14" s="160" t="s">
        <v>379</v>
      </c>
    </row>
    <row r="15" spans="1:33" ht="93.75" customHeight="1" x14ac:dyDescent="0.25">
      <c r="A15" s="66"/>
      <c r="B15" s="131" t="s">
        <v>625</v>
      </c>
      <c r="C15" s="125" t="s">
        <v>629</v>
      </c>
      <c r="D15" s="130" t="s">
        <v>124</v>
      </c>
      <c r="E15" s="115"/>
      <c r="F15" s="138">
        <v>42339</v>
      </c>
      <c r="G15" s="130" t="s">
        <v>139</v>
      </c>
      <c r="H15" s="436" t="s">
        <v>841</v>
      </c>
      <c r="I15" s="112" t="s">
        <v>254</v>
      </c>
      <c r="J15" s="15"/>
      <c r="K15" s="15"/>
      <c r="L15" s="15" t="s">
        <v>72</v>
      </c>
      <c r="M15" s="15"/>
      <c r="N15" s="15"/>
      <c r="O15" s="28"/>
      <c r="P15" s="438" t="s">
        <v>318</v>
      </c>
      <c r="Q15" s="357"/>
      <c r="R15" s="405" t="s">
        <v>319</v>
      </c>
      <c r="S15" s="349" t="s">
        <v>313</v>
      </c>
      <c r="T15" s="340"/>
      <c r="U15" s="340"/>
      <c r="V15" s="14"/>
      <c r="W15" s="14"/>
      <c r="X15" s="161"/>
      <c r="Y15" s="14"/>
      <c r="Z15" s="112" t="s">
        <v>375</v>
      </c>
      <c r="AA15" s="162" t="s">
        <v>380</v>
      </c>
      <c r="AB15" s="163"/>
    </row>
    <row r="16" spans="1:33" ht="132.75" customHeight="1" x14ac:dyDescent="0.25">
      <c r="A16" s="108" t="s">
        <v>694</v>
      </c>
      <c r="B16" s="115" t="s">
        <v>634</v>
      </c>
      <c r="C16" s="124" t="s">
        <v>641</v>
      </c>
      <c r="D16" s="115" t="s">
        <v>296</v>
      </c>
      <c r="E16" s="115"/>
      <c r="F16" s="113">
        <v>40878</v>
      </c>
      <c r="G16" s="112" t="s">
        <v>143</v>
      </c>
      <c r="H16" s="176" t="s">
        <v>844</v>
      </c>
      <c r="I16" s="143">
        <v>10000</v>
      </c>
      <c r="J16" s="15"/>
      <c r="K16" s="15" t="s">
        <v>72</v>
      </c>
      <c r="L16" s="15"/>
      <c r="M16" s="15"/>
      <c r="N16" s="15"/>
      <c r="O16" s="28"/>
      <c r="P16" s="438" t="s">
        <v>320</v>
      </c>
      <c r="Q16" s="429"/>
      <c r="R16" s="405" t="s">
        <v>930</v>
      </c>
      <c r="S16" s="349" t="s">
        <v>313</v>
      </c>
      <c r="T16" s="340"/>
      <c r="U16" s="340"/>
      <c r="V16" s="14"/>
      <c r="W16" s="119" t="s">
        <v>255</v>
      </c>
      <c r="X16" s="123">
        <v>41609</v>
      </c>
      <c r="Y16" s="132"/>
      <c r="Z16" s="164"/>
      <c r="AA16" s="141" t="s">
        <v>381</v>
      </c>
      <c r="AB16" s="14"/>
    </row>
    <row r="17" spans="1:28" ht="106.5" customHeight="1" x14ac:dyDescent="0.25">
      <c r="A17" s="66"/>
      <c r="B17" s="131" t="s">
        <v>635</v>
      </c>
      <c r="C17" s="124" t="s">
        <v>642</v>
      </c>
      <c r="D17" s="115"/>
      <c r="E17" s="115"/>
      <c r="F17" s="113">
        <v>40878</v>
      </c>
      <c r="G17" s="112" t="s">
        <v>143</v>
      </c>
      <c r="H17" s="176" t="s">
        <v>844</v>
      </c>
      <c r="I17" s="144"/>
      <c r="J17" s="15"/>
      <c r="K17" s="15" t="s">
        <v>72</v>
      </c>
      <c r="L17" s="15"/>
      <c r="M17" s="15"/>
      <c r="N17" s="15"/>
      <c r="O17" s="28"/>
      <c r="P17" s="438" t="s">
        <v>901</v>
      </c>
      <c r="Q17" s="440"/>
      <c r="R17" s="405" t="s">
        <v>321</v>
      </c>
      <c r="S17" s="349" t="s">
        <v>313</v>
      </c>
      <c r="T17" s="340"/>
      <c r="U17" s="405" t="s">
        <v>382</v>
      </c>
      <c r="V17" s="14"/>
      <c r="W17" s="14"/>
      <c r="X17" s="110">
        <v>41974</v>
      </c>
      <c r="Y17" s="132"/>
      <c r="Z17" s="14"/>
      <c r="AA17" s="117" t="s">
        <v>381</v>
      </c>
      <c r="AB17" s="14"/>
    </row>
    <row r="18" spans="1:28" ht="123" customHeight="1" x14ac:dyDescent="0.25">
      <c r="A18" s="66"/>
      <c r="B18" s="131" t="s">
        <v>636</v>
      </c>
      <c r="C18" s="124" t="s">
        <v>643</v>
      </c>
      <c r="D18" s="133"/>
      <c r="E18" s="133"/>
      <c r="F18" s="113">
        <v>40756</v>
      </c>
      <c r="G18" s="112" t="s">
        <v>143</v>
      </c>
      <c r="H18" s="176" t="s">
        <v>844</v>
      </c>
      <c r="I18" s="71"/>
      <c r="J18" s="15"/>
      <c r="K18" s="15" t="s">
        <v>72</v>
      </c>
      <c r="L18" s="15"/>
      <c r="M18" s="15"/>
      <c r="N18" s="15"/>
      <c r="O18" s="28"/>
      <c r="P18" s="438" t="s">
        <v>902</v>
      </c>
      <c r="Q18" s="339"/>
      <c r="R18" s="339"/>
      <c r="S18" s="429" t="s">
        <v>322</v>
      </c>
      <c r="T18" s="339"/>
      <c r="U18" s="405" t="s">
        <v>383</v>
      </c>
      <c r="V18" s="15"/>
      <c r="W18" s="15"/>
      <c r="X18" s="165">
        <v>42339</v>
      </c>
      <c r="Y18" s="105" t="s">
        <v>384</v>
      </c>
      <c r="Z18" s="15"/>
      <c r="AA18" s="105" t="s">
        <v>385</v>
      </c>
      <c r="AB18" s="166" t="s">
        <v>386</v>
      </c>
    </row>
    <row r="19" spans="1:28" ht="98.25" customHeight="1" x14ac:dyDescent="0.25">
      <c r="A19" s="66"/>
      <c r="B19" s="131" t="s">
        <v>637</v>
      </c>
      <c r="C19" s="124" t="s">
        <v>645</v>
      </c>
      <c r="D19" s="133" t="s">
        <v>125</v>
      </c>
      <c r="E19" s="133"/>
      <c r="F19" s="140">
        <v>40756</v>
      </c>
      <c r="G19" s="112" t="s">
        <v>143</v>
      </c>
      <c r="H19" s="374" t="s">
        <v>845</v>
      </c>
      <c r="I19" s="143">
        <v>10000</v>
      </c>
      <c r="J19" s="121"/>
      <c r="K19" s="15" t="s">
        <v>72</v>
      </c>
      <c r="L19" s="15"/>
      <c r="M19" s="15"/>
      <c r="N19" s="15"/>
      <c r="O19" s="28"/>
      <c r="P19" s="438" t="s">
        <v>204</v>
      </c>
      <c r="Q19" s="339"/>
      <c r="R19" s="405" t="s">
        <v>931</v>
      </c>
      <c r="S19" s="429" t="s">
        <v>322</v>
      </c>
      <c r="T19" s="339"/>
      <c r="U19" s="405" t="s">
        <v>387</v>
      </c>
      <c r="V19" s="15"/>
      <c r="W19" s="15"/>
      <c r="X19" s="167" t="s">
        <v>388</v>
      </c>
      <c r="Y19" s="105" t="s">
        <v>384</v>
      </c>
      <c r="Z19" s="164"/>
      <c r="AA19" s="105" t="s">
        <v>389</v>
      </c>
      <c r="AB19" s="15"/>
    </row>
    <row r="20" spans="1:28" ht="79.5" customHeight="1" x14ac:dyDescent="0.25">
      <c r="A20" s="66"/>
      <c r="B20" s="131" t="s">
        <v>638</v>
      </c>
      <c r="C20" s="105" t="s">
        <v>646</v>
      </c>
      <c r="D20" s="133"/>
      <c r="E20" s="133"/>
      <c r="F20" s="184" t="s">
        <v>996</v>
      </c>
      <c r="G20" s="112" t="s">
        <v>142</v>
      </c>
      <c r="H20" s="374" t="s">
        <v>846</v>
      </c>
      <c r="I20" s="143">
        <v>10000</v>
      </c>
      <c r="J20" s="121"/>
      <c r="K20" s="15"/>
      <c r="L20" s="15"/>
      <c r="M20" s="15" t="s">
        <v>72</v>
      </c>
      <c r="N20" s="15"/>
      <c r="O20" s="28"/>
      <c r="P20" s="438" t="s">
        <v>323</v>
      </c>
      <c r="Q20" s="349" t="s">
        <v>324</v>
      </c>
      <c r="R20" s="405" t="s">
        <v>932</v>
      </c>
      <c r="S20" s="438" t="s">
        <v>325</v>
      </c>
      <c r="T20" s="339"/>
      <c r="U20" s="339"/>
      <c r="V20" s="15"/>
      <c r="W20" s="15"/>
      <c r="X20" s="132"/>
      <c r="Y20" s="15"/>
      <c r="Z20" s="164"/>
      <c r="AA20" s="105" t="s">
        <v>390</v>
      </c>
      <c r="AB20" s="105" t="s">
        <v>391</v>
      </c>
    </row>
    <row r="21" spans="1:28" ht="90" x14ac:dyDescent="0.25">
      <c r="A21" s="66"/>
      <c r="B21" s="131" t="s">
        <v>639</v>
      </c>
      <c r="C21" s="124" t="s">
        <v>647</v>
      </c>
      <c r="D21" s="133" t="s">
        <v>126</v>
      </c>
      <c r="E21" s="133"/>
      <c r="F21" s="113">
        <v>40513</v>
      </c>
      <c r="G21" s="112" t="s">
        <v>143</v>
      </c>
      <c r="H21" s="374" t="s">
        <v>847</v>
      </c>
      <c r="I21" s="145">
        <v>5000</v>
      </c>
      <c r="J21" s="121"/>
      <c r="K21" s="15"/>
      <c r="L21" s="15"/>
      <c r="M21" s="15"/>
      <c r="N21" s="15" t="s">
        <v>72</v>
      </c>
      <c r="O21" s="28"/>
      <c r="P21" s="428" t="s">
        <v>326</v>
      </c>
      <c r="Q21" s="339" t="s">
        <v>327</v>
      </c>
      <c r="R21" s="429"/>
      <c r="S21" s="429" t="s">
        <v>328</v>
      </c>
      <c r="T21" s="339"/>
      <c r="U21" s="339"/>
      <c r="V21" s="15"/>
      <c r="W21" s="15"/>
      <c r="X21" s="168" t="s">
        <v>259</v>
      </c>
      <c r="Y21" s="15"/>
      <c r="Z21" s="169">
        <v>5000</v>
      </c>
      <c r="AA21" s="15"/>
      <c r="AB21" s="15"/>
    </row>
    <row r="22" spans="1:28" ht="101.25" customHeight="1" thickBot="1" x14ac:dyDescent="0.3">
      <c r="A22" s="66"/>
      <c r="B22" s="131" t="s">
        <v>640</v>
      </c>
      <c r="C22" s="127" t="s">
        <v>648</v>
      </c>
      <c r="D22" s="133" t="s">
        <v>127</v>
      </c>
      <c r="E22" s="133"/>
      <c r="F22" s="140">
        <v>40603</v>
      </c>
      <c r="G22" s="112" t="s">
        <v>144</v>
      </c>
      <c r="H22" s="374" t="s">
        <v>846</v>
      </c>
      <c r="I22" s="71"/>
      <c r="J22" s="121"/>
      <c r="K22" s="15" t="s">
        <v>72</v>
      </c>
      <c r="L22" s="15"/>
      <c r="M22" s="15"/>
      <c r="N22" s="15"/>
      <c r="O22" s="28"/>
      <c r="P22" s="349" t="s">
        <v>672</v>
      </c>
      <c r="Q22" s="339"/>
      <c r="R22" s="405" t="s">
        <v>205</v>
      </c>
      <c r="S22" s="429" t="s">
        <v>203</v>
      </c>
      <c r="T22" s="339"/>
      <c r="U22" s="339"/>
      <c r="V22" s="15"/>
      <c r="W22" s="15"/>
      <c r="X22" s="170">
        <v>41456</v>
      </c>
      <c r="Y22" s="15"/>
      <c r="Z22" s="15"/>
      <c r="AA22" s="116" t="s">
        <v>392</v>
      </c>
      <c r="AB22" s="171" t="s">
        <v>393</v>
      </c>
    </row>
    <row r="23" spans="1:28" ht="147" customHeight="1" x14ac:dyDescent="0.25">
      <c r="A23" s="108" t="s">
        <v>695</v>
      </c>
      <c r="B23" s="115" t="s">
        <v>652</v>
      </c>
      <c r="C23" s="128" t="s">
        <v>656</v>
      </c>
      <c r="D23" s="115"/>
      <c r="E23" s="115"/>
      <c r="F23" s="184" t="s">
        <v>997</v>
      </c>
      <c r="G23" s="134" t="s">
        <v>260</v>
      </c>
      <c r="H23" s="395" t="s">
        <v>849</v>
      </c>
      <c r="I23" s="146">
        <v>20000</v>
      </c>
      <c r="J23" s="118"/>
      <c r="K23" s="15"/>
      <c r="L23" s="15"/>
      <c r="M23" s="15" t="s">
        <v>72</v>
      </c>
      <c r="N23" s="15"/>
      <c r="O23" s="28"/>
      <c r="P23" s="155" t="s">
        <v>329</v>
      </c>
      <c r="Q23" s="128" t="s">
        <v>330</v>
      </c>
      <c r="R23" s="340"/>
      <c r="S23" s="438" t="s">
        <v>331</v>
      </c>
      <c r="T23" s="340"/>
      <c r="U23" s="340"/>
      <c r="V23" s="14"/>
      <c r="W23" s="14"/>
      <c r="X23" s="14"/>
      <c r="Y23" s="132"/>
      <c r="Z23" s="164"/>
      <c r="AA23" s="14"/>
      <c r="AB23" s="14"/>
    </row>
    <row r="24" spans="1:28" ht="90.75" customHeight="1" x14ac:dyDescent="0.25">
      <c r="A24" s="66"/>
      <c r="B24" s="131" t="s">
        <v>653</v>
      </c>
      <c r="C24" s="128" t="s">
        <v>750</v>
      </c>
      <c r="D24" s="115"/>
      <c r="E24" s="115"/>
      <c r="F24" s="184">
        <v>40513</v>
      </c>
      <c r="G24" s="112" t="s">
        <v>150</v>
      </c>
      <c r="H24" s="383" t="s">
        <v>659</v>
      </c>
      <c r="I24" s="147"/>
      <c r="J24" s="15"/>
      <c r="K24" s="15" t="s">
        <v>72</v>
      </c>
      <c r="L24" s="15"/>
      <c r="M24" s="15"/>
      <c r="N24" s="15"/>
      <c r="O24" s="28"/>
      <c r="P24" s="438" t="s">
        <v>332</v>
      </c>
      <c r="Q24" s="340"/>
      <c r="R24" s="128"/>
      <c r="S24" s="438" t="s">
        <v>313</v>
      </c>
      <c r="T24" s="340"/>
      <c r="U24" s="340"/>
      <c r="V24" s="14"/>
      <c r="W24" s="14"/>
      <c r="X24" s="167" t="s">
        <v>394</v>
      </c>
      <c r="Y24" s="132"/>
      <c r="Z24" s="14"/>
      <c r="AA24" s="14"/>
      <c r="AB24" s="14"/>
    </row>
    <row r="25" spans="1:28" ht="78" customHeight="1" x14ac:dyDescent="0.25">
      <c r="A25" s="66"/>
      <c r="B25" s="131" t="s">
        <v>654</v>
      </c>
      <c r="C25" s="104" t="s">
        <v>848</v>
      </c>
      <c r="D25" s="115"/>
      <c r="E25" s="115"/>
      <c r="F25" s="184">
        <v>40513</v>
      </c>
      <c r="G25" s="131" t="s">
        <v>147</v>
      </c>
      <c r="H25" s="383" t="s">
        <v>850</v>
      </c>
      <c r="I25" s="131"/>
      <c r="J25" s="15"/>
      <c r="K25" s="15" t="s">
        <v>72</v>
      </c>
      <c r="L25" s="15"/>
      <c r="M25" s="15"/>
      <c r="N25" s="15"/>
      <c r="O25" s="28"/>
      <c r="P25" s="128" t="s">
        <v>333</v>
      </c>
      <c r="Q25" s="340"/>
      <c r="R25" s="128" t="s">
        <v>211</v>
      </c>
      <c r="S25" s="429" t="s">
        <v>334</v>
      </c>
      <c r="T25" s="340"/>
      <c r="U25" s="340"/>
      <c r="V25" s="14"/>
      <c r="W25" s="14"/>
      <c r="X25" s="172" t="s">
        <v>395</v>
      </c>
      <c r="Y25" s="14"/>
      <c r="Z25" s="14"/>
      <c r="AA25" s="14"/>
      <c r="AB25" s="14"/>
    </row>
    <row r="26" spans="1:28" ht="81.75" customHeight="1" x14ac:dyDescent="0.25">
      <c r="A26" s="66"/>
      <c r="B26" s="131" t="s">
        <v>655</v>
      </c>
      <c r="C26" s="104" t="s">
        <v>751</v>
      </c>
      <c r="D26" s="133"/>
      <c r="E26" s="133"/>
      <c r="F26" s="184">
        <v>40513</v>
      </c>
      <c r="G26" s="112" t="s">
        <v>145</v>
      </c>
      <c r="H26" s="443" t="s">
        <v>851</v>
      </c>
      <c r="I26" s="71"/>
      <c r="J26" s="15"/>
      <c r="K26" s="15" t="s">
        <v>72</v>
      </c>
      <c r="L26" s="15"/>
      <c r="M26" s="15"/>
      <c r="N26" s="15"/>
      <c r="O26" s="28"/>
      <c r="P26" s="438" t="s">
        <v>335</v>
      </c>
      <c r="Q26" s="339"/>
      <c r="R26" s="349"/>
      <c r="S26" s="438" t="s">
        <v>313</v>
      </c>
      <c r="T26" s="339"/>
      <c r="U26" s="339"/>
      <c r="V26" s="15"/>
      <c r="W26" s="15"/>
      <c r="X26" s="172" t="s">
        <v>396</v>
      </c>
      <c r="Y26" s="15"/>
      <c r="Z26" s="15"/>
      <c r="AA26" s="15"/>
      <c r="AB26" s="15"/>
    </row>
    <row r="27" spans="1:28" ht="90.75" customHeight="1" x14ac:dyDescent="0.25">
      <c r="A27" s="108" t="s">
        <v>696</v>
      </c>
      <c r="B27" s="115" t="s">
        <v>662</v>
      </c>
      <c r="C27" s="444" t="s">
        <v>852</v>
      </c>
      <c r="D27" s="115"/>
      <c r="E27" s="115"/>
      <c r="F27" s="184">
        <v>40513</v>
      </c>
      <c r="G27" s="112" t="s">
        <v>150</v>
      </c>
      <c r="H27" s="395" t="s">
        <v>853</v>
      </c>
      <c r="I27" s="147">
        <v>10000</v>
      </c>
      <c r="J27" s="15"/>
      <c r="K27" s="15" t="s">
        <v>72</v>
      </c>
      <c r="L27" s="15"/>
      <c r="M27" s="15"/>
      <c r="N27" s="15"/>
      <c r="O27" s="28"/>
      <c r="P27" s="438" t="s">
        <v>336</v>
      </c>
      <c r="Q27" s="340"/>
      <c r="R27" s="128"/>
      <c r="S27" s="438" t="s">
        <v>313</v>
      </c>
      <c r="T27" s="340"/>
      <c r="U27" s="340"/>
      <c r="V27" s="14"/>
      <c r="W27" s="14"/>
      <c r="X27" s="123">
        <v>41609</v>
      </c>
      <c r="Y27" s="14"/>
      <c r="Z27" s="164"/>
      <c r="AA27" s="14"/>
      <c r="AB27" s="166" t="s">
        <v>397</v>
      </c>
    </row>
    <row r="28" spans="1:28" ht="61.5" customHeight="1" x14ac:dyDescent="0.25">
      <c r="A28" s="66"/>
      <c r="B28" s="131" t="s">
        <v>663</v>
      </c>
      <c r="C28" s="444" t="s">
        <v>753</v>
      </c>
      <c r="D28" s="115"/>
      <c r="E28" s="115"/>
      <c r="F28" s="184">
        <v>40513</v>
      </c>
      <c r="G28" s="112" t="s">
        <v>150</v>
      </c>
      <c r="H28" s="395" t="s">
        <v>853</v>
      </c>
      <c r="I28" s="147">
        <v>30000</v>
      </c>
      <c r="J28" s="15"/>
      <c r="K28" s="15" t="s">
        <v>72</v>
      </c>
      <c r="L28" s="15"/>
      <c r="M28" s="15"/>
      <c r="N28" s="15"/>
      <c r="O28" s="28"/>
      <c r="P28" s="438" t="s">
        <v>903</v>
      </c>
      <c r="Q28" s="340"/>
      <c r="R28" s="128"/>
      <c r="S28" s="438" t="s">
        <v>313</v>
      </c>
      <c r="T28" s="340"/>
      <c r="U28" s="340"/>
      <c r="V28" s="14"/>
      <c r="W28" s="14"/>
      <c r="X28" s="123">
        <v>41609</v>
      </c>
      <c r="Y28" s="14"/>
      <c r="Z28" s="128" t="s">
        <v>398</v>
      </c>
      <c r="AA28" s="14"/>
      <c r="AB28" s="14"/>
    </row>
    <row r="29" spans="1:28" ht="66.75" customHeight="1" x14ac:dyDescent="0.25">
      <c r="A29" s="66"/>
      <c r="B29" s="131" t="s">
        <v>664</v>
      </c>
      <c r="C29" s="444" t="s">
        <v>754</v>
      </c>
      <c r="D29" s="115"/>
      <c r="E29" s="115"/>
      <c r="F29" s="184">
        <v>40513</v>
      </c>
      <c r="G29" s="112" t="s">
        <v>264</v>
      </c>
      <c r="H29" s="395" t="s">
        <v>669</v>
      </c>
      <c r="I29" s="131" t="s">
        <v>309</v>
      </c>
      <c r="J29" s="15"/>
      <c r="K29" s="15" t="s">
        <v>72</v>
      </c>
      <c r="L29" s="15"/>
      <c r="M29" s="15"/>
      <c r="N29" s="15"/>
      <c r="O29" s="28"/>
      <c r="P29" s="438" t="s">
        <v>903</v>
      </c>
      <c r="Q29" s="340"/>
      <c r="R29" s="128"/>
      <c r="S29" s="438" t="s">
        <v>313</v>
      </c>
      <c r="T29" s="340"/>
      <c r="U29" s="340"/>
      <c r="V29" s="14"/>
      <c r="W29" s="14"/>
      <c r="X29" s="167" t="s">
        <v>395</v>
      </c>
      <c r="Y29" s="112" t="s">
        <v>399</v>
      </c>
      <c r="Z29" s="14"/>
      <c r="AA29" s="14"/>
      <c r="AB29" s="14"/>
    </row>
    <row r="30" spans="1:28" ht="77.25" customHeight="1" x14ac:dyDescent="0.25">
      <c r="A30" s="66"/>
      <c r="B30" s="131" t="s">
        <v>665</v>
      </c>
      <c r="C30" s="427" t="s">
        <v>755</v>
      </c>
      <c r="D30" s="133"/>
      <c r="E30" s="133"/>
      <c r="F30" s="184">
        <v>40725</v>
      </c>
      <c r="G30" s="112" t="s">
        <v>145</v>
      </c>
      <c r="H30" s="443" t="s">
        <v>854</v>
      </c>
      <c r="I30" s="147">
        <v>10000</v>
      </c>
      <c r="J30" s="15"/>
      <c r="K30" s="15" t="s">
        <v>72</v>
      </c>
      <c r="L30" s="15"/>
      <c r="M30" s="15"/>
      <c r="N30" s="15"/>
      <c r="O30" s="28"/>
      <c r="P30" s="438" t="s">
        <v>903</v>
      </c>
      <c r="Q30" s="339"/>
      <c r="R30" s="349"/>
      <c r="S30" s="438" t="s">
        <v>313</v>
      </c>
      <c r="T30" s="340"/>
      <c r="U30" s="339"/>
      <c r="V30" s="15"/>
      <c r="W30" s="15"/>
      <c r="X30" s="173" t="s">
        <v>400</v>
      </c>
      <c r="Y30" s="114" t="s">
        <v>399</v>
      </c>
      <c r="Z30" s="164"/>
      <c r="AA30" s="15"/>
      <c r="AB30" s="15"/>
    </row>
    <row r="31" spans="1:28" ht="79.5" customHeight="1" x14ac:dyDescent="0.25">
      <c r="A31" s="66"/>
      <c r="B31" s="131" t="s">
        <v>666</v>
      </c>
      <c r="C31" s="106" t="s">
        <v>756</v>
      </c>
      <c r="D31" s="133"/>
      <c r="E31" s="133"/>
      <c r="F31" s="184">
        <v>40940</v>
      </c>
      <c r="G31" s="112" t="s">
        <v>138</v>
      </c>
      <c r="H31" s="443" t="s">
        <v>855</v>
      </c>
      <c r="I31" s="71"/>
      <c r="J31" s="15"/>
      <c r="K31" s="15" t="s">
        <v>72</v>
      </c>
      <c r="L31" s="15"/>
      <c r="M31" s="15"/>
      <c r="N31" s="15"/>
      <c r="O31" s="28"/>
      <c r="P31" s="438" t="s">
        <v>337</v>
      </c>
      <c r="Q31" s="339"/>
      <c r="R31" s="349"/>
      <c r="S31" s="438" t="s">
        <v>313</v>
      </c>
      <c r="T31" s="340"/>
      <c r="U31" s="339"/>
      <c r="V31" s="15"/>
      <c r="W31" s="15"/>
      <c r="X31" s="173" t="s">
        <v>400</v>
      </c>
      <c r="Y31" s="15"/>
      <c r="Z31" s="15"/>
      <c r="AA31" s="15"/>
      <c r="AB31" s="15"/>
    </row>
    <row r="32" spans="1:28" ht="108" customHeight="1" x14ac:dyDescent="0.25">
      <c r="A32" s="108" t="s">
        <v>697</v>
      </c>
      <c r="B32" s="115" t="s">
        <v>691</v>
      </c>
      <c r="C32" s="104" t="s">
        <v>757</v>
      </c>
      <c r="D32" s="115"/>
      <c r="E32" s="115"/>
      <c r="F32" s="184">
        <v>40360</v>
      </c>
      <c r="G32" s="112" t="s">
        <v>154</v>
      </c>
      <c r="H32" s="104" t="s">
        <v>857</v>
      </c>
      <c r="I32" s="131" t="s">
        <v>310</v>
      </c>
      <c r="J32" s="15"/>
      <c r="K32" s="15" t="s">
        <v>72</v>
      </c>
      <c r="L32" s="15"/>
      <c r="M32" s="15"/>
      <c r="N32" s="15"/>
      <c r="O32" s="28"/>
      <c r="P32" s="438" t="s">
        <v>904</v>
      </c>
      <c r="Q32" s="128" t="s">
        <v>927</v>
      </c>
      <c r="R32" s="128" t="s">
        <v>338</v>
      </c>
      <c r="S32" s="429" t="s">
        <v>313</v>
      </c>
      <c r="T32" s="340"/>
      <c r="U32" s="340"/>
      <c r="V32" s="14"/>
      <c r="W32" s="14"/>
      <c r="X32" s="167" t="s">
        <v>401</v>
      </c>
      <c r="Y32" s="14"/>
      <c r="Z32" s="14"/>
      <c r="AA32" s="104" t="s">
        <v>402</v>
      </c>
      <c r="AB32" s="14"/>
    </row>
    <row r="33" spans="1:28" ht="114.75" customHeight="1" x14ac:dyDescent="0.25">
      <c r="A33" s="66"/>
      <c r="B33" s="131" t="s">
        <v>692</v>
      </c>
      <c r="C33" s="104" t="s">
        <v>856</v>
      </c>
      <c r="D33" s="115"/>
      <c r="E33" s="115"/>
      <c r="F33" s="182">
        <v>40391</v>
      </c>
      <c r="G33" s="112" t="s">
        <v>154</v>
      </c>
      <c r="H33" s="104" t="s">
        <v>857</v>
      </c>
      <c r="I33" s="131" t="s">
        <v>310</v>
      </c>
      <c r="J33" s="15"/>
      <c r="K33" s="15" t="s">
        <v>72</v>
      </c>
      <c r="L33" s="15"/>
      <c r="M33" s="15"/>
      <c r="N33" s="15"/>
      <c r="O33" s="28"/>
      <c r="P33" s="438" t="s">
        <v>339</v>
      </c>
      <c r="Q33" s="438" t="s">
        <v>926</v>
      </c>
      <c r="R33" s="128" t="s">
        <v>340</v>
      </c>
      <c r="S33" s="429" t="s">
        <v>313</v>
      </c>
      <c r="T33" s="340"/>
      <c r="U33" s="340"/>
      <c r="V33" s="14"/>
      <c r="W33" s="14"/>
      <c r="X33" s="123">
        <v>41244</v>
      </c>
      <c r="Y33" s="14"/>
      <c r="Z33" s="14"/>
      <c r="AA33" s="128" t="s">
        <v>403</v>
      </c>
      <c r="AB33" s="14"/>
    </row>
    <row r="34" spans="1:28" ht="109.5" customHeight="1" x14ac:dyDescent="0.25">
      <c r="A34" s="66"/>
      <c r="B34" s="131" t="s">
        <v>693</v>
      </c>
      <c r="C34" s="104" t="s">
        <v>759</v>
      </c>
      <c r="D34" s="115"/>
      <c r="E34" s="115"/>
      <c r="F34" s="184" t="s">
        <v>1001</v>
      </c>
      <c r="G34" s="112" t="s">
        <v>154</v>
      </c>
      <c r="H34" s="104" t="s">
        <v>857</v>
      </c>
      <c r="I34" s="148" t="s">
        <v>311</v>
      </c>
      <c r="J34" s="15"/>
      <c r="K34" s="15"/>
      <c r="L34" s="15" t="s">
        <v>72</v>
      </c>
      <c r="M34" s="15"/>
      <c r="N34" s="15"/>
      <c r="O34" s="28"/>
      <c r="P34" s="438" t="s">
        <v>341</v>
      </c>
      <c r="Q34" s="429"/>
      <c r="R34" s="393" t="s">
        <v>342</v>
      </c>
      <c r="S34" s="429" t="s">
        <v>313</v>
      </c>
      <c r="T34" s="340"/>
      <c r="U34" s="340"/>
      <c r="V34" s="14"/>
      <c r="W34" s="14"/>
      <c r="X34" s="14"/>
      <c r="Y34" s="14"/>
      <c r="Z34" s="14"/>
      <c r="AA34" s="104" t="s">
        <v>404</v>
      </c>
      <c r="AB34" s="14"/>
    </row>
    <row r="35" spans="1:28" ht="85.5" customHeight="1" x14ac:dyDescent="0.25">
      <c r="A35" s="108" t="s">
        <v>116</v>
      </c>
      <c r="B35" s="115" t="s">
        <v>733</v>
      </c>
      <c r="C35" s="104" t="s">
        <v>747</v>
      </c>
      <c r="D35" s="115" t="s">
        <v>128</v>
      </c>
      <c r="E35" s="115"/>
      <c r="F35" s="534">
        <v>40756</v>
      </c>
      <c r="G35" s="142" t="s">
        <v>267</v>
      </c>
      <c r="H35" s="395" t="s">
        <v>703</v>
      </c>
      <c r="I35" s="143">
        <v>30000</v>
      </c>
      <c r="J35" s="15"/>
      <c r="K35" s="15" t="s">
        <v>72</v>
      </c>
      <c r="L35" s="15"/>
      <c r="M35" s="15"/>
      <c r="N35" s="15"/>
      <c r="O35" s="28"/>
      <c r="P35" s="438" t="s">
        <v>905</v>
      </c>
      <c r="Q35" s="340"/>
      <c r="R35" s="128" t="s">
        <v>820</v>
      </c>
      <c r="S35" s="438" t="s">
        <v>313</v>
      </c>
      <c r="T35" s="340"/>
      <c r="U35" s="340"/>
      <c r="V35" s="14"/>
      <c r="W35" s="14"/>
      <c r="X35" s="123">
        <v>41334</v>
      </c>
      <c r="Y35" s="142"/>
      <c r="Z35" s="143"/>
      <c r="AA35" s="128" t="s">
        <v>405</v>
      </c>
      <c r="AB35" s="166" t="s">
        <v>406</v>
      </c>
    </row>
    <row r="36" spans="1:28" ht="70.5" customHeight="1" x14ac:dyDescent="0.25">
      <c r="A36" s="66"/>
      <c r="B36" s="131" t="s">
        <v>734</v>
      </c>
      <c r="C36" s="104" t="s">
        <v>860</v>
      </c>
      <c r="D36" s="115" t="s">
        <v>130</v>
      </c>
      <c r="E36" s="115"/>
      <c r="F36" s="534">
        <v>40513</v>
      </c>
      <c r="G36" s="112" t="s">
        <v>155</v>
      </c>
      <c r="H36" s="395" t="s">
        <v>863</v>
      </c>
      <c r="I36" s="143">
        <v>25000</v>
      </c>
      <c r="J36" s="15"/>
      <c r="K36" s="15" t="s">
        <v>72</v>
      </c>
      <c r="L36" s="15"/>
      <c r="M36" s="15"/>
      <c r="N36" s="15"/>
      <c r="O36" s="28"/>
      <c r="P36" s="438" t="s">
        <v>343</v>
      </c>
      <c r="Q36" s="429" t="s">
        <v>925</v>
      </c>
      <c r="R36" s="128" t="s">
        <v>344</v>
      </c>
      <c r="S36" s="438" t="s">
        <v>345</v>
      </c>
      <c r="T36" s="340"/>
      <c r="U36" s="340"/>
      <c r="V36" s="14"/>
      <c r="W36" s="14"/>
      <c r="X36" s="167"/>
      <c r="Y36" s="14"/>
      <c r="Z36" s="143"/>
      <c r="AA36" s="14"/>
      <c r="AB36" s="104" t="s">
        <v>407</v>
      </c>
    </row>
    <row r="37" spans="1:28" ht="145.5" customHeight="1" x14ac:dyDescent="0.25">
      <c r="A37" s="66"/>
      <c r="B37" s="131" t="s">
        <v>735</v>
      </c>
      <c r="C37" s="104" t="s">
        <v>761</v>
      </c>
      <c r="D37" s="115"/>
      <c r="E37" s="115"/>
      <c r="F37" s="536">
        <v>40725</v>
      </c>
      <c r="G37" s="112" t="s">
        <v>155</v>
      </c>
      <c r="H37" s="395" t="s">
        <v>864</v>
      </c>
      <c r="I37" s="143">
        <v>100000</v>
      </c>
      <c r="J37" s="15"/>
      <c r="K37" s="15" t="s">
        <v>72</v>
      </c>
      <c r="L37" s="15"/>
      <c r="M37" s="15"/>
      <c r="N37" s="15"/>
      <c r="O37" s="28"/>
      <c r="P37" s="438" t="s">
        <v>346</v>
      </c>
      <c r="Q37" s="340"/>
      <c r="R37" s="128" t="s">
        <v>933</v>
      </c>
      <c r="S37" s="438" t="s">
        <v>347</v>
      </c>
      <c r="T37" s="340"/>
      <c r="U37" s="340"/>
      <c r="V37" s="14"/>
      <c r="W37" s="14"/>
      <c r="X37" s="167" t="s">
        <v>388</v>
      </c>
      <c r="Y37" s="174" t="s">
        <v>408</v>
      </c>
      <c r="Z37" s="175"/>
      <c r="AA37" s="176" t="s">
        <v>409</v>
      </c>
      <c r="AB37" s="128" t="s">
        <v>410</v>
      </c>
    </row>
    <row r="38" spans="1:28" ht="78" customHeight="1" x14ac:dyDescent="0.25">
      <c r="A38" s="66"/>
      <c r="B38" s="131" t="s">
        <v>736</v>
      </c>
      <c r="C38" s="104" t="s">
        <v>748</v>
      </c>
      <c r="D38" s="115"/>
      <c r="E38" s="115"/>
      <c r="F38" s="534">
        <v>40878</v>
      </c>
      <c r="G38" s="112" t="s">
        <v>157</v>
      </c>
      <c r="H38" s="395" t="s">
        <v>865</v>
      </c>
      <c r="I38" s="143">
        <v>50000</v>
      </c>
      <c r="J38" s="15"/>
      <c r="K38" s="15"/>
      <c r="L38" s="15"/>
      <c r="M38" s="15"/>
      <c r="N38" s="15" t="s">
        <v>72</v>
      </c>
      <c r="O38" s="28"/>
      <c r="P38" s="429"/>
      <c r="Q38" s="429" t="s">
        <v>924</v>
      </c>
      <c r="R38" s="128"/>
      <c r="S38" s="438" t="s">
        <v>347</v>
      </c>
      <c r="T38" s="340"/>
      <c r="U38" s="340"/>
      <c r="V38" s="14"/>
      <c r="W38" s="14"/>
      <c r="X38" s="14"/>
      <c r="Y38" s="14"/>
      <c r="Z38" s="143"/>
      <c r="AA38" s="104" t="s">
        <v>411</v>
      </c>
      <c r="AB38" s="177" t="s">
        <v>412</v>
      </c>
    </row>
    <row r="39" spans="1:28" ht="76.5" customHeight="1" x14ac:dyDescent="0.25">
      <c r="A39" s="66"/>
      <c r="B39" s="131" t="s">
        <v>737</v>
      </c>
      <c r="C39" s="104" t="s">
        <v>861</v>
      </c>
      <c r="D39" s="115"/>
      <c r="E39" s="115"/>
      <c r="F39" s="534">
        <v>41244</v>
      </c>
      <c r="G39" s="112" t="s">
        <v>155</v>
      </c>
      <c r="H39" s="395" t="s">
        <v>866</v>
      </c>
      <c r="I39" s="143">
        <v>50000</v>
      </c>
      <c r="J39" s="15"/>
      <c r="K39" s="15"/>
      <c r="L39" s="15"/>
      <c r="M39" s="15" t="s">
        <v>72</v>
      </c>
      <c r="N39" s="15"/>
      <c r="O39" s="28"/>
      <c r="P39" s="438" t="s">
        <v>348</v>
      </c>
      <c r="Q39" s="429" t="s">
        <v>923</v>
      </c>
      <c r="R39" s="128"/>
      <c r="S39" s="438" t="s">
        <v>347</v>
      </c>
      <c r="T39" s="340"/>
      <c r="U39" s="340"/>
      <c r="V39" s="14"/>
      <c r="W39" s="14"/>
      <c r="X39" s="178">
        <v>41609</v>
      </c>
      <c r="Y39" s="104" t="s">
        <v>408</v>
      </c>
      <c r="Z39" s="143"/>
      <c r="AA39" s="14"/>
      <c r="AB39" s="14"/>
    </row>
    <row r="40" spans="1:28" ht="135.75" customHeight="1" x14ac:dyDescent="0.25">
      <c r="A40" s="66"/>
      <c r="B40" s="131" t="s">
        <v>738</v>
      </c>
      <c r="C40" s="104" t="s">
        <v>763</v>
      </c>
      <c r="D40" s="115"/>
      <c r="E40" s="115"/>
      <c r="F40" s="534">
        <v>41609</v>
      </c>
      <c r="G40" s="112" t="s">
        <v>155</v>
      </c>
      <c r="H40" s="395" t="s">
        <v>867</v>
      </c>
      <c r="I40" s="143">
        <v>50000</v>
      </c>
      <c r="J40" s="15"/>
      <c r="K40" s="15"/>
      <c r="L40" s="15" t="s">
        <v>72</v>
      </c>
      <c r="M40" s="15"/>
      <c r="N40" s="15"/>
      <c r="O40" s="28"/>
      <c r="P40" s="438" t="s">
        <v>906</v>
      </c>
      <c r="Q40" s="340"/>
      <c r="R40" s="128" t="s">
        <v>349</v>
      </c>
      <c r="S40" s="438" t="s">
        <v>347</v>
      </c>
      <c r="T40" s="340"/>
      <c r="U40" s="340"/>
      <c r="V40" s="14"/>
      <c r="W40" s="14"/>
      <c r="X40" s="14"/>
      <c r="Y40" s="14"/>
      <c r="Z40" s="143"/>
      <c r="AA40" s="14"/>
      <c r="AB40" s="104" t="s">
        <v>413</v>
      </c>
    </row>
    <row r="41" spans="1:28" ht="96.75" customHeight="1" x14ac:dyDescent="0.25">
      <c r="A41" s="66"/>
      <c r="B41" s="131" t="s">
        <v>739</v>
      </c>
      <c r="C41" s="104" t="s">
        <v>764</v>
      </c>
      <c r="D41" s="115"/>
      <c r="E41" s="115"/>
      <c r="F41" s="534">
        <v>40756</v>
      </c>
      <c r="G41" s="104" t="s">
        <v>158</v>
      </c>
      <c r="H41" s="395" t="s">
        <v>868</v>
      </c>
      <c r="I41" s="149" t="s">
        <v>268</v>
      </c>
      <c r="J41" s="15"/>
      <c r="K41" s="15" t="s">
        <v>72</v>
      </c>
      <c r="L41" s="15"/>
      <c r="M41" s="15"/>
      <c r="N41" s="15"/>
      <c r="O41" s="28"/>
      <c r="P41" s="438" t="s">
        <v>350</v>
      </c>
      <c r="Q41" s="429"/>
      <c r="R41" s="128" t="s">
        <v>934</v>
      </c>
      <c r="S41" s="429" t="s">
        <v>313</v>
      </c>
      <c r="T41" s="340"/>
      <c r="U41" s="340"/>
      <c r="V41" s="14"/>
      <c r="W41" s="14"/>
      <c r="X41" s="179" t="s">
        <v>395</v>
      </c>
      <c r="Y41" s="14"/>
      <c r="Z41" s="149"/>
      <c r="AA41" s="119" t="s">
        <v>414</v>
      </c>
      <c r="AB41" s="14"/>
    </row>
    <row r="42" spans="1:28" ht="102" customHeight="1" x14ac:dyDescent="0.25">
      <c r="A42" s="66"/>
      <c r="B42" s="131" t="s">
        <v>740</v>
      </c>
      <c r="C42" s="104" t="s">
        <v>859</v>
      </c>
      <c r="D42" s="115"/>
      <c r="E42" s="115"/>
      <c r="F42" s="534">
        <v>40179</v>
      </c>
      <c r="G42" s="112" t="s">
        <v>159</v>
      </c>
      <c r="H42" s="395" t="s">
        <v>869</v>
      </c>
      <c r="I42" s="150" t="s">
        <v>269</v>
      </c>
      <c r="J42" s="15"/>
      <c r="K42" s="15" t="s">
        <v>72</v>
      </c>
      <c r="L42" s="15"/>
      <c r="M42" s="15"/>
      <c r="N42" s="15"/>
      <c r="O42" s="28"/>
      <c r="P42" s="438" t="s">
        <v>351</v>
      </c>
      <c r="Q42" s="438" t="s">
        <v>232</v>
      </c>
      <c r="R42" s="128" t="s">
        <v>935</v>
      </c>
      <c r="S42" s="429" t="s">
        <v>313</v>
      </c>
      <c r="T42" s="340"/>
      <c r="U42" s="340"/>
      <c r="V42" s="14"/>
      <c r="W42" s="14"/>
      <c r="X42" s="167" t="s">
        <v>395</v>
      </c>
      <c r="Y42" s="14"/>
      <c r="Z42" s="150"/>
      <c r="AA42" s="104" t="s">
        <v>414</v>
      </c>
      <c r="AB42" s="104" t="s">
        <v>415</v>
      </c>
    </row>
    <row r="43" spans="1:28" ht="97.5" customHeight="1" x14ac:dyDescent="0.25">
      <c r="A43" s="66"/>
      <c r="B43" s="131" t="s">
        <v>741</v>
      </c>
      <c r="C43" s="104" t="s">
        <v>862</v>
      </c>
      <c r="D43" s="115"/>
      <c r="E43" s="115"/>
      <c r="F43" s="534">
        <v>42339</v>
      </c>
      <c r="G43" s="112" t="s">
        <v>302</v>
      </c>
      <c r="H43" s="395" t="s">
        <v>870</v>
      </c>
      <c r="I43" s="143">
        <v>10000</v>
      </c>
      <c r="J43" s="15"/>
      <c r="K43" s="15"/>
      <c r="L43" s="15"/>
      <c r="M43" s="15" t="s">
        <v>72</v>
      </c>
      <c r="N43" s="15"/>
      <c r="O43" s="28"/>
      <c r="P43" s="441" t="s">
        <v>907</v>
      </c>
      <c r="Q43" s="340"/>
      <c r="R43" s="128"/>
      <c r="S43" s="429" t="s">
        <v>352</v>
      </c>
      <c r="T43" s="340"/>
      <c r="U43" s="340"/>
      <c r="V43" s="14"/>
      <c r="W43" s="14"/>
      <c r="Y43" s="14"/>
      <c r="Z43" s="143"/>
      <c r="AA43" s="14"/>
      <c r="AB43" s="14"/>
    </row>
    <row r="44" spans="1:28" ht="83.25" customHeight="1" x14ac:dyDescent="0.25">
      <c r="A44" s="66"/>
      <c r="B44" s="131" t="s">
        <v>742</v>
      </c>
      <c r="C44" s="104" t="s">
        <v>767</v>
      </c>
      <c r="D44" s="115"/>
      <c r="E44" s="115"/>
      <c r="F44" s="534">
        <v>41609</v>
      </c>
      <c r="G44" s="112" t="s">
        <v>159</v>
      </c>
      <c r="H44" s="395" t="s">
        <v>871</v>
      </c>
      <c r="I44" s="131"/>
      <c r="J44" s="15"/>
      <c r="K44" s="15"/>
      <c r="L44" s="15"/>
      <c r="M44" s="15" t="s">
        <v>72</v>
      </c>
      <c r="N44" s="15"/>
      <c r="O44" s="28"/>
      <c r="P44" s="438" t="s">
        <v>908</v>
      </c>
      <c r="Q44" s="340"/>
      <c r="R44" s="128"/>
      <c r="S44" s="429" t="s">
        <v>203</v>
      </c>
      <c r="T44" s="340"/>
      <c r="U44" s="340"/>
      <c r="V44" s="14"/>
      <c r="W44" s="14"/>
      <c r="X44" s="135"/>
      <c r="Y44" s="14"/>
      <c r="Z44" s="14"/>
      <c r="AA44" s="104" t="s">
        <v>416</v>
      </c>
      <c r="AB44" s="104" t="s">
        <v>417</v>
      </c>
    </row>
    <row r="45" spans="1:28" ht="120.75" customHeight="1" x14ac:dyDescent="0.25">
      <c r="A45" s="66"/>
      <c r="B45" s="131" t="s">
        <v>743</v>
      </c>
      <c r="C45" s="104" t="s">
        <v>768</v>
      </c>
      <c r="D45" s="115"/>
      <c r="E45" s="115"/>
      <c r="F45" s="534">
        <v>40756</v>
      </c>
      <c r="G45" s="112" t="s">
        <v>159</v>
      </c>
      <c r="H45" s="395" t="s">
        <v>872</v>
      </c>
      <c r="I45" s="112" t="s">
        <v>270</v>
      </c>
      <c r="J45" s="15"/>
      <c r="K45" s="15" t="s">
        <v>72</v>
      </c>
      <c r="L45" s="15"/>
      <c r="M45" s="15"/>
      <c r="N45" s="15"/>
      <c r="O45" s="28"/>
      <c r="P45" s="438" t="s">
        <v>909</v>
      </c>
      <c r="Q45" s="438" t="s">
        <v>922</v>
      </c>
      <c r="R45" s="128" t="s">
        <v>936</v>
      </c>
      <c r="S45" s="429" t="s">
        <v>313</v>
      </c>
      <c r="T45" s="340"/>
      <c r="U45" s="340"/>
      <c r="V45" s="14"/>
      <c r="W45" s="14"/>
      <c r="X45" s="167" t="s">
        <v>395</v>
      </c>
      <c r="Y45" s="14"/>
      <c r="Z45" s="112"/>
      <c r="AA45" s="119" t="s">
        <v>418</v>
      </c>
      <c r="AB45" s="14"/>
    </row>
    <row r="46" spans="1:28" ht="78" customHeight="1" x14ac:dyDescent="0.25">
      <c r="A46" s="66"/>
      <c r="B46" s="131" t="s">
        <v>744</v>
      </c>
      <c r="C46" s="104" t="s">
        <v>858</v>
      </c>
      <c r="D46" s="115" t="s">
        <v>135</v>
      </c>
      <c r="E46" s="115"/>
      <c r="F46" s="534">
        <v>40756</v>
      </c>
      <c r="G46" s="112" t="s">
        <v>161</v>
      </c>
      <c r="H46" s="395" t="s">
        <v>873</v>
      </c>
      <c r="I46" s="148">
        <v>20000</v>
      </c>
      <c r="J46" s="15"/>
      <c r="K46" s="15"/>
      <c r="L46" s="15"/>
      <c r="M46" s="15"/>
      <c r="N46" s="15" t="s">
        <v>72</v>
      </c>
      <c r="O46" s="28"/>
      <c r="P46" s="438" t="s">
        <v>235</v>
      </c>
      <c r="Q46" s="429" t="s">
        <v>921</v>
      </c>
      <c r="R46" s="340"/>
      <c r="S46" s="429" t="s">
        <v>313</v>
      </c>
      <c r="T46" s="340"/>
      <c r="U46" s="340"/>
      <c r="V46" s="14"/>
      <c r="W46" s="14"/>
      <c r="X46" s="14"/>
      <c r="Y46" s="14"/>
      <c r="Z46" s="14"/>
      <c r="AA46" s="14"/>
      <c r="AB46" s="14"/>
    </row>
    <row r="47" spans="1:28" ht="75" customHeight="1" x14ac:dyDescent="0.25">
      <c r="A47" s="66"/>
      <c r="B47" s="131" t="s">
        <v>745</v>
      </c>
      <c r="C47" s="445" t="s">
        <v>770</v>
      </c>
      <c r="D47" s="115"/>
      <c r="E47" s="115"/>
      <c r="F47" s="534">
        <v>40513</v>
      </c>
      <c r="G47" s="112" t="s">
        <v>159</v>
      </c>
      <c r="H47" s="395" t="s">
        <v>715</v>
      </c>
      <c r="I47" s="131"/>
      <c r="J47" s="15"/>
      <c r="K47" s="15"/>
      <c r="L47" s="15"/>
      <c r="M47" s="15"/>
      <c r="N47" s="15" t="s">
        <v>72</v>
      </c>
      <c r="O47" s="28"/>
      <c r="P47" s="438" t="s">
        <v>910</v>
      </c>
      <c r="Q47" s="429" t="s">
        <v>920</v>
      </c>
      <c r="R47" s="340"/>
      <c r="S47" s="429" t="s">
        <v>313</v>
      </c>
      <c r="T47" s="340"/>
      <c r="U47" s="340"/>
      <c r="V47" s="14"/>
      <c r="W47" s="14"/>
      <c r="X47" s="14"/>
      <c r="Y47" s="14"/>
      <c r="Z47" s="14"/>
      <c r="AA47" s="14"/>
      <c r="AB47" s="14"/>
    </row>
    <row r="48" spans="1:28" ht="81" customHeight="1" x14ac:dyDescent="0.25">
      <c r="A48" s="66"/>
      <c r="B48" s="131" t="s">
        <v>746</v>
      </c>
      <c r="C48" s="104" t="s">
        <v>771</v>
      </c>
      <c r="D48" s="115"/>
      <c r="E48" s="115"/>
      <c r="F48" s="534">
        <v>40878</v>
      </c>
      <c r="G48" s="112" t="s">
        <v>163</v>
      </c>
      <c r="H48" s="395" t="s">
        <v>874</v>
      </c>
      <c r="I48" s="112" t="s">
        <v>271</v>
      </c>
      <c r="J48" s="15"/>
      <c r="K48" s="15" t="s">
        <v>72</v>
      </c>
      <c r="L48" s="15"/>
      <c r="M48" s="15"/>
      <c r="N48" s="15"/>
      <c r="O48" s="28"/>
      <c r="P48" s="438" t="s">
        <v>353</v>
      </c>
      <c r="Q48" s="128" t="s">
        <v>919</v>
      </c>
      <c r="R48" s="128"/>
      <c r="S48" s="429" t="s">
        <v>313</v>
      </c>
      <c r="T48" s="340"/>
      <c r="U48" s="340"/>
      <c r="V48" s="14"/>
      <c r="W48" s="14"/>
      <c r="X48" s="178">
        <v>41456</v>
      </c>
      <c r="Y48" s="14"/>
      <c r="Z48" s="112"/>
      <c r="AA48" s="119" t="s">
        <v>419</v>
      </c>
      <c r="AB48" s="14"/>
    </row>
    <row r="49" spans="1:28" ht="123" customHeight="1" x14ac:dyDescent="0.25">
      <c r="A49" s="108" t="s">
        <v>699</v>
      </c>
      <c r="B49" s="115" t="s">
        <v>772</v>
      </c>
      <c r="C49" s="104" t="s">
        <v>779</v>
      </c>
      <c r="D49" s="115"/>
      <c r="E49" s="115"/>
      <c r="F49" s="534">
        <v>40725</v>
      </c>
      <c r="G49" s="134" t="s">
        <v>164</v>
      </c>
      <c r="H49" s="395" t="s">
        <v>877</v>
      </c>
      <c r="I49" s="143">
        <v>20000</v>
      </c>
      <c r="J49" s="15"/>
      <c r="K49" s="15" t="s">
        <v>72</v>
      </c>
      <c r="L49" s="15"/>
      <c r="M49" s="15"/>
      <c r="N49" s="15"/>
      <c r="O49" s="28"/>
      <c r="P49" s="438" t="s">
        <v>354</v>
      </c>
      <c r="Q49" s="128" t="s">
        <v>918</v>
      </c>
      <c r="R49" s="438" t="s">
        <v>937</v>
      </c>
      <c r="S49" s="429" t="s">
        <v>355</v>
      </c>
      <c r="T49" s="340"/>
      <c r="U49" s="340"/>
      <c r="V49" s="14"/>
      <c r="W49" s="14"/>
      <c r="X49" s="167" t="s">
        <v>401</v>
      </c>
      <c r="Y49" s="14"/>
      <c r="Z49" s="143"/>
      <c r="AA49" s="104" t="s">
        <v>420</v>
      </c>
      <c r="AB49" s="14"/>
    </row>
    <row r="50" spans="1:28" ht="87.75" customHeight="1" x14ac:dyDescent="0.25">
      <c r="A50" s="66"/>
      <c r="B50" s="131" t="s">
        <v>773</v>
      </c>
      <c r="C50" s="104" t="s">
        <v>780</v>
      </c>
      <c r="D50" s="115"/>
      <c r="E50" s="115"/>
      <c r="F50" s="536">
        <v>41091</v>
      </c>
      <c r="G50" s="112" t="s">
        <v>165</v>
      </c>
      <c r="H50" s="395" t="s">
        <v>878</v>
      </c>
      <c r="I50" s="151">
        <v>30000</v>
      </c>
      <c r="J50" s="15"/>
      <c r="K50" s="15" t="s">
        <v>72</v>
      </c>
      <c r="L50" s="15"/>
      <c r="M50" s="15"/>
      <c r="N50" s="15"/>
      <c r="O50" s="28"/>
      <c r="P50" s="438" t="s">
        <v>356</v>
      </c>
      <c r="Q50" s="340"/>
      <c r="R50" s="128" t="s">
        <v>241</v>
      </c>
      <c r="S50" s="438" t="s">
        <v>357</v>
      </c>
      <c r="T50" s="340"/>
      <c r="U50" s="340"/>
      <c r="V50" s="14"/>
      <c r="W50" s="14"/>
      <c r="X50" s="179" t="s">
        <v>400</v>
      </c>
      <c r="Y50" s="104" t="s">
        <v>421</v>
      </c>
      <c r="AA50" s="119" t="s">
        <v>422</v>
      </c>
      <c r="AB50" s="14"/>
    </row>
    <row r="51" spans="1:28" ht="75.75" customHeight="1" x14ac:dyDescent="0.25">
      <c r="A51" s="66"/>
      <c r="B51" s="131" t="s">
        <v>774</v>
      </c>
      <c r="C51" s="104" t="s">
        <v>875</v>
      </c>
      <c r="D51" s="115"/>
      <c r="E51" s="115"/>
      <c r="F51" s="536">
        <v>41091</v>
      </c>
      <c r="G51" s="112" t="s">
        <v>138</v>
      </c>
      <c r="H51" s="395" t="s">
        <v>879</v>
      </c>
      <c r="I51" s="151">
        <v>30000</v>
      </c>
      <c r="J51" s="15"/>
      <c r="K51" s="15" t="s">
        <v>72</v>
      </c>
      <c r="L51" s="15"/>
      <c r="M51" s="15"/>
      <c r="N51" s="15"/>
      <c r="O51" s="28"/>
      <c r="P51" s="438" t="s">
        <v>358</v>
      </c>
      <c r="Q51" s="128" t="s">
        <v>917</v>
      </c>
      <c r="R51" s="128" t="s">
        <v>938</v>
      </c>
      <c r="S51" s="438" t="s">
        <v>359</v>
      </c>
      <c r="T51" s="340"/>
      <c r="U51" s="340"/>
      <c r="V51" s="14"/>
      <c r="W51" s="14"/>
      <c r="X51" s="178">
        <v>41609</v>
      </c>
      <c r="Y51" s="104"/>
      <c r="Z51" s="151"/>
      <c r="AA51" s="14"/>
      <c r="AB51" s="14"/>
    </row>
    <row r="52" spans="1:28" ht="99.75" customHeight="1" x14ac:dyDescent="0.3">
      <c r="A52" s="66"/>
      <c r="B52" s="131" t="s">
        <v>775</v>
      </c>
      <c r="C52" s="104" t="s">
        <v>782</v>
      </c>
      <c r="D52" s="115"/>
      <c r="E52" s="115"/>
      <c r="F52" s="536">
        <v>41091</v>
      </c>
      <c r="G52" s="112" t="s">
        <v>163</v>
      </c>
      <c r="H52" s="395" t="s">
        <v>880</v>
      </c>
      <c r="I52" s="151">
        <v>30000</v>
      </c>
      <c r="J52" s="15"/>
      <c r="K52" s="15" t="s">
        <v>72</v>
      </c>
      <c r="L52" s="15"/>
      <c r="M52" s="15"/>
      <c r="N52" s="122"/>
      <c r="O52" s="28"/>
      <c r="P52" s="438" t="s">
        <v>360</v>
      </c>
      <c r="Q52" s="340"/>
      <c r="R52" s="128" t="s">
        <v>939</v>
      </c>
      <c r="S52" s="438" t="s">
        <v>361</v>
      </c>
      <c r="T52" s="340"/>
      <c r="U52" s="340"/>
      <c r="V52" s="14"/>
      <c r="W52" s="14"/>
      <c r="X52" s="178">
        <v>41974</v>
      </c>
      <c r="Y52" s="119"/>
      <c r="Z52" s="151"/>
      <c r="AA52" s="119" t="s">
        <v>423</v>
      </c>
      <c r="AB52" s="14"/>
    </row>
    <row r="53" spans="1:28" ht="75.75" customHeight="1" x14ac:dyDescent="0.25">
      <c r="A53" s="66"/>
      <c r="B53" s="131" t="s">
        <v>776</v>
      </c>
      <c r="C53" s="445" t="s">
        <v>783</v>
      </c>
      <c r="D53" s="115"/>
      <c r="E53" s="115"/>
      <c r="F53" s="536">
        <v>41091</v>
      </c>
      <c r="G53" s="112" t="s">
        <v>166</v>
      </c>
      <c r="H53" s="395" t="s">
        <v>721</v>
      </c>
      <c r="I53" s="151">
        <v>30000</v>
      </c>
      <c r="J53" s="15"/>
      <c r="K53" s="15" t="s">
        <v>72</v>
      </c>
      <c r="L53" s="15"/>
      <c r="M53" s="15"/>
      <c r="N53" s="15"/>
      <c r="O53" s="28"/>
      <c r="P53" s="438" t="s">
        <v>362</v>
      </c>
      <c r="Q53" s="340"/>
      <c r="R53" s="128" t="s">
        <v>940</v>
      </c>
      <c r="S53" s="438" t="s">
        <v>363</v>
      </c>
      <c r="T53" s="340"/>
      <c r="U53" s="340"/>
      <c r="V53" s="14"/>
      <c r="W53" s="14"/>
      <c r="X53" s="178">
        <v>42339</v>
      </c>
      <c r="Y53" s="14"/>
      <c r="Z53" s="151"/>
      <c r="AA53" s="14"/>
      <c r="AB53" s="14"/>
    </row>
    <row r="54" spans="1:28" ht="74.25" customHeight="1" x14ac:dyDescent="0.25">
      <c r="A54" s="66"/>
      <c r="B54" s="131" t="s">
        <v>777</v>
      </c>
      <c r="C54" s="104" t="s">
        <v>876</v>
      </c>
      <c r="D54" s="115"/>
      <c r="E54" s="115"/>
      <c r="F54" s="536">
        <v>41091</v>
      </c>
      <c r="G54" s="112" t="s">
        <v>168</v>
      </c>
      <c r="H54" s="395" t="s">
        <v>881</v>
      </c>
      <c r="I54" s="151">
        <v>30000</v>
      </c>
      <c r="J54" s="15"/>
      <c r="K54" s="15" t="s">
        <v>72</v>
      </c>
      <c r="L54" s="15"/>
      <c r="M54" s="15"/>
      <c r="N54" s="15"/>
      <c r="O54" s="28"/>
      <c r="P54" s="438" t="s">
        <v>364</v>
      </c>
      <c r="Q54" s="340"/>
      <c r="R54" s="128" t="s">
        <v>365</v>
      </c>
      <c r="S54" s="429"/>
      <c r="T54" s="340"/>
      <c r="U54" s="340"/>
      <c r="V54" s="14"/>
      <c r="W54" s="14"/>
      <c r="X54" s="178">
        <v>42339</v>
      </c>
      <c r="Y54" s="104" t="s">
        <v>408</v>
      </c>
      <c r="Z54" s="151"/>
      <c r="AA54" s="14"/>
      <c r="AB54" s="14"/>
    </row>
    <row r="55" spans="1:28" ht="105" customHeight="1" x14ac:dyDescent="0.25">
      <c r="A55" s="66"/>
      <c r="B55" s="131" t="s">
        <v>778</v>
      </c>
      <c r="C55" s="104" t="s">
        <v>785</v>
      </c>
      <c r="D55" s="115"/>
      <c r="E55" s="115"/>
      <c r="F55" s="534" t="s">
        <v>999</v>
      </c>
      <c r="G55" s="134" t="s">
        <v>143</v>
      </c>
      <c r="H55" s="395" t="s">
        <v>723</v>
      </c>
      <c r="I55" s="152" t="s">
        <v>251</v>
      </c>
      <c r="J55" s="15"/>
      <c r="K55" s="15" t="s">
        <v>72</v>
      </c>
      <c r="L55" s="15"/>
      <c r="M55" s="15"/>
      <c r="N55" s="15"/>
      <c r="O55" s="28"/>
      <c r="P55" s="438" t="s">
        <v>911</v>
      </c>
      <c r="Q55" s="438"/>
      <c r="R55" s="128"/>
      <c r="S55" s="438" t="s">
        <v>313</v>
      </c>
      <c r="T55" s="340"/>
      <c r="U55" s="340"/>
      <c r="V55" s="14"/>
      <c r="W55" s="14"/>
      <c r="X55" s="180">
        <v>42339</v>
      </c>
      <c r="Y55" s="112"/>
      <c r="Z55" s="14"/>
      <c r="AA55" s="104" t="s">
        <v>424</v>
      </c>
      <c r="AB55" s="14"/>
    </row>
    <row r="56" spans="1:28" ht="124.5" customHeight="1" x14ac:dyDescent="0.25">
      <c r="A56" s="108" t="s">
        <v>882</v>
      </c>
      <c r="B56" s="108" t="s">
        <v>786</v>
      </c>
      <c r="C56" s="104" t="s">
        <v>883</v>
      </c>
      <c r="D56" s="115"/>
      <c r="E56" s="115"/>
      <c r="F56" s="537">
        <v>40725</v>
      </c>
      <c r="G56" s="112" t="s">
        <v>253</v>
      </c>
      <c r="H56" s="128" t="s">
        <v>724</v>
      </c>
      <c r="I56" s="143">
        <v>50000</v>
      </c>
      <c r="J56" s="15"/>
      <c r="K56" s="15"/>
      <c r="L56" s="15"/>
      <c r="M56" s="15"/>
      <c r="N56" s="15" t="s">
        <v>72</v>
      </c>
      <c r="O56" s="28"/>
      <c r="P56" s="438" t="s">
        <v>245</v>
      </c>
      <c r="Q56" s="438" t="s">
        <v>246</v>
      </c>
      <c r="R56" s="128" t="s">
        <v>247</v>
      </c>
      <c r="S56" s="429"/>
      <c r="T56" s="340"/>
      <c r="U56" s="357"/>
      <c r="V56" s="14"/>
      <c r="W56" s="14"/>
      <c r="X56" s="179"/>
      <c r="Y56" s="112"/>
      <c r="Z56" s="143"/>
      <c r="AA56" s="14"/>
      <c r="AB56" s="181" t="s">
        <v>425</v>
      </c>
    </row>
    <row r="57" spans="1:28" ht="54" customHeight="1" x14ac:dyDescent="0.25">
      <c r="A57" s="108" t="s">
        <v>700</v>
      </c>
      <c r="B57" s="115" t="s">
        <v>788</v>
      </c>
      <c r="C57" s="104" t="s">
        <v>791</v>
      </c>
      <c r="D57" s="115"/>
      <c r="E57" s="115"/>
      <c r="F57" s="534">
        <v>40513</v>
      </c>
      <c r="G57" s="112" t="s">
        <v>172</v>
      </c>
      <c r="H57" s="104" t="s">
        <v>725</v>
      </c>
      <c r="I57" s="148" t="s">
        <v>251</v>
      </c>
      <c r="J57" s="15"/>
      <c r="K57" s="15"/>
      <c r="L57" s="15"/>
      <c r="M57" s="15"/>
      <c r="N57" s="15" t="s">
        <v>72</v>
      </c>
      <c r="O57" s="28"/>
      <c r="P57" s="438"/>
      <c r="Q57" s="441" t="s">
        <v>366</v>
      </c>
      <c r="R57" s="128"/>
      <c r="S57" s="429"/>
      <c r="T57" s="340"/>
      <c r="U57" s="340"/>
      <c r="V57" s="14"/>
      <c r="W57" s="14"/>
      <c r="X57" s="167"/>
      <c r="Y57" s="14"/>
      <c r="Z57" s="14"/>
      <c r="AA57" s="14"/>
      <c r="AB57" s="14"/>
    </row>
    <row r="58" spans="1:28" ht="114" customHeight="1" x14ac:dyDescent="0.25">
      <c r="A58" s="66"/>
      <c r="B58" s="131" t="s">
        <v>789</v>
      </c>
      <c r="C58" s="104" t="s">
        <v>792</v>
      </c>
      <c r="D58" s="115" t="s">
        <v>297</v>
      </c>
      <c r="E58" s="115"/>
      <c r="F58" s="534">
        <v>41122</v>
      </c>
      <c r="G58" s="112" t="s">
        <v>150</v>
      </c>
      <c r="H58" s="128" t="s">
        <v>884</v>
      </c>
      <c r="I58" s="131"/>
      <c r="J58" s="15"/>
      <c r="K58" s="15" t="s">
        <v>72</v>
      </c>
      <c r="L58" s="15"/>
      <c r="M58" s="15"/>
      <c r="N58" s="15"/>
      <c r="O58" s="28"/>
      <c r="P58" s="441" t="s">
        <v>912</v>
      </c>
      <c r="Q58" s="340"/>
      <c r="R58" s="128" t="s">
        <v>941</v>
      </c>
      <c r="S58" s="438" t="s">
        <v>367</v>
      </c>
      <c r="T58" s="340"/>
      <c r="U58" s="442"/>
      <c r="V58" s="14"/>
      <c r="W58" s="14"/>
      <c r="X58" s="182">
        <v>41214</v>
      </c>
      <c r="Y58" s="112"/>
      <c r="Z58" s="14"/>
      <c r="AA58" s="14"/>
      <c r="AB58" s="183" t="s">
        <v>426</v>
      </c>
    </row>
    <row r="59" spans="1:28" ht="54.75" customHeight="1" x14ac:dyDescent="0.25">
      <c r="A59" s="66"/>
      <c r="B59" s="131" t="s">
        <v>790</v>
      </c>
      <c r="C59" s="104" t="s">
        <v>793</v>
      </c>
      <c r="D59" s="115"/>
      <c r="E59" s="115"/>
      <c r="F59" s="182">
        <v>40360</v>
      </c>
      <c r="G59" s="112" t="s">
        <v>260</v>
      </c>
      <c r="H59" s="104" t="s">
        <v>727</v>
      </c>
      <c r="I59" s="131"/>
      <c r="J59" s="15"/>
      <c r="K59" s="15"/>
      <c r="L59" s="15"/>
      <c r="M59" s="15"/>
      <c r="N59" s="15" t="s">
        <v>72</v>
      </c>
      <c r="O59" s="28"/>
      <c r="P59" s="429"/>
      <c r="Q59" s="340"/>
      <c r="R59" s="128"/>
      <c r="S59" s="429"/>
      <c r="T59" s="340"/>
      <c r="U59" s="339"/>
      <c r="V59" s="14"/>
      <c r="W59" s="14"/>
      <c r="X59" s="184"/>
      <c r="Y59" s="112"/>
      <c r="Z59" s="14"/>
      <c r="AA59" s="14"/>
      <c r="AB59" s="14"/>
    </row>
    <row r="60" spans="1:28" ht="109.5" customHeight="1" x14ac:dyDescent="0.25">
      <c r="A60" s="108" t="s">
        <v>118</v>
      </c>
      <c r="B60" s="115" t="s">
        <v>794</v>
      </c>
      <c r="C60" s="128" t="s">
        <v>799</v>
      </c>
      <c r="D60" s="115"/>
      <c r="E60" s="115"/>
      <c r="F60" s="182">
        <v>40360</v>
      </c>
      <c r="G60" s="134" t="s">
        <v>150</v>
      </c>
      <c r="H60" s="104" t="s">
        <v>887</v>
      </c>
      <c r="I60" s="143">
        <v>50000</v>
      </c>
      <c r="J60" s="15"/>
      <c r="K60" s="15" t="s">
        <v>72</v>
      </c>
      <c r="L60" s="15"/>
      <c r="M60" s="15"/>
      <c r="N60" s="15"/>
      <c r="O60" s="28"/>
      <c r="P60" s="438" t="s">
        <v>913</v>
      </c>
      <c r="Q60" s="128" t="s">
        <v>368</v>
      </c>
      <c r="R60" s="128" t="s">
        <v>942</v>
      </c>
      <c r="S60" s="438" t="s">
        <v>369</v>
      </c>
      <c r="T60" s="340"/>
      <c r="U60" s="339"/>
      <c r="V60" s="14"/>
      <c r="W60" s="14"/>
      <c r="X60" s="167" t="s">
        <v>401</v>
      </c>
      <c r="Y60" s="112"/>
      <c r="Z60" s="143"/>
      <c r="AA60" s="14"/>
      <c r="AB60" s="14"/>
    </row>
    <row r="61" spans="1:28" ht="140.25" customHeight="1" x14ac:dyDescent="0.25">
      <c r="A61" s="66"/>
      <c r="B61" s="131" t="s">
        <v>795</v>
      </c>
      <c r="C61" s="104" t="s">
        <v>885</v>
      </c>
      <c r="D61" s="115"/>
      <c r="E61" s="115"/>
      <c r="F61" s="534" t="s">
        <v>1000</v>
      </c>
      <c r="G61" s="112" t="s">
        <v>145</v>
      </c>
      <c r="H61" s="128" t="s">
        <v>888</v>
      </c>
      <c r="I61" s="131"/>
      <c r="J61" s="15"/>
      <c r="K61" s="15"/>
      <c r="L61" s="15"/>
      <c r="M61" s="15" t="s">
        <v>72</v>
      </c>
      <c r="N61" s="15"/>
      <c r="O61" s="28"/>
      <c r="P61" s="438" t="s">
        <v>914</v>
      </c>
      <c r="Q61" s="340"/>
      <c r="R61" s="128" t="s">
        <v>943</v>
      </c>
      <c r="S61" s="438" t="s">
        <v>369</v>
      </c>
      <c r="T61" s="340"/>
      <c r="U61" s="340"/>
      <c r="V61" s="14"/>
      <c r="W61" s="14"/>
      <c r="X61" s="14"/>
      <c r="Y61" s="14"/>
      <c r="Z61" s="14"/>
      <c r="AA61" s="104" t="s">
        <v>427</v>
      </c>
      <c r="AB61" s="14"/>
    </row>
    <row r="62" spans="1:28" ht="142.5" customHeight="1" x14ac:dyDescent="0.25">
      <c r="A62" s="66"/>
      <c r="B62" s="131" t="s">
        <v>796</v>
      </c>
      <c r="C62" s="104" t="s">
        <v>886</v>
      </c>
      <c r="D62" s="115"/>
      <c r="E62" s="115"/>
      <c r="F62" s="184">
        <v>41091</v>
      </c>
      <c r="G62" s="112" t="s">
        <v>154</v>
      </c>
      <c r="H62" s="395" t="s">
        <v>889</v>
      </c>
      <c r="I62" s="143">
        <v>50000</v>
      </c>
      <c r="J62" s="15"/>
      <c r="K62" s="15" t="s">
        <v>72</v>
      </c>
      <c r="L62" s="15"/>
      <c r="M62" s="15"/>
      <c r="N62" s="15"/>
      <c r="O62" s="28"/>
      <c r="P62" s="438" t="s">
        <v>915</v>
      </c>
      <c r="Q62" s="128" t="s">
        <v>916</v>
      </c>
      <c r="R62" s="128" t="s">
        <v>944</v>
      </c>
      <c r="S62" s="438" t="s">
        <v>369</v>
      </c>
      <c r="T62" s="340"/>
      <c r="U62" s="340"/>
      <c r="V62" s="14"/>
      <c r="W62" s="14"/>
      <c r="X62" s="180">
        <v>41456</v>
      </c>
      <c r="Y62" s="14"/>
      <c r="Z62" s="143"/>
      <c r="AA62" s="104" t="s">
        <v>428</v>
      </c>
      <c r="AB62" s="104"/>
    </row>
    <row r="63" spans="1:28" ht="96" customHeight="1" x14ac:dyDescent="0.25">
      <c r="A63" s="66"/>
      <c r="B63" s="131" t="s">
        <v>797</v>
      </c>
      <c r="C63" s="104" t="s">
        <v>801</v>
      </c>
      <c r="D63" s="115"/>
      <c r="E63" s="115"/>
      <c r="F63" s="184">
        <v>41122</v>
      </c>
      <c r="G63" s="112" t="s">
        <v>145</v>
      </c>
      <c r="H63" s="395" t="s">
        <v>890</v>
      </c>
      <c r="I63" s="143">
        <v>250000</v>
      </c>
      <c r="J63" s="15"/>
      <c r="K63" s="15" t="s">
        <v>72</v>
      </c>
      <c r="L63" s="15"/>
      <c r="M63" s="15"/>
      <c r="N63" s="15"/>
      <c r="O63" s="28"/>
      <c r="P63" s="438" t="s">
        <v>370</v>
      </c>
      <c r="Q63" s="454"/>
      <c r="R63" s="340" t="s">
        <v>945</v>
      </c>
      <c r="S63" s="438" t="s">
        <v>369</v>
      </c>
      <c r="T63" s="340"/>
      <c r="U63" s="340"/>
      <c r="V63" s="14"/>
      <c r="W63" s="180">
        <v>41487</v>
      </c>
      <c r="X63" s="180">
        <v>42339</v>
      </c>
      <c r="Y63" s="14"/>
      <c r="Z63" s="104" t="s">
        <v>429</v>
      </c>
      <c r="AA63" s="119" t="s">
        <v>430</v>
      </c>
      <c r="AB63" s="104" t="s">
        <v>431</v>
      </c>
    </row>
    <row r="64" spans="1:28" ht="88.5" customHeight="1" x14ac:dyDescent="0.25">
      <c r="A64" s="71"/>
      <c r="B64" s="131" t="s">
        <v>798</v>
      </c>
      <c r="C64" s="104" t="s">
        <v>802</v>
      </c>
      <c r="D64" s="115"/>
      <c r="E64" s="115"/>
      <c r="F64" s="184">
        <v>41122</v>
      </c>
      <c r="G64" s="112" t="s">
        <v>139</v>
      </c>
      <c r="H64" s="395" t="s">
        <v>891</v>
      </c>
      <c r="I64" s="143">
        <v>250000</v>
      </c>
      <c r="J64" s="15"/>
      <c r="K64" s="15" t="s">
        <v>72</v>
      </c>
      <c r="L64" s="15"/>
      <c r="M64" s="15"/>
      <c r="N64" s="15"/>
      <c r="O64" s="28"/>
      <c r="P64" s="438" t="s">
        <v>370</v>
      </c>
      <c r="Q64" s="439"/>
      <c r="R64" s="340" t="s">
        <v>945</v>
      </c>
      <c r="S64" s="438" t="s">
        <v>369</v>
      </c>
      <c r="T64" s="340"/>
      <c r="U64" s="340"/>
      <c r="V64" s="14"/>
      <c r="W64" s="180">
        <v>41487</v>
      </c>
      <c r="X64" s="180">
        <v>42339</v>
      </c>
      <c r="Y64" s="109"/>
      <c r="Z64" s="104" t="s">
        <v>432</v>
      </c>
      <c r="AA64" s="104" t="s">
        <v>433</v>
      </c>
      <c r="AB64" s="104" t="s">
        <v>434</v>
      </c>
    </row>
    <row r="69" spans="1:9" ht="15.75" thickBot="1" x14ac:dyDescent="0.3"/>
    <row r="70" spans="1:9" ht="35.25" thickTop="1" thickBot="1" x14ac:dyDescent="0.3">
      <c r="A70" s="83" t="s">
        <v>60</v>
      </c>
      <c r="B70" s="402"/>
      <c r="C70" s="56">
        <f>COUNTA(C75:C84,C87:C96,C99:C108,C111:C120)</f>
        <v>3</v>
      </c>
    </row>
    <row r="71" spans="1:9" ht="15.75" thickTop="1" x14ac:dyDescent="0.25"/>
    <row r="73" spans="1:9" ht="15.75" thickBot="1" x14ac:dyDescent="0.3"/>
    <row r="74" spans="1:9" ht="17.25" thickTop="1" thickBot="1" x14ac:dyDescent="0.3">
      <c r="A74" s="83" t="s">
        <v>64</v>
      </c>
      <c r="B74" s="84"/>
      <c r="C74" s="83" t="s">
        <v>63</v>
      </c>
      <c r="D74" s="84" t="s">
        <v>7</v>
      </c>
      <c r="E74" s="84" t="s">
        <v>11</v>
      </c>
      <c r="F74" s="84" t="s">
        <v>12</v>
      </c>
      <c r="G74" s="84" t="s">
        <v>9</v>
      </c>
      <c r="H74" s="84" t="s">
        <v>8</v>
      </c>
      <c r="I74" s="84" t="s">
        <v>10</v>
      </c>
    </row>
    <row r="75" spans="1:9" ht="121.5" customHeight="1" thickTop="1" x14ac:dyDescent="0.25">
      <c r="A75" s="72">
        <v>8</v>
      </c>
      <c r="B75" s="312" t="s">
        <v>892</v>
      </c>
      <c r="C75" s="447" t="s">
        <v>896</v>
      </c>
      <c r="D75" s="293" t="s">
        <v>454</v>
      </c>
      <c r="E75" s="235">
        <v>40391</v>
      </c>
      <c r="F75" s="235">
        <v>41609</v>
      </c>
      <c r="G75" s="257">
        <v>60000</v>
      </c>
      <c r="H75" s="279" t="s">
        <v>457</v>
      </c>
      <c r="I75" s="451" t="s">
        <v>458</v>
      </c>
    </row>
    <row r="76" spans="1:9" ht="78.75" customHeight="1" x14ac:dyDescent="0.25">
      <c r="A76" s="66"/>
      <c r="B76" s="312" t="s">
        <v>893</v>
      </c>
      <c r="C76" s="448" t="s">
        <v>897</v>
      </c>
      <c r="D76" s="303" t="s">
        <v>456</v>
      </c>
      <c r="E76" s="304">
        <v>41640</v>
      </c>
      <c r="F76" s="304">
        <v>42339</v>
      </c>
      <c r="G76" s="305">
        <v>5000000</v>
      </c>
      <c r="H76" s="307" t="s">
        <v>457</v>
      </c>
      <c r="I76" s="452" t="s">
        <v>459</v>
      </c>
    </row>
    <row r="77" spans="1:9" ht="60" x14ac:dyDescent="0.25">
      <c r="A77" s="71"/>
      <c r="B77" s="312" t="s">
        <v>894</v>
      </c>
      <c r="C77" s="449" t="s">
        <v>895</v>
      </c>
      <c r="D77" s="124" t="s">
        <v>436</v>
      </c>
      <c r="E77" s="304">
        <v>41275</v>
      </c>
      <c r="F77" s="304">
        <v>41974</v>
      </c>
      <c r="G77" s="450"/>
      <c r="H77" s="294" t="s">
        <v>457</v>
      </c>
      <c r="I77" s="453" t="s">
        <v>898</v>
      </c>
    </row>
    <row r="78" spans="1:9" x14ac:dyDescent="0.25">
      <c r="A78" s="64"/>
      <c r="B78" s="64"/>
      <c r="C78" s="55"/>
      <c r="D78" s="55"/>
      <c r="E78" s="55"/>
      <c r="F78" s="55"/>
      <c r="G78" s="55"/>
      <c r="H78" s="55"/>
      <c r="I78" s="55"/>
    </row>
    <row r="79" spans="1:9" x14ac:dyDescent="0.25">
      <c r="A79" s="64"/>
      <c r="B79" s="64"/>
      <c r="C79" s="55"/>
      <c r="D79" s="55"/>
      <c r="E79" s="55"/>
      <c r="F79" s="55"/>
      <c r="G79" s="55"/>
      <c r="H79" s="55"/>
      <c r="I79" s="55"/>
    </row>
    <row r="80" spans="1:9" x14ac:dyDescent="0.25">
      <c r="A80" s="64"/>
      <c r="B80" s="64"/>
      <c r="C80" s="55"/>
      <c r="D80" s="55"/>
      <c r="E80" s="55"/>
      <c r="F80" s="55"/>
      <c r="G80" s="55"/>
      <c r="H80" s="55"/>
      <c r="I80" s="55"/>
    </row>
    <row r="81" spans="1:9" x14ac:dyDescent="0.25">
      <c r="A81" s="64"/>
      <c r="B81" s="64"/>
      <c r="C81" s="55"/>
      <c r="D81" s="55"/>
      <c r="E81" s="55"/>
      <c r="F81" s="55"/>
      <c r="G81" s="55"/>
      <c r="H81" s="55"/>
      <c r="I81" s="55"/>
    </row>
    <row r="82" spans="1:9" x14ac:dyDescent="0.25">
      <c r="A82" s="64"/>
      <c r="B82" s="64"/>
      <c r="C82" s="55"/>
      <c r="D82" s="55"/>
      <c r="E82" s="55"/>
      <c r="F82" s="55"/>
      <c r="G82" s="55"/>
      <c r="H82" s="55"/>
      <c r="I82" s="55"/>
    </row>
    <row r="83" spans="1:9" x14ac:dyDescent="0.25">
      <c r="A83" s="64"/>
      <c r="B83" s="64"/>
      <c r="C83" s="55"/>
      <c r="D83" s="55"/>
      <c r="E83" s="55"/>
      <c r="F83" s="55"/>
      <c r="G83" s="55"/>
      <c r="H83" s="55"/>
      <c r="I83" s="55"/>
    </row>
    <row r="84" spans="1:9" x14ac:dyDescent="0.25">
      <c r="A84" s="65"/>
      <c r="B84" s="65"/>
      <c r="C84" s="55"/>
      <c r="D84" s="55"/>
      <c r="E84" s="55"/>
      <c r="F84" s="55"/>
      <c r="G84" s="55"/>
      <c r="H84" s="55"/>
      <c r="I84" s="55"/>
    </row>
    <row r="85" spans="1:9" ht="15.75" thickBot="1" x14ac:dyDescent="0.3"/>
    <row r="86" spans="1:9" ht="17.25" thickTop="1" thickBot="1" x14ac:dyDescent="0.3">
      <c r="A86" s="83" t="s">
        <v>64</v>
      </c>
      <c r="B86" s="83"/>
      <c r="C86" s="83" t="s">
        <v>63</v>
      </c>
      <c r="D86" s="83" t="s">
        <v>7</v>
      </c>
      <c r="E86" s="83" t="s">
        <v>11</v>
      </c>
      <c r="F86" s="83" t="s">
        <v>12</v>
      </c>
      <c r="G86" s="83" t="s">
        <v>9</v>
      </c>
      <c r="H86" s="83" t="s">
        <v>8</v>
      </c>
      <c r="I86" s="83" t="s">
        <v>10</v>
      </c>
    </row>
    <row r="87" spans="1:9" ht="15.75" thickTop="1" x14ac:dyDescent="0.25">
      <c r="A87" s="74" t="s">
        <v>61</v>
      </c>
      <c r="B87" s="64"/>
      <c r="C87" s="55"/>
      <c r="D87" s="55"/>
      <c r="E87" s="55"/>
      <c r="F87" s="55"/>
      <c r="G87" s="55"/>
      <c r="H87" s="55"/>
      <c r="I87" s="55"/>
    </row>
    <row r="88" spans="1:9" x14ac:dyDescent="0.25">
      <c r="A88" s="64"/>
      <c r="B88" s="64"/>
      <c r="C88" s="55"/>
      <c r="D88" s="55"/>
      <c r="E88" s="55"/>
      <c r="F88" s="55"/>
      <c r="G88" s="55"/>
      <c r="H88" s="55"/>
      <c r="I88" s="55"/>
    </row>
    <row r="89" spans="1:9" x14ac:dyDescent="0.25">
      <c r="A89" s="64"/>
      <c r="B89" s="64"/>
      <c r="C89" s="55"/>
      <c r="D89" s="55"/>
      <c r="E89" s="55"/>
      <c r="F89" s="55"/>
      <c r="G89" s="55"/>
      <c r="H89" s="55"/>
      <c r="I89" s="55"/>
    </row>
    <row r="90" spans="1:9" x14ac:dyDescent="0.25">
      <c r="A90" s="64"/>
      <c r="B90" s="64"/>
      <c r="C90" s="55"/>
      <c r="D90" s="55"/>
      <c r="E90" s="55"/>
      <c r="F90" s="55"/>
      <c r="G90" s="55"/>
      <c r="H90" s="55"/>
      <c r="I90" s="55"/>
    </row>
    <row r="91" spans="1:9" x14ac:dyDescent="0.25">
      <c r="A91" s="64"/>
      <c r="B91" s="64"/>
      <c r="C91" s="55"/>
      <c r="D91" s="55"/>
      <c r="E91" s="55"/>
      <c r="F91" s="55"/>
      <c r="G91" s="55"/>
      <c r="H91" s="55"/>
      <c r="I91" s="55"/>
    </row>
    <row r="92" spans="1:9" x14ac:dyDescent="0.25">
      <c r="A92" s="64"/>
      <c r="B92" s="64"/>
      <c r="C92" s="55"/>
      <c r="D92" s="55"/>
      <c r="E92" s="55"/>
      <c r="F92" s="55"/>
      <c r="G92" s="55"/>
      <c r="H92" s="55"/>
      <c r="I92" s="55"/>
    </row>
    <row r="93" spans="1:9" x14ac:dyDescent="0.25">
      <c r="A93" s="64"/>
      <c r="B93" s="64"/>
      <c r="C93" s="55"/>
      <c r="D93" s="55"/>
      <c r="E93" s="55"/>
      <c r="F93" s="55"/>
      <c r="G93" s="55"/>
      <c r="H93" s="55"/>
      <c r="I93" s="55"/>
    </row>
    <row r="94" spans="1:9" x14ac:dyDescent="0.25">
      <c r="A94" s="64"/>
      <c r="B94" s="64"/>
      <c r="C94" s="55"/>
      <c r="D94" s="55"/>
      <c r="E94" s="55"/>
      <c r="F94" s="55"/>
      <c r="G94" s="55"/>
      <c r="H94" s="55"/>
      <c r="I94" s="55"/>
    </row>
    <row r="95" spans="1:9" x14ac:dyDescent="0.25">
      <c r="A95" s="64"/>
      <c r="B95" s="64"/>
      <c r="C95" s="55"/>
      <c r="D95" s="55"/>
      <c r="E95" s="55"/>
      <c r="F95" s="55"/>
      <c r="G95" s="55"/>
      <c r="H95" s="55"/>
      <c r="I95" s="55"/>
    </row>
    <row r="96" spans="1:9" x14ac:dyDescent="0.25">
      <c r="A96" s="65"/>
      <c r="B96" s="65"/>
      <c r="C96" s="55"/>
      <c r="D96" s="55"/>
      <c r="E96" s="55"/>
      <c r="F96" s="55"/>
      <c r="G96" s="55"/>
      <c r="H96" s="55"/>
      <c r="I96" s="55"/>
    </row>
    <row r="97" spans="1:9" ht="15.75" thickBot="1" x14ac:dyDescent="0.3"/>
    <row r="98" spans="1:9" ht="17.25" thickTop="1" thickBot="1" x14ac:dyDescent="0.3">
      <c r="A98" s="83" t="s">
        <v>64</v>
      </c>
      <c r="B98" s="83"/>
      <c r="C98" s="83" t="s">
        <v>63</v>
      </c>
      <c r="D98" s="83" t="s">
        <v>7</v>
      </c>
      <c r="E98" s="83" t="s">
        <v>11</v>
      </c>
      <c r="F98" s="83" t="s">
        <v>12</v>
      </c>
      <c r="G98" s="83" t="s">
        <v>9</v>
      </c>
      <c r="H98" s="83" t="s">
        <v>8</v>
      </c>
      <c r="I98" s="83" t="s">
        <v>10</v>
      </c>
    </row>
    <row r="99" spans="1:9" ht="15.75" thickTop="1" x14ac:dyDescent="0.25">
      <c r="A99" s="74" t="s">
        <v>61</v>
      </c>
      <c r="B99" s="64"/>
      <c r="C99" s="55"/>
      <c r="D99" s="55"/>
      <c r="E99" s="55"/>
      <c r="F99" s="55"/>
      <c r="G99" s="55"/>
      <c r="H99" s="55"/>
      <c r="I99" s="55"/>
    </row>
    <row r="100" spans="1:9" x14ac:dyDescent="0.25">
      <c r="A100" s="64"/>
      <c r="B100" s="64"/>
      <c r="C100" s="55"/>
      <c r="D100" s="55"/>
      <c r="E100" s="55"/>
      <c r="F100" s="55"/>
      <c r="G100" s="55"/>
      <c r="H100" s="55"/>
      <c r="I100" s="55"/>
    </row>
    <row r="101" spans="1:9" x14ac:dyDescent="0.25">
      <c r="A101" s="64"/>
      <c r="B101" s="64"/>
      <c r="C101" s="55"/>
      <c r="D101" s="55"/>
      <c r="E101" s="55"/>
      <c r="F101" s="55"/>
      <c r="G101" s="55"/>
      <c r="H101" s="55"/>
      <c r="I101" s="55"/>
    </row>
    <row r="102" spans="1:9" x14ac:dyDescent="0.25">
      <c r="A102" s="64"/>
      <c r="B102" s="64"/>
      <c r="C102" s="55"/>
      <c r="D102" s="55"/>
      <c r="E102" s="55"/>
      <c r="F102" s="55"/>
      <c r="G102" s="55"/>
      <c r="H102" s="55"/>
      <c r="I102" s="55"/>
    </row>
    <row r="103" spans="1:9" x14ac:dyDescent="0.25">
      <c r="A103" s="64"/>
      <c r="B103" s="64"/>
      <c r="C103" s="55"/>
      <c r="D103" s="55"/>
      <c r="E103" s="55"/>
      <c r="F103" s="55"/>
      <c r="G103" s="55"/>
      <c r="H103" s="55"/>
      <c r="I103" s="55"/>
    </row>
    <row r="104" spans="1:9" x14ac:dyDescent="0.25">
      <c r="A104" s="64"/>
      <c r="B104" s="64"/>
      <c r="C104" s="55"/>
      <c r="D104" s="55"/>
      <c r="E104" s="55"/>
      <c r="F104" s="55"/>
      <c r="G104" s="55"/>
      <c r="H104" s="55"/>
      <c r="I104" s="55"/>
    </row>
    <row r="105" spans="1:9" x14ac:dyDescent="0.25">
      <c r="A105" s="64"/>
      <c r="B105" s="64"/>
      <c r="C105" s="55"/>
      <c r="D105" s="55"/>
      <c r="E105" s="55"/>
      <c r="F105" s="55"/>
      <c r="G105" s="55"/>
      <c r="H105" s="55"/>
      <c r="I105" s="55"/>
    </row>
    <row r="106" spans="1:9" x14ac:dyDescent="0.25">
      <c r="A106" s="64"/>
      <c r="B106" s="64"/>
      <c r="C106" s="55"/>
      <c r="D106" s="55"/>
      <c r="E106" s="55"/>
      <c r="F106" s="55"/>
      <c r="G106" s="55"/>
      <c r="H106" s="55"/>
      <c r="I106" s="55"/>
    </row>
    <row r="107" spans="1:9" x14ac:dyDescent="0.25">
      <c r="A107" s="64"/>
      <c r="B107" s="64"/>
      <c r="C107" s="55"/>
      <c r="D107" s="55"/>
      <c r="E107" s="55"/>
      <c r="F107" s="55"/>
      <c r="G107" s="55"/>
      <c r="H107" s="55"/>
      <c r="I107" s="55"/>
    </row>
    <row r="108" spans="1:9" x14ac:dyDescent="0.25">
      <c r="A108" s="65"/>
      <c r="B108" s="65"/>
      <c r="C108" s="55"/>
      <c r="D108" s="55"/>
      <c r="E108" s="55"/>
      <c r="F108" s="55"/>
      <c r="G108" s="55"/>
      <c r="H108" s="55"/>
      <c r="I108" s="55"/>
    </row>
    <row r="109" spans="1:9" ht="15.75" thickBot="1" x14ac:dyDescent="0.3"/>
    <row r="110" spans="1:9" ht="17.25" thickTop="1" thickBot="1" x14ac:dyDescent="0.3">
      <c r="A110" s="83" t="s">
        <v>64</v>
      </c>
      <c r="B110" s="83"/>
      <c r="C110" s="83" t="s">
        <v>63</v>
      </c>
      <c r="D110" s="83" t="s">
        <v>7</v>
      </c>
      <c r="E110" s="83" t="s">
        <v>11</v>
      </c>
      <c r="F110" s="83" t="s">
        <v>12</v>
      </c>
      <c r="G110" s="83" t="s">
        <v>9</v>
      </c>
      <c r="H110" s="83" t="s">
        <v>8</v>
      </c>
      <c r="I110" s="83" t="s">
        <v>10</v>
      </c>
    </row>
    <row r="111" spans="1:9" ht="15.75" thickTop="1" x14ac:dyDescent="0.25">
      <c r="A111" s="74" t="s">
        <v>61</v>
      </c>
      <c r="B111" s="64"/>
      <c r="C111" s="55"/>
      <c r="D111" s="55"/>
      <c r="E111" s="55"/>
      <c r="F111" s="55"/>
      <c r="G111" s="55"/>
      <c r="H111" s="55"/>
      <c r="I111" s="55"/>
    </row>
    <row r="112" spans="1:9" x14ac:dyDescent="0.25">
      <c r="A112" s="64"/>
      <c r="B112" s="64"/>
      <c r="C112" s="55"/>
      <c r="D112" s="55"/>
      <c r="E112" s="55"/>
      <c r="F112" s="55"/>
      <c r="G112" s="55"/>
      <c r="H112" s="55"/>
      <c r="I112" s="55"/>
    </row>
    <row r="113" spans="1:9" x14ac:dyDescent="0.25">
      <c r="A113" s="64"/>
      <c r="B113" s="64"/>
      <c r="C113" s="55"/>
      <c r="D113" s="55"/>
      <c r="E113" s="55"/>
      <c r="F113" s="55"/>
      <c r="G113" s="55"/>
      <c r="H113" s="55"/>
      <c r="I113" s="55"/>
    </row>
    <row r="114" spans="1:9" x14ac:dyDescent="0.25">
      <c r="A114" s="64"/>
      <c r="B114" s="64"/>
      <c r="C114" s="55"/>
      <c r="D114" s="55"/>
      <c r="E114" s="55"/>
      <c r="F114" s="55"/>
      <c r="G114" s="55"/>
      <c r="H114" s="55"/>
      <c r="I114" s="55"/>
    </row>
    <row r="115" spans="1:9" x14ac:dyDescent="0.25">
      <c r="A115" s="64"/>
      <c r="B115" s="64"/>
      <c r="C115" s="55"/>
      <c r="D115" s="55"/>
      <c r="E115" s="55"/>
      <c r="F115" s="55"/>
      <c r="G115" s="55"/>
      <c r="H115" s="55"/>
      <c r="I115" s="55"/>
    </row>
    <row r="116" spans="1:9" x14ac:dyDescent="0.25">
      <c r="A116" s="64"/>
      <c r="B116" s="64"/>
      <c r="C116" s="55"/>
      <c r="D116" s="55"/>
      <c r="E116" s="55"/>
      <c r="F116" s="55"/>
      <c r="G116" s="55"/>
      <c r="H116" s="55"/>
      <c r="I116" s="55"/>
    </row>
    <row r="117" spans="1:9" x14ac:dyDescent="0.25">
      <c r="A117" s="64"/>
      <c r="B117" s="64"/>
      <c r="C117" s="55"/>
      <c r="D117" s="55"/>
      <c r="E117" s="55"/>
      <c r="F117" s="55"/>
      <c r="G117" s="55"/>
      <c r="H117" s="55"/>
      <c r="I117" s="55"/>
    </row>
    <row r="118" spans="1:9" x14ac:dyDescent="0.25">
      <c r="A118" s="64"/>
      <c r="B118" s="64"/>
      <c r="C118" s="55"/>
      <c r="D118" s="55"/>
      <c r="E118" s="55"/>
      <c r="F118" s="55"/>
      <c r="G118" s="55"/>
      <c r="H118" s="55"/>
      <c r="I118" s="55"/>
    </row>
    <row r="119" spans="1:9" x14ac:dyDescent="0.25">
      <c r="A119" s="64"/>
      <c r="B119" s="64"/>
      <c r="C119" s="55"/>
      <c r="D119" s="55"/>
      <c r="E119" s="55"/>
      <c r="F119" s="55"/>
      <c r="G119" s="55"/>
      <c r="H119" s="55"/>
      <c r="I119" s="55"/>
    </row>
    <row r="120" spans="1:9" x14ac:dyDescent="0.25">
      <c r="A120" s="65"/>
      <c r="B120" s="65"/>
      <c r="C120" s="55"/>
      <c r="D120" s="55"/>
      <c r="E120" s="55"/>
      <c r="F120" s="55"/>
      <c r="G120" s="55"/>
      <c r="H120" s="55"/>
      <c r="I120" s="55"/>
    </row>
  </sheetData>
  <mergeCells count="3">
    <mergeCell ref="J9:S9"/>
    <mergeCell ref="U9:AB9"/>
    <mergeCell ref="A3:Q3"/>
  </mergeCells>
  <conditionalFormatting sqref="J11:J64">
    <cfRule type="cellIs" dxfId="52" priority="5" stopIfTrue="1" operator="equal">
      <formula>"x"</formula>
    </cfRule>
  </conditionalFormatting>
  <conditionalFormatting sqref="K11:K64">
    <cfRule type="cellIs" dxfId="51" priority="4" operator="equal">
      <formula>"x"</formula>
    </cfRule>
  </conditionalFormatting>
  <conditionalFormatting sqref="L11:L64">
    <cfRule type="cellIs" dxfId="50" priority="3" operator="equal">
      <formula>"x"</formula>
    </cfRule>
  </conditionalFormatting>
  <conditionalFormatting sqref="M11:M64">
    <cfRule type="cellIs" dxfId="49" priority="2" stopIfTrue="1" operator="equal">
      <formula>"x"</formula>
    </cfRule>
  </conditionalFormatting>
  <conditionalFormatting sqref="N11:N64">
    <cfRule type="cellIs" dxfId="48" priority="1" operator="equal">
      <formula>"x"</formula>
    </cfRule>
  </conditionalFormatting>
  <conditionalFormatting sqref="O11:O62">
    <cfRule type="cellIs" dxfId="47" priority="21" stopIfTrue="1" operator="equal">
      <formula>$AG$8</formula>
    </cfRule>
    <cfRule type="cellIs" dxfId="46" priority="22" stopIfTrue="1" operator="equal">
      <formula>$AG$7</formula>
    </cfRule>
  </conditionalFormatting>
  <conditionalFormatting sqref="O63:O64">
    <cfRule type="cellIs" dxfId="45" priority="53" stopIfTrue="1" operator="equal">
      <formula>"x"</formula>
    </cfRule>
  </conditionalFormatting>
  <conditionalFormatting sqref="AG7:AG8">
    <cfRule type="cellIs" dxfId="44" priority="285" stopIfTrue="1" operator="equal">
      <formula>$AG$7</formula>
    </cfRule>
  </conditionalFormatting>
  <dataValidations count="1">
    <dataValidation type="list" allowBlank="1" showInputMessage="1" showErrorMessage="1" sqref="O11:O62" xr:uid="{00000000-0002-0000-0500-000000000000}">
      <formula1>$AG$7:$AG$8</formula1>
    </dataValidation>
  </dataValidations>
  <pageMargins left="0.511811024" right="0.511811024" top="0.78740157499999996" bottom="0.78740157499999996" header="0.31496062000000002" footer="0.31496062000000002"/>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1"/>
  <sheetViews>
    <sheetView showGridLines="0" topLeftCell="A10" zoomScale="90" zoomScaleNormal="90" zoomScalePageLayoutView="70" workbookViewId="0">
      <selection activeCell="A3" sqref="A3:P3"/>
    </sheetView>
  </sheetViews>
  <sheetFormatPr defaultRowHeight="15" x14ac:dyDescent="0.25"/>
  <cols>
    <col min="1" max="1" width="9.42578125" customWidth="1"/>
    <col min="2" max="2" width="36.7109375" customWidth="1"/>
    <col min="3" max="3" width="14.28515625" customWidth="1"/>
    <col min="5" max="5" width="13.28515625" customWidth="1"/>
    <col min="6" max="6" width="11.8554687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733" t="str">
        <f>'Monitoria Anual 1'!A3</f>
        <v>PLANO DE AÇÃO NACIONAL PARA A CONSERVAÇÃO DOS MURIQUIS</v>
      </c>
      <c r="B3" s="733"/>
      <c r="C3" s="733"/>
      <c r="D3" s="733"/>
      <c r="E3" s="733"/>
      <c r="F3" s="733"/>
      <c r="G3" s="733"/>
      <c r="H3" s="733"/>
      <c r="I3" s="733"/>
      <c r="J3" s="733"/>
      <c r="K3" s="733"/>
      <c r="L3" s="733"/>
      <c r="M3" s="733"/>
      <c r="N3" s="733"/>
      <c r="O3" s="733"/>
      <c r="P3" s="733"/>
    </row>
    <row r="4" spans="1:19" s="1" customFormat="1" ht="15.75" thickTop="1" x14ac:dyDescent="0.25">
      <c r="H4" s="18"/>
      <c r="I4" s="18"/>
      <c r="J4" s="18"/>
      <c r="K4" s="18"/>
      <c r="L4" s="18"/>
      <c r="M4" s="18"/>
    </row>
    <row r="5" spans="1:19" s="6" customFormat="1" ht="53.25" customHeight="1" thickBot="1" x14ac:dyDescent="0.3">
      <c r="A5" s="734" t="s">
        <v>1191</v>
      </c>
      <c r="B5" s="734"/>
      <c r="C5" s="743" t="s">
        <v>946</v>
      </c>
      <c r="D5" s="743"/>
      <c r="E5" s="743"/>
      <c r="F5" s="743"/>
      <c r="G5" s="743"/>
      <c r="H5" s="743"/>
      <c r="I5" s="743"/>
      <c r="J5" s="743"/>
      <c r="K5" s="743"/>
      <c r="L5" s="743"/>
      <c r="M5" s="743"/>
      <c r="N5" s="743"/>
      <c r="O5" s="743"/>
      <c r="P5" s="744"/>
    </row>
    <row r="6" spans="1:19" s="1" customFormat="1" ht="15.75" thickTop="1" x14ac:dyDescent="0.25">
      <c r="H6" s="18"/>
      <c r="I6" s="18"/>
      <c r="J6" s="18"/>
      <c r="K6" s="18"/>
      <c r="L6" s="18"/>
      <c r="M6" s="18"/>
    </row>
    <row r="7" spans="1:19" s="1" customFormat="1" ht="15.75" thickBot="1" x14ac:dyDescent="0.3">
      <c r="A7" s="7" t="s">
        <v>3</v>
      </c>
      <c r="B7" s="7"/>
      <c r="C7" s="9" t="s">
        <v>4</v>
      </c>
      <c r="D7" s="9"/>
      <c r="E7" s="10"/>
      <c r="F7" s="10"/>
      <c r="G7" s="11"/>
      <c r="H7" s="18"/>
      <c r="I7" s="18"/>
      <c r="J7" s="18"/>
      <c r="K7" s="18"/>
      <c r="L7" s="18"/>
      <c r="M7" s="18"/>
    </row>
    <row r="8" spans="1:19" ht="15.75" thickTop="1" x14ac:dyDescent="0.25"/>
    <row r="9" spans="1:19" ht="18.75" x14ac:dyDescent="0.25">
      <c r="A9" s="52" t="s">
        <v>34</v>
      </c>
      <c r="B9" s="52"/>
      <c r="C9" s="52"/>
      <c r="D9" s="52"/>
      <c r="E9" s="52"/>
      <c r="F9" s="52"/>
      <c r="G9" s="52"/>
      <c r="H9" s="52"/>
      <c r="I9" s="52"/>
      <c r="J9" s="52"/>
      <c r="K9" s="52"/>
      <c r="L9" s="52"/>
      <c r="M9" s="52"/>
      <c r="N9" s="52"/>
      <c r="O9" s="52"/>
      <c r="P9" s="52"/>
      <c r="Q9" s="52"/>
      <c r="R9" s="52"/>
      <c r="S9" s="52"/>
    </row>
    <row r="11" spans="1:19" x14ac:dyDescent="0.25">
      <c r="B11" s="29" t="s">
        <v>45</v>
      </c>
      <c r="C11" s="30"/>
      <c r="D11" s="30"/>
    </row>
    <row r="12" spans="1:19" ht="15.75" thickBot="1" x14ac:dyDescent="0.3">
      <c r="E12" s="740" t="s">
        <v>82</v>
      </c>
      <c r="F12" s="741"/>
    </row>
    <row r="13" spans="1:19" ht="58.5" customHeight="1" thickTop="1" thickBot="1" x14ac:dyDescent="0.3">
      <c r="B13" s="735" t="s">
        <v>36</v>
      </c>
      <c r="C13" s="736"/>
      <c r="D13" s="742"/>
      <c r="E13" s="738" t="s">
        <v>81</v>
      </c>
      <c r="F13" s="739"/>
    </row>
    <row r="14" spans="1:19" s="77" customFormat="1" ht="31.9" customHeight="1" thickTop="1" thickBot="1" x14ac:dyDescent="0.3">
      <c r="B14" s="78" t="s">
        <v>42</v>
      </c>
      <c r="C14" s="80" t="s">
        <v>79</v>
      </c>
      <c r="D14" s="79" t="s">
        <v>43</v>
      </c>
      <c r="E14" s="80" t="s">
        <v>74</v>
      </c>
      <c r="F14" s="79" t="s">
        <v>43</v>
      </c>
    </row>
    <row r="15" spans="1:19" ht="16.5" thickTop="1" x14ac:dyDescent="0.25">
      <c r="B15" s="53" t="s">
        <v>37</v>
      </c>
      <c r="C15" s="85"/>
      <c r="D15" s="86"/>
      <c r="E15" s="85">
        <f>COUNTA('Monitoria Anual 2'!O11:O64)</f>
        <v>0</v>
      </c>
      <c r="F15" s="86"/>
    </row>
    <row r="16" spans="1:19" ht="15.75" x14ac:dyDescent="0.25">
      <c r="B16" s="38" t="s">
        <v>49</v>
      </c>
      <c r="C16" s="87">
        <f>COUNTA('Monitoria Anual 2'!J11:J64)</f>
        <v>0</v>
      </c>
      <c r="D16" s="88">
        <f>C16/C22</f>
        <v>0</v>
      </c>
      <c r="E16" s="87">
        <v>0</v>
      </c>
      <c r="F16" s="88">
        <f t="shared" ref="F16:F21" si="0">E16/$E$22</f>
        <v>0</v>
      </c>
    </row>
    <row r="17" spans="2:9" ht="15.75" x14ac:dyDescent="0.25">
      <c r="B17" s="31" t="s">
        <v>38</v>
      </c>
      <c r="C17" s="89">
        <f>COUNTA('Monitoria Anual 2'!K11:K64)</f>
        <v>37</v>
      </c>
      <c r="D17" s="90">
        <f>C17/C22</f>
        <v>0.68518518518518523</v>
      </c>
      <c r="E17" s="89">
        <v>37</v>
      </c>
      <c r="F17" s="88">
        <f t="shared" si="0"/>
        <v>0.64912280701754388</v>
      </c>
    </row>
    <row r="18" spans="2:9" ht="15.75" x14ac:dyDescent="0.25">
      <c r="B18" s="32" t="s">
        <v>39</v>
      </c>
      <c r="C18" s="89">
        <f>COUNTA('Monitoria Anual 2'!L11:L64)</f>
        <v>4</v>
      </c>
      <c r="D18" s="90">
        <f>C18/C22</f>
        <v>7.407407407407407E-2</v>
      </c>
      <c r="E18" s="89">
        <v>4</v>
      </c>
      <c r="F18" s="88">
        <f t="shared" si="0"/>
        <v>7.0175438596491224E-2</v>
      </c>
    </row>
    <row r="19" spans="2:9" ht="15.75" x14ac:dyDescent="0.25">
      <c r="B19" s="33" t="s">
        <v>40</v>
      </c>
      <c r="C19" s="89">
        <f>COUNTA('Monitoria Anual 2'!M11:M64)</f>
        <v>6</v>
      </c>
      <c r="D19" s="90">
        <f>C19/C22</f>
        <v>0.1111111111111111</v>
      </c>
      <c r="E19" s="89">
        <v>6</v>
      </c>
      <c r="F19" s="88">
        <f t="shared" si="0"/>
        <v>0.10526315789473684</v>
      </c>
    </row>
    <row r="20" spans="2:9" ht="16.5" thickBot="1" x14ac:dyDescent="0.3">
      <c r="B20" s="34" t="s">
        <v>41</v>
      </c>
      <c r="C20" s="89">
        <f>COUNTA('Monitoria Anual 2'!N11:N64)</f>
        <v>7</v>
      </c>
      <c r="D20" s="90">
        <f>C20/C22</f>
        <v>0.12962962962962962</v>
      </c>
      <c r="E20" s="89">
        <v>7</v>
      </c>
      <c r="F20" s="88">
        <f t="shared" si="0"/>
        <v>0.12280701754385964</v>
      </c>
    </row>
    <row r="21" spans="2:9" ht="17.25" thickTop="1" thickBot="1" x14ac:dyDescent="0.3">
      <c r="B21" s="82" t="s">
        <v>65</v>
      </c>
      <c r="C21" s="89"/>
      <c r="D21" s="90"/>
      <c r="E21" s="89">
        <v>3</v>
      </c>
      <c r="F21" s="88">
        <f t="shared" si="0"/>
        <v>5.2631578947368418E-2</v>
      </c>
    </row>
    <row r="22" spans="2:9" ht="16.5" thickTop="1" thickBot="1" x14ac:dyDescent="0.3">
      <c r="B22" s="92" t="s">
        <v>44</v>
      </c>
      <c r="C22" s="93">
        <f>C16+C17+C18+C19+C20</f>
        <v>54</v>
      </c>
      <c r="D22" s="94">
        <f>SUM(D15:D21)</f>
        <v>1</v>
      </c>
      <c r="E22" s="93">
        <f>SUM(E16:E21)</f>
        <v>57</v>
      </c>
      <c r="F22" s="91">
        <f>SUM(F16:F21)</f>
        <v>1</v>
      </c>
    </row>
    <row r="23" spans="2:9" ht="16.5" thickTop="1" thickBot="1" x14ac:dyDescent="0.3">
      <c r="B23" s="737" t="s">
        <v>78</v>
      </c>
      <c r="C23" s="737"/>
      <c r="D23" s="737"/>
      <c r="E23" s="97">
        <f>COUNTIF('Monitoria Anual 2'!O11:O62,'Monitoria Anual 2'!AG7)</f>
        <v>0</v>
      </c>
      <c r="F23" s="95"/>
    </row>
    <row r="24" spans="2:9" ht="16.5" thickTop="1" thickBot="1" x14ac:dyDescent="0.3">
      <c r="B24" s="737" t="s">
        <v>77</v>
      </c>
      <c r="C24" s="737"/>
      <c r="D24" s="737"/>
      <c r="E24" s="97">
        <f>COUNTIF('Monitoria Anual 2'!O11:O62,'Monitoria Anual 2'!AG8)</f>
        <v>0</v>
      </c>
      <c r="F24" s="96"/>
    </row>
    <row r="25" spans="2:9" ht="15.75" thickTop="1" x14ac:dyDescent="0.25"/>
    <row r="26" spans="2:9" x14ac:dyDescent="0.25">
      <c r="B26" s="29" t="s">
        <v>46</v>
      </c>
      <c r="C26" s="30"/>
      <c r="D26" s="30"/>
    </row>
    <row r="27" spans="2:9" ht="3" customHeight="1" x14ac:dyDescent="0.25"/>
    <row r="28" spans="2:9" ht="36" customHeight="1" x14ac:dyDescent="0.25">
      <c r="B28" s="51" t="s">
        <v>35</v>
      </c>
      <c r="C28" s="37">
        <f>COUNTA('Monitoria Anual 2'!A11:A64)</f>
        <v>10</v>
      </c>
    </row>
    <row r="29" spans="2:9" ht="6.6" customHeight="1" thickBot="1" x14ac:dyDescent="0.3"/>
    <row r="30" spans="2:9" ht="16.5" thickTop="1" thickBot="1" x14ac:dyDescent="0.3">
      <c r="B30" s="35" t="s">
        <v>47</v>
      </c>
      <c r="C30" s="36" t="s">
        <v>48</v>
      </c>
      <c r="D30" s="39"/>
      <c r="E30" s="40"/>
      <c r="F30" s="41"/>
      <c r="G30" s="42"/>
      <c r="H30" s="43"/>
      <c r="I30" s="44"/>
    </row>
    <row r="31" spans="2:9" ht="15.75" thickTop="1" x14ac:dyDescent="0.25">
      <c r="B31" s="45" t="s">
        <v>50</v>
      </c>
      <c r="C31" s="47">
        <f>COUNTA('Monitoria Anual 2'!C11:C15)</f>
        <v>5</v>
      </c>
      <c r="D31" s="50">
        <f>COUNTA('Monitoria Anual 2'!O11:O15)</f>
        <v>0</v>
      </c>
      <c r="E31" s="50">
        <f>COUNTA('Monitoria Anual 2'!J11:J15)</f>
        <v>0</v>
      </c>
      <c r="F31" s="50">
        <f>COUNTA('Monitoria Anual 2'!K11:K15)</f>
        <v>3</v>
      </c>
      <c r="G31" s="50">
        <f>COUNTA('Monitoria Anual 2'!L11:L15)</f>
        <v>2</v>
      </c>
      <c r="H31" s="50">
        <f>COUNTA('Monitoria Anual 2'!M11:M15)</f>
        <v>0</v>
      </c>
      <c r="I31" s="50">
        <f>COUNTA('Monitoria Anual 2'!N11:N15)</f>
        <v>0</v>
      </c>
    </row>
    <row r="32" spans="2:9" x14ac:dyDescent="0.25">
      <c r="B32" s="46" t="s">
        <v>51</v>
      </c>
      <c r="C32" s="48">
        <f>COUNTA('Monitoria Anual 2'!C16:C22)</f>
        <v>7</v>
      </c>
      <c r="D32" s="48">
        <f>COUNTA('Monitoria Anual 2'!O16:O22)</f>
        <v>0</v>
      </c>
      <c r="E32" s="48">
        <f>COUNTA('Monitoria Anual 2'!J16:J22)</f>
        <v>0</v>
      </c>
      <c r="F32" s="48">
        <f>COUNTA('Monitoria Anual 2'!K16:K22)</f>
        <v>5</v>
      </c>
      <c r="G32" s="48">
        <f>COUNTA('Monitoria Anual 2'!L16:L22)</f>
        <v>0</v>
      </c>
      <c r="H32" s="48">
        <f>COUNTA('Monitoria Anual 2'!M16:M22)</f>
        <v>1</v>
      </c>
      <c r="I32" s="48">
        <f>COUNTA('Monitoria Anual 2'!N16:N22)</f>
        <v>1</v>
      </c>
    </row>
    <row r="33" spans="2:9" x14ac:dyDescent="0.25">
      <c r="B33" s="46" t="s">
        <v>52</v>
      </c>
      <c r="C33" s="48">
        <f>COUNTA('Monitoria Anual 2'!C23:C26)</f>
        <v>4</v>
      </c>
      <c r="D33" s="48">
        <f>COUNTA('Monitoria Anual 2'!O23:O26)</f>
        <v>0</v>
      </c>
      <c r="E33" s="48">
        <f>COUNTA('Monitoria Anual 2'!J23:J26)</f>
        <v>0</v>
      </c>
      <c r="F33" s="48">
        <f>COUNTA('Monitoria Anual 2'!K23:K26)</f>
        <v>3</v>
      </c>
      <c r="G33" s="48">
        <f>COUNTA('Monitoria Anual 2'!L23:L26)</f>
        <v>0</v>
      </c>
      <c r="H33" s="48">
        <f>COUNTA('Monitoria Anual 2'!M23:M26)</f>
        <v>1</v>
      </c>
      <c r="I33" s="48">
        <f>COUNTA('Monitoria Anual 2'!N23:N26)</f>
        <v>0</v>
      </c>
    </row>
    <row r="34" spans="2:9" x14ac:dyDescent="0.25">
      <c r="B34" s="46" t="s">
        <v>53</v>
      </c>
      <c r="C34" s="48">
        <f>COUNTA('Monitoria Anual 2'!C27:C31)</f>
        <v>5</v>
      </c>
      <c r="D34" s="48">
        <f>COUNTA('Monitoria Anual 2'!O27:O31)</f>
        <v>0</v>
      </c>
      <c r="E34" s="48">
        <f>COUNTA('Monitoria Anual 2'!J27:J31)</f>
        <v>0</v>
      </c>
      <c r="F34" s="48">
        <f>COUNTA('Monitoria Anual 2'!K27:K31)</f>
        <v>5</v>
      </c>
      <c r="G34" s="48">
        <f>COUNTA('Monitoria Anual 2'!L27:L31)</f>
        <v>0</v>
      </c>
      <c r="H34" s="48">
        <f>COUNTA('Monitoria Anual 2'!M27:M31)</f>
        <v>0</v>
      </c>
      <c r="I34" s="48">
        <f>COUNTA('Monitoria Anual 2'!N27:N31)</f>
        <v>0</v>
      </c>
    </row>
    <row r="35" spans="2:9" x14ac:dyDescent="0.25">
      <c r="B35" s="46" t="s">
        <v>54</v>
      </c>
      <c r="C35" s="48">
        <f>COUNTA('Monitoria Anual 2'!C32:C34)</f>
        <v>3</v>
      </c>
      <c r="D35" s="48">
        <f>COUNTA('Monitoria Anual 2'!O32:O34)</f>
        <v>0</v>
      </c>
      <c r="E35" s="48">
        <f>COUNTA('Monitoria Anual 2'!J32:J34)</f>
        <v>0</v>
      </c>
      <c r="F35" s="48">
        <f>COUNTA('Monitoria Anual 2'!K32:K34)</f>
        <v>2</v>
      </c>
      <c r="G35" s="48">
        <f>COUNTA('Monitoria Anual 2'!L32:L34)</f>
        <v>1</v>
      </c>
      <c r="H35" s="48">
        <f>COUNTA('Monitoria Anual 2'!M32:M34)</f>
        <v>0</v>
      </c>
      <c r="I35" s="48">
        <f>COUNTA('Monitoria Anual 2'!N32:N34)</f>
        <v>0</v>
      </c>
    </row>
    <row r="36" spans="2:9" x14ac:dyDescent="0.25">
      <c r="B36" s="46" t="s">
        <v>55</v>
      </c>
      <c r="C36" s="48">
        <f>COUNTA('Monitoria Anual 2'!C35:C48)</f>
        <v>14</v>
      </c>
      <c r="D36" s="48">
        <f>COUNTA('Monitoria Anual 2'!O35:O48)</f>
        <v>0</v>
      </c>
      <c r="E36" s="48">
        <f>COUNTA('Monitoria Anual 2'!J35:J48)</f>
        <v>0</v>
      </c>
      <c r="F36" s="48">
        <f>COUNTA('Monitoria Anual 2'!K35:K48)</f>
        <v>7</v>
      </c>
      <c r="G36" s="48">
        <f>COUNTA('Monitoria Anual 2'!L35:L48)</f>
        <v>1</v>
      </c>
      <c r="H36" s="48">
        <f>COUNTA('Monitoria Anual 2'!M35:M48)</f>
        <v>3</v>
      </c>
      <c r="I36" s="48">
        <f>COUNTA('Monitoria Anual 2'!N35:N48)</f>
        <v>3</v>
      </c>
    </row>
    <row r="37" spans="2:9" x14ac:dyDescent="0.25">
      <c r="B37" s="46" t="s">
        <v>56</v>
      </c>
      <c r="C37" s="48">
        <f>COUNTA('Monitoria Anual 2'!C49:C55)</f>
        <v>7</v>
      </c>
      <c r="D37" s="48">
        <f>COUNTA('Monitoria Anual 2'!O49:O55)</f>
        <v>0</v>
      </c>
      <c r="E37" s="48">
        <f>COUNTA('Monitoria Anual 2'!J49:J55)</f>
        <v>0</v>
      </c>
      <c r="F37" s="48">
        <f>COUNTA('Monitoria Anual 2'!K49:K55)</f>
        <v>7</v>
      </c>
      <c r="G37" s="48">
        <f>COUNTA('Monitoria Anual 2'!L49:L55)</f>
        <v>0</v>
      </c>
      <c r="H37" s="48">
        <f>COUNTA('Monitoria Anual 2'!M49:M55)</f>
        <v>0</v>
      </c>
      <c r="I37" s="48">
        <f>COUNTA('Monitoria Anual 2'!N49:N55)</f>
        <v>0</v>
      </c>
    </row>
    <row r="38" spans="2:9" x14ac:dyDescent="0.25">
      <c r="B38" s="46" t="s">
        <v>57</v>
      </c>
      <c r="C38" s="48">
        <f>COUNTA('Monitoria Anual 2'!C56:C56)</f>
        <v>1</v>
      </c>
      <c r="D38" s="48">
        <f>COUNTA('Monitoria Anual 2'!O56:O56)</f>
        <v>0</v>
      </c>
      <c r="E38" s="48">
        <f>COUNTA('Monitoria Anual 2'!J56:J56)</f>
        <v>0</v>
      </c>
      <c r="F38" s="48">
        <f>COUNTA('Monitoria Anual 2'!K56:K56)</f>
        <v>0</v>
      </c>
      <c r="G38" s="48">
        <f>COUNTA('Monitoria Anual 2'!L56:L56)</f>
        <v>0</v>
      </c>
      <c r="H38" s="48">
        <f>COUNTA('Monitoria Anual 2'!M56:M56)</f>
        <v>0</v>
      </c>
      <c r="I38" s="48">
        <f>COUNTA('Monitoria Anual 2'!N56:N56)</f>
        <v>1</v>
      </c>
    </row>
    <row r="39" spans="2:9" x14ac:dyDescent="0.25">
      <c r="B39" s="46" t="s">
        <v>58</v>
      </c>
      <c r="C39" s="48">
        <f>COUNTA('Monitoria Anual 2'!C57:C59)</f>
        <v>3</v>
      </c>
      <c r="D39" s="48">
        <f>COUNTA('Monitoria Anual 2'!O57:O59)</f>
        <v>0</v>
      </c>
      <c r="E39" s="48">
        <f>COUNTA('Monitoria Anual 2'!J57:J59)</f>
        <v>0</v>
      </c>
      <c r="F39" s="48">
        <f>COUNTA('Monitoria Anual 2'!K57:K59)</f>
        <v>1</v>
      </c>
      <c r="G39" s="48">
        <f>COUNTA('Monitoria Anual 2'!L57:L59)</f>
        <v>0</v>
      </c>
      <c r="H39" s="48">
        <f>COUNTA('Monitoria Anual 2'!M57:M59)</f>
        <v>0</v>
      </c>
      <c r="I39" s="48">
        <f>COUNTA('Monitoria Anual 2'!N57:N59)</f>
        <v>2</v>
      </c>
    </row>
    <row r="40" spans="2:9" ht="15.75" thickBot="1" x14ac:dyDescent="0.3">
      <c r="B40" s="54" t="s">
        <v>59</v>
      </c>
      <c r="C40" s="49">
        <f>COUNTA('Monitoria Anual 2'!C60:C64)</f>
        <v>5</v>
      </c>
      <c r="D40" s="49">
        <f>COUNTA('Monitoria Anual 2'!O60:O64)</f>
        <v>0</v>
      </c>
      <c r="E40" s="49">
        <f>COUNTA('Monitoria Anual 2'!J60:J64)</f>
        <v>0</v>
      </c>
      <c r="F40" s="49">
        <f>COUNTA('Monitoria Anual 2'!K60:K64)</f>
        <v>4</v>
      </c>
      <c r="G40" s="49">
        <f>COUNTA('Monitoria Anual 2'!L60:L64)</f>
        <v>0</v>
      </c>
      <c r="H40" s="49">
        <f>COUNTA('Monitoria Anual 2'!M60:M64)</f>
        <v>1</v>
      </c>
      <c r="I40" s="49">
        <f>COUNTA('Monitoria Anual 2'!N60:N64)</f>
        <v>0</v>
      </c>
    </row>
    <row r="41" spans="2:9" ht="15.75" thickTop="1" x14ac:dyDescent="0.25"/>
  </sheetData>
  <mergeCells count="8">
    <mergeCell ref="A3:P3"/>
    <mergeCell ref="B13:D13"/>
    <mergeCell ref="B23:D23"/>
    <mergeCell ref="B24:D24"/>
    <mergeCell ref="E12:F12"/>
    <mergeCell ref="E13:F13"/>
    <mergeCell ref="A5:B5"/>
    <mergeCell ref="C5:P5"/>
  </mergeCells>
  <conditionalFormatting sqref="D31:I40">
    <cfRule type="cellIs" dxfId="43" priority="10" stopIfTrue="1" operator="equal">
      <formula>0</formula>
    </cfRule>
  </conditionalFormatting>
  <conditionalFormatting sqref="F31:I31">
    <cfRule type="cellIs" dxfId="42" priority="1" operator="equal">
      <formula>0</formula>
    </cfRule>
    <cfRule type="cellIs" dxfId="41" priority="6" operator="equal">
      <formula>0</formula>
    </cfRule>
  </conditionalFormatting>
  <conditionalFormatting sqref="F31:I40 D31:E31 E32:E40">
    <cfRule type="cellIs" dxfId="40"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123"/>
  <sheetViews>
    <sheetView showGridLines="0" zoomScale="80" zoomScaleNormal="80" workbookViewId="0">
      <selection activeCell="E7" sqref="E7"/>
    </sheetView>
  </sheetViews>
  <sheetFormatPr defaultColWidth="8.85546875" defaultRowHeight="15" x14ac:dyDescent="0.25"/>
  <cols>
    <col min="1" max="1" width="35.28515625" style="1" customWidth="1"/>
    <col min="2" max="2" width="7.85546875" style="1" customWidth="1"/>
    <col min="3" max="3" width="69.5703125" style="1" customWidth="1"/>
    <col min="4" max="4" width="21.5703125" style="1" customWidth="1"/>
    <col min="5" max="5" width="15.28515625" style="1" customWidth="1"/>
    <col min="6" max="6" width="15.7109375" style="1" customWidth="1"/>
    <col min="7" max="7" width="17.42578125" style="1" customWidth="1"/>
    <col min="8" max="8" width="67.28515625" style="1" customWidth="1"/>
    <col min="9" max="9" width="38.140625" style="1" customWidth="1"/>
    <col min="10" max="15" width="26.7109375" style="18" customWidth="1"/>
    <col min="16" max="16" width="110.42578125" style="1" customWidth="1"/>
    <col min="17" max="17" width="49.5703125" style="1" customWidth="1"/>
    <col min="18" max="18" width="40" style="1" customWidth="1"/>
    <col min="19" max="20" width="26.7109375" style="1" customWidth="1"/>
    <col min="21" max="22" width="28.85546875" style="1" customWidth="1"/>
    <col min="23" max="26" width="18.7109375" style="1" customWidth="1"/>
    <col min="27" max="27" width="39.42578125" style="1" customWidth="1"/>
    <col min="28" max="28" width="26.7109375" style="1" customWidth="1"/>
    <col min="29" max="32" width="8.85546875" style="1"/>
    <col min="33" max="33" width="0" style="1" hidden="1" customWidth="1"/>
    <col min="34" max="16384" width="8.85546875" style="1"/>
  </cols>
  <sheetData>
    <row r="1" spans="1:33" s="2" customFormat="1" x14ac:dyDescent="0.25">
      <c r="A1" s="3" t="s">
        <v>0</v>
      </c>
      <c r="B1" s="3"/>
      <c r="J1" s="16"/>
      <c r="K1" s="16"/>
      <c r="L1" s="16"/>
      <c r="M1" s="16"/>
      <c r="N1" s="16"/>
      <c r="O1" s="16"/>
    </row>
    <row r="2" spans="1:33" s="4" customFormat="1" ht="4.1500000000000004" customHeight="1" x14ac:dyDescent="0.25">
      <c r="J2" s="17"/>
      <c r="K2" s="17"/>
      <c r="L2" s="17"/>
      <c r="M2" s="17"/>
      <c r="N2" s="17"/>
      <c r="O2" s="17"/>
    </row>
    <row r="3" spans="1:33" s="5" customFormat="1" ht="15.75" thickBot="1" x14ac:dyDescent="0.3">
      <c r="A3" s="733" t="str">
        <f>'Monitoria Anual 1'!A3</f>
        <v>PLANO DE AÇÃO NACIONAL PARA A CONSERVAÇÃO DOS MURIQUIS</v>
      </c>
      <c r="B3" s="733"/>
      <c r="C3" s="733"/>
      <c r="D3" s="733"/>
      <c r="E3" s="733"/>
      <c r="F3" s="733"/>
      <c r="G3" s="733"/>
      <c r="H3" s="733"/>
      <c r="I3" s="733"/>
      <c r="J3" s="733"/>
      <c r="K3" s="733"/>
      <c r="L3" s="733"/>
      <c r="M3" s="733"/>
      <c r="N3" s="733"/>
      <c r="O3" s="733"/>
      <c r="P3" s="733"/>
      <c r="Q3" s="733"/>
      <c r="R3" s="733"/>
    </row>
    <row r="4" spans="1:33" ht="9" customHeight="1" thickTop="1" x14ac:dyDescent="0.25"/>
    <row r="5" spans="1:33" s="6" customFormat="1" ht="25.9" customHeight="1" thickBot="1" x14ac:dyDescent="0.3">
      <c r="A5" s="456" t="s">
        <v>2</v>
      </c>
      <c r="B5" s="456" t="s">
        <v>946</v>
      </c>
      <c r="C5" s="456"/>
      <c r="D5" s="457"/>
      <c r="E5" s="458"/>
      <c r="F5" s="458"/>
      <c r="G5" s="458"/>
      <c r="H5" s="458"/>
      <c r="I5" s="458"/>
      <c r="J5" s="12"/>
      <c r="K5" s="12"/>
      <c r="L5" s="12"/>
      <c r="M5" s="12"/>
      <c r="N5" s="13"/>
    </row>
    <row r="6" spans="1:33" ht="6" customHeight="1" thickTop="1" x14ac:dyDescent="0.25"/>
    <row r="7" spans="1:33" ht="15.75" thickBot="1" x14ac:dyDescent="0.3">
      <c r="A7" s="7" t="s">
        <v>1021</v>
      </c>
      <c r="B7" s="7" t="s">
        <v>1022</v>
      </c>
      <c r="C7" s="7"/>
      <c r="D7" s="8"/>
      <c r="E7" s="10"/>
      <c r="F7" s="10"/>
      <c r="G7" s="10"/>
      <c r="H7" s="11"/>
      <c r="I7" s="18"/>
      <c r="AG7" s="1" t="s">
        <v>75</v>
      </c>
    </row>
    <row r="8" spans="1:33" ht="11.25" customHeight="1" thickTop="1" x14ac:dyDescent="0.25">
      <c r="AG8" s="81" t="s">
        <v>76</v>
      </c>
    </row>
    <row r="9" spans="1:33" ht="16.5" thickBot="1" x14ac:dyDescent="0.3">
      <c r="A9" s="67" t="s">
        <v>13</v>
      </c>
      <c r="B9" s="68"/>
      <c r="C9" s="68"/>
      <c r="D9" s="68"/>
      <c r="E9" s="68"/>
      <c r="F9" s="68"/>
      <c r="G9" s="68"/>
      <c r="H9" s="68"/>
      <c r="I9" s="69"/>
      <c r="J9" s="722" t="s">
        <v>70</v>
      </c>
      <c r="K9" s="723"/>
      <c r="L9" s="723"/>
      <c r="M9" s="723"/>
      <c r="N9" s="723"/>
      <c r="O9" s="723"/>
      <c r="P9" s="723"/>
      <c r="Q9" s="723"/>
      <c r="R9" s="723"/>
      <c r="S9" s="724"/>
      <c r="T9" s="76"/>
      <c r="U9" s="725" t="s">
        <v>32</v>
      </c>
      <c r="V9" s="726"/>
      <c r="W9" s="726"/>
      <c r="X9" s="726"/>
      <c r="Y9" s="726"/>
      <c r="Z9" s="726"/>
      <c r="AA9" s="726"/>
      <c r="AB9" s="727"/>
    </row>
    <row r="10" spans="1:33" ht="64.5" thickTop="1" thickBot="1" x14ac:dyDescent="0.3">
      <c r="A10" s="24" t="s">
        <v>5</v>
      </c>
      <c r="B10" s="403" t="s">
        <v>620</v>
      </c>
      <c r="C10" s="24" t="s">
        <v>6</v>
      </c>
      <c r="D10" s="24" t="s">
        <v>7</v>
      </c>
      <c r="E10" s="24" t="s">
        <v>11</v>
      </c>
      <c r="F10" s="24" t="s">
        <v>12</v>
      </c>
      <c r="G10" s="24" t="s">
        <v>8</v>
      </c>
      <c r="H10" s="24" t="s">
        <v>10</v>
      </c>
      <c r="I10" s="24" t="s">
        <v>73</v>
      </c>
      <c r="J10" s="19" t="s">
        <v>14</v>
      </c>
      <c r="K10" s="20" t="s">
        <v>15</v>
      </c>
      <c r="L10" s="21" t="s">
        <v>16</v>
      </c>
      <c r="M10" s="22" t="s">
        <v>17</v>
      </c>
      <c r="N10" s="23" t="s">
        <v>18</v>
      </c>
      <c r="O10" s="75" t="s">
        <v>19</v>
      </c>
      <c r="P10" s="25" t="s">
        <v>20</v>
      </c>
      <c r="Q10" s="25" t="s">
        <v>21</v>
      </c>
      <c r="R10" s="25" t="s">
        <v>22</v>
      </c>
      <c r="S10" s="25" t="s">
        <v>23</v>
      </c>
      <c r="T10" s="25" t="s">
        <v>71</v>
      </c>
      <c r="U10" s="26" t="s">
        <v>24</v>
      </c>
      <c r="V10" s="27" t="s">
        <v>25</v>
      </c>
      <c r="W10" s="27" t="s">
        <v>26</v>
      </c>
      <c r="X10" s="27" t="s">
        <v>27</v>
      </c>
      <c r="Y10" s="27" t="s">
        <v>28</v>
      </c>
      <c r="Z10" s="27" t="s">
        <v>29</v>
      </c>
      <c r="AA10" s="27" t="s">
        <v>30</v>
      </c>
      <c r="AB10" s="27" t="s">
        <v>31</v>
      </c>
    </row>
    <row r="11" spans="1:33" ht="117.75" customHeight="1" thickTop="1" x14ac:dyDescent="0.25">
      <c r="A11" s="107" t="s">
        <v>115</v>
      </c>
      <c r="B11" s="115" t="s">
        <v>621</v>
      </c>
      <c r="C11" s="210" t="s">
        <v>947</v>
      </c>
      <c r="D11" s="462" t="s">
        <v>440</v>
      </c>
      <c r="E11" s="463">
        <v>40391</v>
      </c>
      <c r="F11" s="140">
        <v>41244</v>
      </c>
      <c r="G11" s="214" t="s">
        <v>138</v>
      </c>
      <c r="H11" s="464" t="s">
        <v>961</v>
      </c>
      <c r="I11" s="190" t="s">
        <v>251</v>
      </c>
      <c r="J11" s="15"/>
      <c r="K11" s="15"/>
      <c r="L11" s="15"/>
      <c r="M11" s="15"/>
      <c r="N11" s="15" t="s">
        <v>72</v>
      </c>
      <c r="O11" s="28"/>
      <c r="P11" s="549"/>
      <c r="Q11" s="561" t="s">
        <v>537</v>
      </c>
      <c r="R11" s="15"/>
      <c r="S11" s="15"/>
      <c r="T11" s="15"/>
      <c r="U11" s="339"/>
      <c r="V11" s="339"/>
      <c r="W11" s="339"/>
      <c r="X11" s="339"/>
      <c r="Y11" s="339"/>
      <c r="Z11" s="339"/>
      <c r="AA11" s="339"/>
      <c r="AB11" s="349" t="s">
        <v>582</v>
      </c>
    </row>
    <row r="12" spans="1:33" ht="99.75" customHeight="1" x14ac:dyDescent="0.25">
      <c r="A12" s="66"/>
      <c r="B12" s="131" t="s">
        <v>622</v>
      </c>
      <c r="C12" s="210" t="s">
        <v>627</v>
      </c>
      <c r="D12" s="465" t="s">
        <v>295</v>
      </c>
      <c r="E12" s="466">
        <v>40391</v>
      </c>
      <c r="F12" s="467">
        <v>41244</v>
      </c>
      <c r="G12" s="214" t="s">
        <v>138</v>
      </c>
      <c r="H12" s="464" t="s">
        <v>961</v>
      </c>
      <c r="I12" s="468" t="s">
        <v>251</v>
      </c>
      <c r="J12" s="15"/>
      <c r="K12" s="15" t="s">
        <v>72</v>
      </c>
      <c r="L12" s="15"/>
      <c r="M12" s="15"/>
      <c r="N12" s="15"/>
      <c r="O12" s="28"/>
      <c r="P12" s="550" t="s">
        <v>538</v>
      </c>
      <c r="Q12" s="566"/>
      <c r="R12" s="14"/>
      <c r="S12" s="14"/>
      <c r="T12" s="14"/>
      <c r="U12" s="340"/>
      <c r="V12" s="340"/>
      <c r="W12" s="340"/>
      <c r="X12" s="128" t="s">
        <v>584</v>
      </c>
      <c r="Y12" s="340" t="s">
        <v>553</v>
      </c>
      <c r="Z12" s="340"/>
      <c r="AA12" s="340"/>
      <c r="AB12" s="128" t="s">
        <v>568</v>
      </c>
    </row>
    <row r="13" spans="1:33" ht="135.75" customHeight="1" x14ac:dyDescent="0.25">
      <c r="A13" s="66"/>
      <c r="B13" s="131" t="s">
        <v>623</v>
      </c>
      <c r="C13" s="210" t="s">
        <v>628</v>
      </c>
      <c r="D13" s="214" t="s">
        <v>122</v>
      </c>
      <c r="E13" s="469">
        <v>40391</v>
      </c>
      <c r="F13" s="470">
        <v>41974</v>
      </c>
      <c r="G13" s="214" t="s">
        <v>139</v>
      </c>
      <c r="H13" s="528" t="s">
        <v>966</v>
      </c>
      <c r="I13" s="134" t="s">
        <v>375</v>
      </c>
      <c r="J13" s="15"/>
      <c r="K13" s="15"/>
      <c r="L13" s="15" t="s">
        <v>72</v>
      </c>
      <c r="M13" s="15"/>
      <c r="N13" s="15"/>
      <c r="O13" s="28"/>
      <c r="P13" s="547" t="s">
        <v>539</v>
      </c>
      <c r="Q13" s="545" t="s">
        <v>494</v>
      </c>
      <c r="R13" s="14"/>
      <c r="S13" s="326" t="s">
        <v>139</v>
      </c>
      <c r="T13" s="14"/>
      <c r="U13" s="340"/>
      <c r="V13" s="340"/>
      <c r="W13" s="324">
        <v>36739</v>
      </c>
      <c r="X13" s="344">
        <v>42339</v>
      </c>
      <c r="Y13" s="340"/>
      <c r="Z13" s="340"/>
      <c r="AA13" s="128" t="s">
        <v>560</v>
      </c>
      <c r="AB13" s="340"/>
    </row>
    <row r="14" spans="1:33" ht="133.5" customHeight="1" x14ac:dyDescent="0.25">
      <c r="A14" s="66"/>
      <c r="B14" s="131" t="s">
        <v>624</v>
      </c>
      <c r="C14" s="459" t="s">
        <v>948</v>
      </c>
      <c r="D14" s="471" t="s">
        <v>123</v>
      </c>
      <c r="E14" s="472">
        <v>40391</v>
      </c>
      <c r="F14" s="186">
        <v>41244</v>
      </c>
      <c r="G14" s="297" t="s">
        <v>377</v>
      </c>
      <c r="H14" s="493" t="s">
        <v>962</v>
      </c>
      <c r="I14" s="471" t="s">
        <v>251</v>
      </c>
      <c r="J14" s="15"/>
      <c r="K14" s="15"/>
      <c r="L14" s="15"/>
      <c r="M14" s="15"/>
      <c r="N14" s="15" t="s">
        <v>72</v>
      </c>
      <c r="O14" s="28"/>
      <c r="P14" s="547" t="s">
        <v>1004</v>
      </c>
      <c r="Q14" s="545" t="s">
        <v>462</v>
      </c>
      <c r="R14" s="311" t="s">
        <v>463</v>
      </c>
      <c r="S14" s="312" t="s">
        <v>464</v>
      </c>
      <c r="T14" s="311"/>
      <c r="U14" s="340"/>
      <c r="V14" s="340"/>
      <c r="W14" s="340"/>
      <c r="X14" s="350">
        <v>41579</v>
      </c>
      <c r="Y14" s="340"/>
      <c r="Z14" s="340"/>
      <c r="AA14" s="343" t="s">
        <v>587</v>
      </c>
      <c r="AB14" s="340"/>
    </row>
    <row r="15" spans="1:33" ht="75" x14ac:dyDescent="0.25">
      <c r="A15" s="66"/>
      <c r="B15" s="131" t="s">
        <v>625</v>
      </c>
      <c r="C15" s="210" t="s">
        <v>629</v>
      </c>
      <c r="D15" s="214" t="s">
        <v>124</v>
      </c>
      <c r="E15" s="466">
        <v>40422</v>
      </c>
      <c r="F15" s="217">
        <v>42339</v>
      </c>
      <c r="G15" s="214" t="s">
        <v>139</v>
      </c>
      <c r="H15" s="473" t="s">
        <v>963</v>
      </c>
      <c r="I15" s="294" t="s">
        <v>375</v>
      </c>
      <c r="J15" s="15"/>
      <c r="K15" s="15"/>
      <c r="L15" s="15" t="s">
        <v>72</v>
      </c>
      <c r="M15" s="15"/>
      <c r="N15" s="15"/>
      <c r="O15" s="28"/>
      <c r="P15" s="551" t="s">
        <v>540</v>
      </c>
      <c r="Q15" s="567"/>
      <c r="R15" s="14"/>
      <c r="S15" s="215" t="s">
        <v>139</v>
      </c>
      <c r="T15" s="14"/>
      <c r="U15" s="340"/>
      <c r="V15" s="340"/>
      <c r="W15" s="324">
        <v>36770</v>
      </c>
      <c r="X15" s="325">
        <v>42339</v>
      </c>
      <c r="Y15" s="340"/>
      <c r="Z15" s="340"/>
      <c r="AA15" s="340" t="s">
        <v>588</v>
      </c>
      <c r="AB15" s="340"/>
    </row>
    <row r="16" spans="1:33" ht="90" x14ac:dyDescent="0.25">
      <c r="A16" s="108" t="s">
        <v>441</v>
      </c>
      <c r="B16" s="115" t="s">
        <v>634</v>
      </c>
      <c r="C16" s="511" t="s">
        <v>641</v>
      </c>
      <c r="D16" s="461" t="s">
        <v>949</v>
      </c>
      <c r="E16" s="466">
        <v>40391</v>
      </c>
      <c r="F16" s="460">
        <v>41609</v>
      </c>
      <c r="G16" s="474" t="s">
        <v>143</v>
      </c>
      <c r="H16" s="475" t="s">
        <v>967</v>
      </c>
      <c r="I16" s="188">
        <v>10000</v>
      </c>
      <c r="J16" s="15"/>
      <c r="K16" s="15" t="s">
        <v>72</v>
      </c>
      <c r="L16" s="15"/>
      <c r="M16" s="15"/>
      <c r="N16" s="15"/>
      <c r="O16" s="28"/>
      <c r="P16" s="395" t="s">
        <v>542</v>
      </c>
      <c r="Q16" s="566"/>
      <c r="R16" s="14"/>
      <c r="S16" s="262"/>
      <c r="T16" s="14"/>
      <c r="U16" s="340"/>
      <c r="V16" s="340"/>
      <c r="W16" s="340"/>
      <c r="X16" s="351">
        <v>42339</v>
      </c>
      <c r="Y16" s="340" t="s">
        <v>536</v>
      </c>
      <c r="Z16" s="340"/>
      <c r="AA16" s="340" t="s">
        <v>583</v>
      </c>
      <c r="AB16" s="128" t="s">
        <v>576</v>
      </c>
    </row>
    <row r="17" spans="1:28" ht="73.5" customHeight="1" x14ac:dyDescent="0.25">
      <c r="A17" s="66"/>
      <c r="B17" s="131" t="s">
        <v>635</v>
      </c>
      <c r="C17" s="512" t="s">
        <v>642</v>
      </c>
      <c r="D17" s="314"/>
      <c r="E17" s="466">
        <v>40391</v>
      </c>
      <c r="F17" s="476">
        <v>41974</v>
      </c>
      <c r="G17" s="134" t="s">
        <v>143</v>
      </c>
      <c r="H17" s="529" t="s">
        <v>968</v>
      </c>
      <c r="I17" s="477"/>
      <c r="J17" s="15"/>
      <c r="K17" s="15"/>
      <c r="L17" s="15" t="s">
        <v>33</v>
      </c>
      <c r="M17" s="15"/>
      <c r="N17" s="15"/>
      <c r="O17" s="28"/>
      <c r="P17" s="395" t="s">
        <v>543</v>
      </c>
      <c r="Q17" s="566"/>
      <c r="R17" s="14"/>
      <c r="S17" s="262" t="s">
        <v>531</v>
      </c>
      <c r="T17" s="14"/>
      <c r="U17" s="340"/>
      <c r="V17" s="340"/>
      <c r="W17" s="340"/>
      <c r="X17" s="351">
        <v>42339</v>
      </c>
      <c r="Y17" s="128" t="s">
        <v>541</v>
      </c>
      <c r="Z17" s="340"/>
      <c r="AA17" s="340" t="s">
        <v>588</v>
      </c>
      <c r="AB17" s="340"/>
    </row>
    <row r="18" spans="1:28" ht="74.25" customHeight="1" x14ac:dyDescent="0.25">
      <c r="A18" s="66"/>
      <c r="B18" s="131" t="s">
        <v>636</v>
      </c>
      <c r="C18" s="513" t="s">
        <v>643</v>
      </c>
      <c r="D18" s="478"/>
      <c r="E18" s="466">
        <v>40391</v>
      </c>
      <c r="F18" s="479">
        <v>42339</v>
      </c>
      <c r="G18" s="480" t="s">
        <v>384</v>
      </c>
      <c r="H18" s="481" t="s">
        <v>969</v>
      </c>
      <c r="I18" s="471"/>
      <c r="J18" s="15"/>
      <c r="K18" s="15" t="s">
        <v>72</v>
      </c>
      <c r="L18" s="15"/>
      <c r="M18" s="15"/>
      <c r="N18" s="15"/>
      <c r="O18" s="28"/>
      <c r="P18" s="443" t="s">
        <v>544</v>
      </c>
      <c r="Q18" s="560" t="s">
        <v>500</v>
      </c>
      <c r="R18" s="105" t="s">
        <v>501</v>
      </c>
      <c r="S18" s="105" t="s">
        <v>532</v>
      </c>
      <c r="T18" s="105" t="s">
        <v>502</v>
      </c>
      <c r="U18" s="345"/>
      <c r="V18" s="349" t="s">
        <v>503</v>
      </c>
      <c r="W18" s="349"/>
      <c r="X18" s="352">
        <v>42339</v>
      </c>
      <c r="Y18" s="339"/>
      <c r="Z18" s="339"/>
      <c r="AA18" s="339" t="s">
        <v>588</v>
      </c>
      <c r="AB18" s="339"/>
    </row>
    <row r="19" spans="1:28" ht="102" customHeight="1" x14ac:dyDescent="0.25">
      <c r="A19" s="66"/>
      <c r="B19" s="131" t="s">
        <v>637</v>
      </c>
      <c r="C19" s="512" t="s">
        <v>645</v>
      </c>
      <c r="D19" s="314" t="s">
        <v>125</v>
      </c>
      <c r="E19" s="466">
        <v>40391</v>
      </c>
      <c r="F19" s="460" t="s">
        <v>388</v>
      </c>
      <c r="G19" s="473" t="s">
        <v>384</v>
      </c>
      <c r="H19" s="473" t="s">
        <v>970</v>
      </c>
      <c r="I19" s="194">
        <v>10000</v>
      </c>
      <c r="J19" s="15"/>
      <c r="K19" s="15" t="s">
        <v>72</v>
      </c>
      <c r="L19" s="15"/>
      <c r="M19" s="15"/>
      <c r="N19" s="15"/>
      <c r="O19" s="28"/>
      <c r="P19" s="443" t="s">
        <v>504</v>
      </c>
      <c r="Q19" s="560" t="s">
        <v>500</v>
      </c>
      <c r="R19" s="105" t="s">
        <v>505</v>
      </c>
      <c r="S19" s="105" t="s">
        <v>457</v>
      </c>
      <c r="T19" s="105" t="s">
        <v>506</v>
      </c>
      <c r="U19" s="349"/>
      <c r="V19" s="349"/>
      <c r="W19" s="349"/>
      <c r="X19" s="352">
        <v>41974</v>
      </c>
      <c r="Y19" s="349"/>
      <c r="Z19" s="349"/>
      <c r="AA19" s="349" t="s">
        <v>589</v>
      </c>
      <c r="AB19" s="349" t="s">
        <v>545</v>
      </c>
    </row>
    <row r="20" spans="1:28" ht="72" customHeight="1" x14ac:dyDescent="0.25">
      <c r="A20" s="66"/>
      <c r="B20" s="131" t="s">
        <v>638</v>
      </c>
      <c r="C20" s="514" t="s">
        <v>646</v>
      </c>
      <c r="D20" s="482"/>
      <c r="E20" s="466">
        <v>40391</v>
      </c>
      <c r="F20" s="538">
        <v>42339</v>
      </c>
      <c r="G20" s="474" t="s">
        <v>142</v>
      </c>
      <c r="H20" s="464" t="s">
        <v>971</v>
      </c>
      <c r="I20" s="188">
        <v>10000</v>
      </c>
      <c r="J20" s="15"/>
      <c r="K20" s="15" t="s">
        <v>72</v>
      </c>
      <c r="L20" s="15"/>
      <c r="M20" s="15"/>
      <c r="N20" s="15"/>
      <c r="O20" s="28"/>
      <c r="P20" s="443" t="s">
        <v>533</v>
      </c>
      <c r="Q20" s="561"/>
      <c r="R20" s="71" t="s">
        <v>512</v>
      </c>
      <c r="S20" s="333" t="s">
        <v>534</v>
      </c>
      <c r="T20" s="333" t="s">
        <v>514</v>
      </c>
      <c r="U20" s="339"/>
      <c r="V20" s="339"/>
      <c r="W20" s="339"/>
      <c r="X20" s="353">
        <v>42339</v>
      </c>
      <c r="Y20" s="339"/>
      <c r="Z20" s="339"/>
      <c r="AA20" s="354" t="s">
        <v>515</v>
      </c>
      <c r="AB20" s="339"/>
    </row>
    <row r="21" spans="1:28" ht="67.5" customHeight="1" x14ac:dyDescent="0.25">
      <c r="A21" s="66"/>
      <c r="B21" s="131" t="s">
        <v>639</v>
      </c>
      <c r="C21" s="512" t="s">
        <v>647</v>
      </c>
      <c r="D21" s="461" t="s">
        <v>126</v>
      </c>
      <c r="E21" s="466">
        <v>40391</v>
      </c>
      <c r="F21" s="539">
        <v>40878</v>
      </c>
      <c r="G21" s="134" t="s">
        <v>143</v>
      </c>
      <c r="H21" s="529" t="s">
        <v>972</v>
      </c>
      <c r="I21" s="483">
        <v>5000</v>
      </c>
      <c r="J21" s="15"/>
      <c r="K21" s="15"/>
      <c r="L21" s="15"/>
      <c r="M21" s="15"/>
      <c r="N21" s="15" t="s">
        <v>72</v>
      </c>
      <c r="O21" s="28"/>
      <c r="P21" s="443" t="s">
        <v>535</v>
      </c>
      <c r="Q21" s="561"/>
      <c r="R21" s="15"/>
      <c r="S21" s="71" t="s">
        <v>536</v>
      </c>
      <c r="T21" s="15"/>
      <c r="U21" s="339"/>
      <c r="V21" s="339"/>
      <c r="W21" s="339"/>
      <c r="X21" s="339"/>
      <c r="Y21" s="339"/>
      <c r="Z21" s="339"/>
      <c r="AA21" s="339"/>
      <c r="AB21" s="339"/>
    </row>
    <row r="22" spans="1:28" ht="72.75" customHeight="1" thickBot="1" x14ac:dyDescent="0.3">
      <c r="A22" s="66"/>
      <c r="B22" s="131" t="s">
        <v>640</v>
      </c>
      <c r="C22" s="515" t="s">
        <v>648</v>
      </c>
      <c r="D22" s="461" t="s">
        <v>127</v>
      </c>
      <c r="E22" s="466">
        <v>40391</v>
      </c>
      <c r="F22" s="484">
        <v>41456</v>
      </c>
      <c r="G22" s="134" t="s">
        <v>144</v>
      </c>
      <c r="H22" s="464" t="s">
        <v>973</v>
      </c>
      <c r="I22" s="190"/>
      <c r="J22" s="15"/>
      <c r="K22" s="15" t="s">
        <v>72</v>
      </c>
      <c r="L22" s="15"/>
      <c r="M22" s="15"/>
      <c r="N22" s="15"/>
      <c r="O22" s="28" t="s">
        <v>76</v>
      </c>
      <c r="P22" s="443" t="s">
        <v>504</v>
      </c>
      <c r="Q22" s="560" t="s">
        <v>500</v>
      </c>
      <c r="R22" s="105" t="s">
        <v>501</v>
      </c>
      <c r="S22" s="105" t="s">
        <v>457</v>
      </c>
      <c r="T22" s="105" t="s">
        <v>507</v>
      </c>
      <c r="U22" s="349"/>
      <c r="V22" s="349"/>
      <c r="W22" s="349"/>
      <c r="X22" s="352">
        <v>42705</v>
      </c>
      <c r="Y22" s="349"/>
      <c r="Z22" s="349"/>
      <c r="AA22" s="349"/>
      <c r="AB22" s="349" t="s">
        <v>569</v>
      </c>
    </row>
    <row r="23" spans="1:28" ht="81.75" customHeight="1" x14ac:dyDescent="0.25">
      <c r="A23" s="728" t="s">
        <v>960</v>
      </c>
      <c r="B23" s="465" t="s">
        <v>652</v>
      </c>
      <c r="C23" s="516" t="s">
        <v>656</v>
      </c>
      <c r="D23" s="314"/>
      <c r="E23" s="466">
        <v>40391</v>
      </c>
      <c r="F23" s="182">
        <v>41609</v>
      </c>
      <c r="G23" s="134" t="s">
        <v>260</v>
      </c>
      <c r="H23" s="485" t="s">
        <v>849</v>
      </c>
      <c r="I23" s="146">
        <v>20000</v>
      </c>
      <c r="J23" s="15"/>
      <c r="K23" s="15" t="s">
        <v>72</v>
      </c>
      <c r="L23" s="15"/>
      <c r="M23" s="15"/>
      <c r="N23" s="15"/>
      <c r="O23" s="28"/>
      <c r="P23" s="552" t="s">
        <v>1003</v>
      </c>
      <c r="Q23" s="568" t="s">
        <v>495</v>
      </c>
      <c r="R23" s="14"/>
      <c r="S23" s="215" t="s">
        <v>139</v>
      </c>
      <c r="T23" s="14"/>
      <c r="U23" s="205" t="s">
        <v>546</v>
      </c>
      <c r="V23" s="340"/>
      <c r="W23" s="346">
        <v>36800</v>
      </c>
      <c r="X23" s="347">
        <v>42339</v>
      </c>
      <c r="Y23" s="340"/>
      <c r="Z23" s="340"/>
      <c r="AA23" s="128" t="s">
        <v>585</v>
      </c>
      <c r="AB23" s="340"/>
    </row>
    <row r="24" spans="1:28" ht="75.75" customHeight="1" x14ac:dyDescent="0.25">
      <c r="A24" s="729"/>
      <c r="B24" s="468" t="s">
        <v>653</v>
      </c>
      <c r="C24" s="516" t="s">
        <v>750</v>
      </c>
      <c r="D24" s="314"/>
      <c r="E24" s="466">
        <v>40391</v>
      </c>
      <c r="F24" s="182" t="s">
        <v>1002</v>
      </c>
      <c r="G24" s="134" t="s">
        <v>150</v>
      </c>
      <c r="H24" s="485" t="s">
        <v>659</v>
      </c>
      <c r="I24" s="146"/>
      <c r="J24" s="15"/>
      <c r="K24" s="15"/>
      <c r="L24" s="15"/>
      <c r="M24" s="15" t="s">
        <v>72</v>
      </c>
      <c r="N24" s="15"/>
      <c r="O24" s="28"/>
      <c r="P24" s="553" t="s">
        <v>547</v>
      </c>
      <c r="Q24" s="565" t="s">
        <v>516</v>
      </c>
      <c r="R24" s="332" t="s">
        <v>517</v>
      </c>
      <c r="S24" s="332" t="s">
        <v>513</v>
      </c>
      <c r="T24" s="332" t="s">
        <v>518</v>
      </c>
      <c r="U24" s="354"/>
      <c r="V24" s="354"/>
      <c r="W24" s="354"/>
      <c r="X24" s="354"/>
      <c r="Y24" s="354"/>
      <c r="Z24" s="354"/>
      <c r="AA24" s="354" t="s">
        <v>515</v>
      </c>
      <c r="AB24" s="354"/>
    </row>
    <row r="25" spans="1:28" ht="76.5" customHeight="1" x14ac:dyDescent="0.25">
      <c r="A25" s="729"/>
      <c r="B25" s="468" t="s">
        <v>654</v>
      </c>
      <c r="C25" s="517" t="s">
        <v>848</v>
      </c>
      <c r="D25" s="314"/>
      <c r="E25" s="466">
        <v>40391</v>
      </c>
      <c r="F25" s="182" t="s">
        <v>395</v>
      </c>
      <c r="G25" s="486" t="s">
        <v>147</v>
      </c>
      <c r="H25" s="485" t="s">
        <v>974</v>
      </c>
      <c r="I25" s="468">
        <v>0</v>
      </c>
      <c r="J25" s="15"/>
      <c r="K25" s="15" t="s">
        <v>72</v>
      </c>
      <c r="L25" s="15"/>
      <c r="M25" s="15"/>
      <c r="N25" s="15"/>
      <c r="O25" s="28"/>
      <c r="P25" s="554" t="s">
        <v>1005</v>
      </c>
      <c r="Q25" s="566"/>
      <c r="R25" s="14"/>
      <c r="S25" s="14"/>
      <c r="T25" s="14"/>
      <c r="U25" s="340"/>
      <c r="V25" s="340"/>
      <c r="W25" s="340"/>
      <c r="X25" s="340"/>
      <c r="Y25" s="128" t="s">
        <v>536</v>
      </c>
      <c r="Z25" s="340"/>
      <c r="AA25" s="340" t="s">
        <v>548</v>
      </c>
      <c r="AB25" s="340"/>
    </row>
    <row r="26" spans="1:28" ht="87" customHeight="1" x14ac:dyDescent="0.25">
      <c r="A26" s="729"/>
      <c r="B26" s="468" t="s">
        <v>655</v>
      </c>
      <c r="C26" s="517" t="s">
        <v>751</v>
      </c>
      <c r="D26" s="482"/>
      <c r="E26" s="466">
        <v>40391</v>
      </c>
      <c r="F26" s="182" t="s">
        <v>401</v>
      </c>
      <c r="G26" s="134" t="s">
        <v>145</v>
      </c>
      <c r="H26" s="475" t="s">
        <v>851</v>
      </c>
      <c r="I26" s="190">
        <v>0</v>
      </c>
      <c r="J26" s="15"/>
      <c r="K26" s="15" t="s">
        <v>72</v>
      </c>
      <c r="L26" s="15"/>
      <c r="M26" s="15"/>
      <c r="N26" s="15"/>
      <c r="O26" s="28"/>
      <c r="P26" s="553" t="s">
        <v>1006</v>
      </c>
      <c r="Q26" s="565" t="s">
        <v>516</v>
      </c>
      <c r="R26" s="332" t="s">
        <v>519</v>
      </c>
      <c r="S26" s="332" t="s">
        <v>513</v>
      </c>
      <c r="T26" s="332" t="s">
        <v>520</v>
      </c>
      <c r="U26" s="354"/>
      <c r="V26" s="354"/>
      <c r="W26" s="354"/>
      <c r="X26" s="354" t="s">
        <v>521</v>
      </c>
      <c r="Y26" s="354"/>
      <c r="Z26" s="354"/>
      <c r="AA26" s="354" t="s">
        <v>515</v>
      </c>
      <c r="AB26" s="339"/>
    </row>
    <row r="27" spans="1:28" ht="80.25" customHeight="1" x14ac:dyDescent="0.25">
      <c r="A27" s="730" t="s">
        <v>447</v>
      </c>
      <c r="B27" s="465" t="s">
        <v>662</v>
      </c>
      <c r="C27" s="521" t="s">
        <v>852</v>
      </c>
      <c r="D27" s="487"/>
      <c r="E27" s="466">
        <v>40391</v>
      </c>
      <c r="F27" s="186">
        <v>41609</v>
      </c>
      <c r="G27" s="297" t="s">
        <v>150</v>
      </c>
      <c r="H27" s="488" t="s">
        <v>853</v>
      </c>
      <c r="I27" s="334">
        <v>10000</v>
      </c>
      <c r="J27" s="119"/>
      <c r="K27" s="15" t="s">
        <v>72</v>
      </c>
      <c r="L27" s="15"/>
      <c r="M27" s="15"/>
      <c r="N27" s="15"/>
      <c r="O27" s="28"/>
      <c r="P27" s="553" t="s">
        <v>522</v>
      </c>
      <c r="Q27" s="565"/>
      <c r="R27" s="332" t="s">
        <v>523</v>
      </c>
      <c r="S27" s="332" t="s">
        <v>513</v>
      </c>
      <c r="T27" s="332" t="s">
        <v>520</v>
      </c>
      <c r="U27" s="354"/>
      <c r="V27" s="354"/>
      <c r="W27" s="354"/>
      <c r="X27" s="354" t="s">
        <v>521</v>
      </c>
      <c r="Y27" s="354" t="s">
        <v>570</v>
      </c>
      <c r="Z27" s="354"/>
      <c r="AA27" s="354"/>
      <c r="AB27" s="354"/>
    </row>
    <row r="28" spans="1:28" ht="89.25" customHeight="1" x14ac:dyDescent="0.25">
      <c r="A28" s="731"/>
      <c r="B28" s="468" t="s">
        <v>663</v>
      </c>
      <c r="C28" s="522" t="s">
        <v>753</v>
      </c>
      <c r="D28" s="468"/>
      <c r="E28" s="466">
        <v>40391</v>
      </c>
      <c r="F28" s="140">
        <v>41609</v>
      </c>
      <c r="G28" s="294" t="s">
        <v>150</v>
      </c>
      <c r="H28" s="489" t="s">
        <v>975</v>
      </c>
      <c r="I28" s="335">
        <v>30000</v>
      </c>
      <c r="J28" s="119"/>
      <c r="K28" s="15" t="s">
        <v>72</v>
      </c>
      <c r="L28" s="15"/>
      <c r="M28" s="15"/>
      <c r="N28" s="15"/>
      <c r="O28" s="28"/>
      <c r="P28" s="553" t="s">
        <v>1007</v>
      </c>
      <c r="Q28" s="565"/>
      <c r="R28" s="332" t="s">
        <v>523</v>
      </c>
      <c r="S28" s="332" t="s">
        <v>513</v>
      </c>
      <c r="T28" s="332" t="s">
        <v>520</v>
      </c>
      <c r="U28" s="354"/>
      <c r="V28" s="354"/>
      <c r="W28" s="354"/>
      <c r="X28" s="354" t="s">
        <v>521</v>
      </c>
      <c r="Y28" s="354" t="s">
        <v>570</v>
      </c>
      <c r="Z28" s="354"/>
      <c r="AA28" s="354"/>
      <c r="AB28" s="354"/>
    </row>
    <row r="29" spans="1:28" ht="84.75" customHeight="1" x14ac:dyDescent="0.25">
      <c r="A29" s="731"/>
      <c r="B29" s="468" t="s">
        <v>664</v>
      </c>
      <c r="C29" s="523" t="s">
        <v>754</v>
      </c>
      <c r="D29" s="190"/>
      <c r="E29" s="466">
        <v>40391</v>
      </c>
      <c r="F29" s="182" t="s">
        <v>395</v>
      </c>
      <c r="G29" s="134" t="s">
        <v>399</v>
      </c>
      <c r="H29" s="490" t="s">
        <v>669</v>
      </c>
      <c r="I29" s="491" t="s">
        <v>309</v>
      </c>
      <c r="J29" s="119"/>
      <c r="K29" s="15"/>
      <c r="L29" s="15" t="s">
        <v>72</v>
      </c>
      <c r="M29" s="15"/>
      <c r="N29" s="15"/>
      <c r="O29" s="28"/>
      <c r="P29" s="554"/>
      <c r="Q29" s="566"/>
      <c r="R29" s="14"/>
      <c r="S29" s="14"/>
      <c r="T29" s="14"/>
      <c r="U29" s="340"/>
      <c r="V29" s="340"/>
      <c r="W29" s="340"/>
      <c r="X29" s="340"/>
      <c r="Y29" s="340"/>
      <c r="Z29" s="340"/>
      <c r="AA29" s="340"/>
      <c r="AB29" s="340"/>
    </row>
    <row r="30" spans="1:28" ht="99.75" customHeight="1" x14ac:dyDescent="0.25">
      <c r="A30" s="731"/>
      <c r="B30" s="468" t="s">
        <v>665</v>
      </c>
      <c r="C30" s="523" t="s">
        <v>755</v>
      </c>
      <c r="D30" s="190"/>
      <c r="E30" s="466">
        <v>40391</v>
      </c>
      <c r="F30" s="182" t="s">
        <v>400</v>
      </c>
      <c r="G30" s="134" t="s">
        <v>399</v>
      </c>
      <c r="H30" s="475" t="s">
        <v>854</v>
      </c>
      <c r="I30" s="336">
        <v>10000</v>
      </c>
      <c r="J30" s="119"/>
      <c r="K30" s="15" t="s">
        <v>72</v>
      </c>
      <c r="L30" s="15"/>
      <c r="M30" s="15"/>
      <c r="N30" s="15"/>
      <c r="O30" s="28"/>
      <c r="P30" s="554"/>
      <c r="Q30" s="566"/>
      <c r="R30" s="14"/>
      <c r="S30" s="14"/>
      <c r="T30" s="14"/>
      <c r="U30" s="340"/>
      <c r="V30" s="340"/>
      <c r="W30" s="340"/>
      <c r="X30" s="340"/>
      <c r="Y30" s="340"/>
      <c r="Z30" s="340"/>
      <c r="AA30" s="340"/>
      <c r="AB30" s="340"/>
    </row>
    <row r="31" spans="1:28" ht="91.5" customHeight="1" x14ac:dyDescent="0.25">
      <c r="A31" s="731"/>
      <c r="B31" s="468" t="s">
        <v>666</v>
      </c>
      <c r="C31" s="524" t="s">
        <v>756</v>
      </c>
      <c r="D31" s="471"/>
      <c r="E31" s="466">
        <v>40391</v>
      </c>
      <c r="F31" s="540" t="s">
        <v>400</v>
      </c>
      <c r="G31" s="297" t="s">
        <v>138</v>
      </c>
      <c r="H31" s="481" t="s">
        <v>855</v>
      </c>
      <c r="I31" s="492">
        <v>0</v>
      </c>
      <c r="J31" s="119"/>
      <c r="K31" s="15" t="s">
        <v>72</v>
      </c>
      <c r="L31" s="15"/>
      <c r="M31" s="15"/>
      <c r="N31" s="15"/>
      <c r="O31" s="28"/>
      <c r="P31" s="554" t="s">
        <v>1008</v>
      </c>
      <c r="Q31" s="566"/>
      <c r="R31" s="14"/>
      <c r="S31" s="14"/>
      <c r="T31" s="14"/>
      <c r="U31" s="340"/>
      <c r="V31" s="340"/>
      <c r="W31" s="340"/>
      <c r="X31" s="340"/>
      <c r="Y31" s="340"/>
      <c r="Z31" s="340"/>
      <c r="AA31" s="340"/>
      <c r="AB31" s="340"/>
    </row>
    <row r="32" spans="1:28" ht="108" customHeight="1" x14ac:dyDescent="0.25">
      <c r="A32" s="108" t="s">
        <v>959</v>
      </c>
      <c r="B32" s="115" t="s">
        <v>691</v>
      </c>
      <c r="C32" s="518" t="s">
        <v>757</v>
      </c>
      <c r="D32" s="313" t="s">
        <v>123</v>
      </c>
      <c r="E32" s="466">
        <v>40391</v>
      </c>
      <c r="F32" s="186" t="s">
        <v>401</v>
      </c>
      <c r="G32" s="225" t="s">
        <v>154</v>
      </c>
      <c r="H32" s="493" t="s">
        <v>976</v>
      </c>
      <c r="I32" s="494" t="s">
        <v>310</v>
      </c>
      <c r="J32" s="119"/>
      <c r="K32" s="15"/>
      <c r="L32" s="15"/>
      <c r="M32" s="15"/>
      <c r="N32" s="15" t="s">
        <v>72</v>
      </c>
      <c r="O32" s="28"/>
      <c r="P32" s="395" t="s">
        <v>1009</v>
      </c>
      <c r="Q32" s="566"/>
      <c r="R32" s="14"/>
      <c r="S32" s="236" t="s">
        <v>154</v>
      </c>
      <c r="T32" s="14"/>
      <c r="U32" s="340"/>
      <c r="V32" s="340"/>
      <c r="W32" s="340"/>
      <c r="X32" s="350"/>
      <c r="Y32" s="340"/>
      <c r="Z32" s="340"/>
      <c r="AA32" s="367" t="s">
        <v>575</v>
      </c>
      <c r="AB32" s="340"/>
    </row>
    <row r="33" spans="1:28" ht="107.25" customHeight="1" x14ac:dyDescent="0.25">
      <c r="A33" s="66"/>
      <c r="B33" s="131" t="s">
        <v>692</v>
      </c>
      <c r="C33" s="517" t="s">
        <v>856</v>
      </c>
      <c r="D33" s="314" t="s">
        <v>123</v>
      </c>
      <c r="E33" s="466">
        <v>40391</v>
      </c>
      <c r="F33" s="140">
        <v>41244</v>
      </c>
      <c r="G33" s="294" t="s">
        <v>154</v>
      </c>
      <c r="H33" s="473" t="s">
        <v>977</v>
      </c>
      <c r="I33" s="495" t="s">
        <v>310</v>
      </c>
      <c r="J33" s="119"/>
      <c r="K33" s="15"/>
      <c r="L33" s="15"/>
      <c r="M33" s="15"/>
      <c r="N33" s="15" t="s">
        <v>72</v>
      </c>
      <c r="O33" s="28"/>
      <c r="P33" s="395" t="s">
        <v>1010</v>
      </c>
      <c r="Q33" s="562" t="s">
        <v>468</v>
      </c>
      <c r="R33" s="315" t="s">
        <v>469</v>
      </c>
      <c r="S33" s="236" t="s">
        <v>154</v>
      </c>
      <c r="T33" s="14"/>
      <c r="U33" s="340"/>
      <c r="V33" s="340"/>
      <c r="W33" s="340"/>
      <c r="X33" s="350"/>
      <c r="Y33" s="340"/>
      <c r="Z33" s="340"/>
      <c r="AA33" s="356" t="s">
        <v>575</v>
      </c>
      <c r="AB33" s="340"/>
    </row>
    <row r="34" spans="1:28" ht="118.5" customHeight="1" x14ac:dyDescent="0.25">
      <c r="A34" s="66"/>
      <c r="B34" s="131" t="s">
        <v>693</v>
      </c>
      <c r="C34" s="514" t="s">
        <v>759</v>
      </c>
      <c r="D34" s="482"/>
      <c r="E34" s="466">
        <v>40391</v>
      </c>
      <c r="F34" s="541">
        <v>42339</v>
      </c>
      <c r="G34" s="474" t="s">
        <v>154</v>
      </c>
      <c r="H34" s="475" t="s">
        <v>978</v>
      </c>
      <c r="I34" s="496" t="s">
        <v>311</v>
      </c>
      <c r="J34" s="119"/>
      <c r="K34" s="15"/>
      <c r="L34" s="15" t="s">
        <v>72</v>
      </c>
      <c r="M34" s="15"/>
      <c r="N34" s="15"/>
      <c r="O34" s="28"/>
      <c r="P34" s="555" t="s">
        <v>571</v>
      </c>
      <c r="Q34" s="563" t="s">
        <v>470</v>
      </c>
      <c r="R34" s="319" t="s">
        <v>471</v>
      </c>
      <c r="S34" s="318" t="s">
        <v>472</v>
      </c>
      <c r="T34" s="14"/>
      <c r="U34" s="340"/>
      <c r="V34" s="340"/>
      <c r="W34" s="340"/>
      <c r="X34" s="340"/>
      <c r="Y34" s="340"/>
      <c r="Z34" s="340"/>
      <c r="AA34" s="355" t="s">
        <v>575</v>
      </c>
      <c r="AB34" s="340"/>
    </row>
    <row r="35" spans="1:28" ht="93" customHeight="1" x14ac:dyDescent="0.25">
      <c r="A35" s="108" t="s">
        <v>449</v>
      </c>
      <c r="B35" s="115" t="s">
        <v>733</v>
      </c>
      <c r="C35" s="517" t="s">
        <v>747</v>
      </c>
      <c r="D35" s="204" t="s">
        <v>128</v>
      </c>
      <c r="E35" s="466">
        <v>40391</v>
      </c>
      <c r="F35" s="140">
        <v>41334</v>
      </c>
      <c r="G35" s="134" t="s">
        <v>267</v>
      </c>
      <c r="H35" s="485" t="s">
        <v>979</v>
      </c>
      <c r="I35" s="336">
        <v>30000</v>
      </c>
      <c r="J35" s="14"/>
      <c r="K35" s="15" t="s">
        <v>72</v>
      </c>
      <c r="L35" s="15"/>
      <c r="M35" s="15"/>
      <c r="N35" s="15"/>
      <c r="O35" s="28"/>
      <c r="P35" s="556" t="s">
        <v>1011</v>
      </c>
      <c r="Q35" s="566"/>
      <c r="R35" s="14"/>
      <c r="S35" s="109" t="s">
        <v>496</v>
      </c>
      <c r="T35" s="14"/>
      <c r="U35" s="340"/>
      <c r="V35" s="340"/>
      <c r="W35" s="340"/>
      <c r="X35" s="329">
        <v>42339</v>
      </c>
      <c r="Y35" s="357"/>
      <c r="Z35" s="340"/>
      <c r="AA35" s="340"/>
      <c r="AB35" s="340"/>
    </row>
    <row r="36" spans="1:28" ht="85.5" customHeight="1" x14ac:dyDescent="0.25">
      <c r="A36" s="66"/>
      <c r="B36" s="131" t="s">
        <v>734</v>
      </c>
      <c r="C36" s="518" t="s">
        <v>760</v>
      </c>
      <c r="D36" s="338" t="s">
        <v>130</v>
      </c>
      <c r="E36" s="466">
        <v>40391</v>
      </c>
      <c r="F36" s="542">
        <v>40513</v>
      </c>
      <c r="G36" s="297" t="s">
        <v>155</v>
      </c>
      <c r="H36" s="508" t="s">
        <v>863</v>
      </c>
      <c r="I36" s="334">
        <v>25000</v>
      </c>
      <c r="J36" s="14"/>
      <c r="K36" s="15" t="s">
        <v>72</v>
      </c>
      <c r="L36" s="15"/>
      <c r="M36" s="15"/>
      <c r="N36" s="15"/>
      <c r="O36" s="28"/>
      <c r="P36" s="554" t="s">
        <v>549</v>
      </c>
      <c r="Q36" s="566"/>
      <c r="R36" s="14"/>
      <c r="S36" s="14" t="s">
        <v>550</v>
      </c>
      <c r="T36" s="14"/>
      <c r="U36" s="340"/>
      <c r="V36" s="340"/>
      <c r="W36" s="340"/>
      <c r="X36" s="351">
        <v>42339</v>
      </c>
      <c r="Y36" s="340" t="s">
        <v>551</v>
      </c>
      <c r="Z36" s="340"/>
      <c r="AA36" s="340"/>
      <c r="AB36" s="128" t="s">
        <v>572</v>
      </c>
    </row>
    <row r="37" spans="1:28" ht="151.5" customHeight="1" x14ac:dyDescent="0.25">
      <c r="A37" s="66"/>
      <c r="B37" s="131" t="s">
        <v>735</v>
      </c>
      <c r="C37" s="518" t="s">
        <v>950</v>
      </c>
      <c r="D37" s="313"/>
      <c r="E37" s="466">
        <v>40391</v>
      </c>
      <c r="F37" s="186" t="s">
        <v>388</v>
      </c>
      <c r="G37" s="510" t="s">
        <v>408</v>
      </c>
      <c r="H37" s="531" t="s">
        <v>981</v>
      </c>
      <c r="I37" s="198">
        <v>100000</v>
      </c>
      <c r="J37" s="15"/>
      <c r="K37" s="15" t="s">
        <v>72</v>
      </c>
      <c r="L37" s="15"/>
      <c r="M37" s="15"/>
      <c r="N37" s="15"/>
      <c r="O37" s="28"/>
      <c r="P37" s="557" t="s">
        <v>497</v>
      </c>
      <c r="Q37" s="566"/>
      <c r="R37" s="14"/>
      <c r="S37" s="14"/>
      <c r="T37" s="14"/>
      <c r="U37" s="340"/>
      <c r="V37" s="340"/>
      <c r="W37" s="340"/>
      <c r="X37" s="328" t="s">
        <v>498</v>
      </c>
      <c r="Y37" s="340"/>
      <c r="Z37" s="340"/>
      <c r="AA37" s="340"/>
      <c r="AB37" s="340"/>
    </row>
    <row r="38" spans="1:28" ht="99.75" customHeight="1" x14ac:dyDescent="0.25">
      <c r="A38" s="66"/>
      <c r="B38" s="131" t="s">
        <v>736</v>
      </c>
      <c r="C38" s="517" t="s">
        <v>748</v>
      </c>
      <c r="D38" s="314"/>
      <c r="E38" s="466">
        <v>40391</v>
      </c>
      <c r="F38" s="140">
        <v>40878</v>
      </c>
      <c r="G38" s="294" t="s">
        <v>157</v>
      </c>
      <c r="H38" s="473" t="s">
        <v>980</v>
      </c>
      <c r="I38" s="194">
        <v>50000</v>
      </c>
      <c r="J38" s="15"/>
      <c r="K38" s="15"/>
      <c r="L38" s="15"/>
      <c r="M38" s="15"/>
      <c r="N38" s="15" t="s">
        <v>72</v>
      </c>
      <c r="O38" s="28"/>
      <c r="P38" s="554"/>
      <c r="Q38" s="566"/>
      <c r="R38" s="14"/>
      <c r="S38" s="14"/>
      <c r="T38" s="14"/>
      <c r="U38" s="340"/>
      <c r="V38" s="340"/>
      <c r="W38" s="340"/>
      <c r="X38" s="340"/>
      <c r="Y38" s="340"/>
      <c r="Z38" s="340"/>
      <c r="AA38" s="340"/>
      <c r="AB38" s="340"/>
    </row>
    <row r="39" spans="1:28" ht="72" customHeight="1" x14ac:dyDescent="0.25">
      <c r="A39" s="66"/>
      <c r="B39" s="131" t="s">
        <v>737</v>
      </c>
      <c r="C39" s="514" t="s">
        <v>951</v>
      </c>
      <c r="D39" s="482"/>
      <c r="E39" s="466">
        <v>40391</v>
      </c>
      <c r="F39" s="499">
        <v>41609</v>
      </c>
      <c r="G39" s="509" t="s">
        <v>408</v>
      </c>
      <c r="H39" s="475" t="s">
        <v>982</v>
      </c>
      <c r="I39" s="188">
        <v>50000</v>
      </c>
      <c r="J39" s="15"/>
      <c r="K39" s="15" t="s">
        <v>72</v>
      </c>
      <c r="L39" s="15"/>
      <c r="M39" s="15"/>
      <c r="N39" s="15"/>
      <c r="O39" s="28"/>
      <c r="P39" s="558" t="s">
        <v>1012</v>
      </c>
      <c r="Q39" s="566"/>
      <c r="R39" s="14"/>
      <c r="S39" s="109" t="s">
        <v>496</v>
      </c>
      <c r="T39" s="14"/>
      <c r="U39" s="340"/>
      <c r="V39" s="340"/>
      <c r="W39" s="340"/>
      <c r="X39" s="328" t="s">
        <v>498</v>
      </c>
      <c r="Y39" s="340"/>
      <c r="Z39" s="340"/>
      <c r="AA39" s="340"/>
      <c r="AB39" s="128" t="s">
        <v>573</v>
      </c>
    </row>
    <row r="40" spans="1:28" ht="136.5" customHeight="1" x14ac:dyDescent="0.25">
      <c r="A40" s="66"/>
      <c r="B40" s="131" t="s">
        <v>738</v>
      </c>
      <c r="C40" s="518" t="s">
        <v>952</v>
      </c>
      <c r="D40" s="313"/>
      <c r="E40" s="466">
        <v>40391</v>
      </c>
      <c r="F40" s="542">
        <v>41609</v>
      </c>
      <c r="G40" s="297" t="s">
        <v>155</v>
      </c>
      <c r="H40" s="508" t="s">
        <v>867</v>
      </c>
      <c r="I40" s="199">
        <v>50000</v>
      </c>
      <c r="J40" s="15"/>
      <c r="K40" s="15" t="s">
        <v>72</v>
      </c>
      <c r="L40" s="15"/>
      <c r="M40" s="15"/>
      <c r="N40" s="15"/>
      <c r="O40" s="28"/>
      <c r="P40" s="554" t="s">
        <v>1005</v>
      </c>
      <c r="Q40" s="566"/>
      <c r="R40" s="14"/>
      <c r="S40" s="14"/>
      <c r="T40" s="14"/>
      <c r="U40" s="340"/>
      <c r="V40" s="340"/>
      <c r="W40" s="340"/>
      <c r="X40" s="351">
        <v>42339</v>
      </c>
      <c r="Y40" s="340"/>
      <c r="Z40" s="340"/>
      <c r="AA40" s="340"/>
      <c r="AB40" s="340"/>
    </row>
    <row r="41" spans="1:28" ht="87" customHeight="1" x14ac:dyDescent="0.25">
      <c r="A41" s="66"/>
      <c r="B41" s="131" t="s">
        <v>739</v>
      </c>
      <c r="C41" s="518" t="s">
        <v>764</v>
      </c>
      <c r="D41" s="313"/>
      <c r="E41" s="466">
        <v>40391</v>
      </c>
      <c r="F41" s="186" t="s">
        <v>395</v>
      </c>
      <c r="G41" s="446" t="s">
        <v>552</v>
      </c>
      <c r="H41" s="493" t="s">
        <v>983</v>
      </c>
      <c r="I41" s="202" t="s">
        <v>268</v>
      </c>
      <c r="J41" s="15"/>
      <c r="K41" s="15"/>
      <c r="L41" s="15" t="s">
        <v>72</v>
      </c>
      <c r="M41" s="15"/>
      <c r="N41" s="15"/>
      <c r="O41" s="28"/>
      <c r="P41" s="559" t="s">
        <v>1013</v>
      </c>
      <c r="Q41" s="569"/>
      <c r="R41" s="319" t="s">
        <v>471</v>
      </c>
      <c r="S41" s="320" t="s">
        <v>472</v>
      </c>
      <c r="T41" s="14"/>
      <c r="U41" s="340"/>
      <c r="V41" s="340"/>
      <c r="W41" s="340"/>
      <c r="X41" s="340"/>
      <c r="Y41" s="340"/>
      <c r="Z41" s="340"/>
      <c r="AA41" s="355" t="s">
        <v>575</v>
      </c>
      <c r="AB41" s="340"/>
    </row>
    <row r="42" spans="1:28" ht="90.75" customHeight="1" x14ac:dyDescent="0.25">
      <c r="A42" s="66"/>
      <c r="B42" s="131" t="s">
        <v>740</v>
      </c>
      <c r="C42" s="517" t="s">
        <v>766</v>
      </c>
      <c r="D42" s="314"/>
      <c r="E42" s="466">
        <v>40391</v>
      </c>
      <c r="F42" s="140" t="s">
        <v>395</v>
      </c>
      <c r="G42" s="294" t="s">
        <v>159</v>
      </c>
      <c r="H42" s="473" t="s">
        <v>983</v>
      </c>
      <c r="I42" s="193" t="s">
        <v>269</v>
      </c>
      <c r="J42" s="15"/>
      <c r="K42" s="15" t="s">
        <v>72</v>
      </c>
      <c r="L42" s="15"/>
      <c r="M42" s="15"/>
      <c r="N42" s="15"/>
      <c r="O42" s="28"/>
      <c r="P42" s="557" t="s">
        <v>1014</v>
      </c>
      <c r="Q42" s="566"/>
      <c r="R42" s="14"/>
      <c r="S42" s="14"/>
      <c r="T42" s="14"/>
      <c r="U42" s="340"/>
      <c r="V42" s="340"/>
      <c r="W42" s="340"/>
      <c r="X42" s="328" t="s">
        <v>498</v>
      </c>
      <c r="Y42" s="340"/>
      <c r="Z42" s="340"/>
      <c r="AA42" s="340"/>
      <c r="AB42" s="340"/>
    </row>
    <row r="43" spans="1:28" ht="109.5" customHeight="1" x14ac:dyDescent="0.25">
      <c r="A43" s="66"/>
      <c r="B43" s="131" t="s">
        <v>741</v>
      </c>
      <c r="C43" s="519" t="s">
        <v>862</v>
      </c>
      <c r="D43" s="478"/>
      <c r="E43" s="466">
        <v>40391</v>
      </c>
      <c r="F43" s="543">
        <v>42339</v>
      </c>
      <c r="G43" s="500" t="s">
        <v>302</v>
      </c>
      <c r="H43" s="481" t="s">
        <v>870</v>
      </c>
      <c r="I43" s="197">
        <v>10000</v>
      </c>
      <c r="J43" s="15"/>
      <c r="K43" s="15"/>
      <c r="L43" s="15"/>
      <c r="M43" s="15" t="s">
        <v>72</v>
      </c>
      <c r="N43" s="15"/>
      <c r="O43" s="28"/>
      <c r="P43" s="554" t="s">
        <v>1015</v>
      </c>
      <c r="Q43" s="566"/>
      <c r="R43" s="14"/>
      <c r="S43" s="14"/>
      <c r="T43" s="14"/>
      <c r="U43" s="340"/>
      <c r="V43" s="340"/>
      <c r="W43" s="340"/>
      <c r="X43" s="329">
        <v>42339</v>
      </c>
      <c r="Y43" s="340" t="s">
        <v>553</v>
      </c>
      <c r="Z43" s="340"/>
      <c r="AA43" s="340"/>
      <c r="AB43" s="340"/>
    </row>
    <row r="44" spans="1:28" ht="65.25" customHeight="1" x14ac:dyDescent="0.25">
      <c r="A44" s="66"/>
      <c r="B44" s="131" t="s">
        <v>742</v>
      </c>
      <c r="C44" s="518" t="s">
        <v>767</v>
      </c>
      <c r="D44" s="313"/>
      <c r="E44" s="466">
        <v>40391</v>
      </c>
      <c r="F44" s="186">
        <v>41609</v>
      </c>
      <c r="G44" s="225" t="s">
        <v>159</v>
      </c>
      <c r="H44" s="338" t="s">
        <v>871</v>
      </c>
      <c r="I44" s="487">
        <v>0</v>
      </c>
      <c r="J44" s="15"/>
      <c r="K44" s="15" t="s">
        <v>72</v>
      </c>
      <c r="L44" s="15"/>
      <c r="M44" s="15"/>
      <c r="N44" s="15"/>
      <c r="O44" s="28"/>
      <c r="P44" s="556" t="s">
        <v>1016</v>
      </c>
      <c r="Q44" s="566"/>
      <c r="R44" s="14"/>
      <c r="S44" s="14" t="s">
        <v>496</v>
      </c>
      <c r="T44" s="14"/>
      <c r="U44" s="340"/>
      <c r="V44" s="340"/>
      <c r="W44" s="340"/>
      <c r="X44" s="351">
        <v>42339</v>
      </c>
      <c r="Y44" s="340"/>
      <c r="Z44" s="340"/>
      <c r="AA44" s="340"/>
      <c r="AB44" s="340"/>
    </row>
    <row r="45" spans="1:28" ht="108.75" customHeight="1" x14ac:dyDescent="0.25">
      <c r="A45" s="66"/>
      <c r="B45" s="131" t="s">
        <v>743</v>
      </c>
      <c r="C45" s="517" t="s">
        <v>768</v>
      </c>
      <c r="D45" s="314"/>
      <c r="E45" s="466">
        <v>40391</v>
      </c>
      <c r="F45" s="140" t="s">
        <v>395</v>
      </c>
      <c r="G45" s="294" t="s">
        <v>159</v>
      </c>
      <c r="H45" s="473" t="s">
        <v>984</v>
      </c>
      <c r="I45" s="294" t="s">
        <v>270</v>
      </c>
      <c r="J45" s="15"/>
      <c r="K45" s="15"/>
      <c r="L45" s="15"/>
      <c r="M45" s="15" t="s">
        <v>72</v>
      </c>
      <c r="N45" s="15"/>
      <c r="O45" s="28"/>
      <c r="P45" s="552" t="s">
        <v>1017</v>
      </c>
      <c r="Q45" s="566"/>
      <c r="R45" s="14"/>
      <c r="S45" s="14" t="s">
        <v>496</v>
      </c>
      <c r="T45" s="14"/>
      <c r="U45" s="340"/>
      <c r="V45" s="340"/>
      <c r="W45" s="340"/>
      <c r="X45" s="328" t="s">
        <v>395</v>
      </c>
      <c r="Y45" s="128" t="s">
        <v>554</v>
      </c>
      <c r="Z45" s="340"/>
      <c r="AA45" s="340"/>
      <c r="AB45" s="340"/>
    </row>
    <row r="46" spans="1:28" ht="106.5" customHeight="1" x14ac:dyDescent="0.25">
      <c r="A46" s="66"/>
      <c r="B46" s="131" t="s">
        <v>744</v>
      </c>
      <c r="C46" s="514" t="s">
        <v>953</v>
      </c>
      <c r="D46" s="482" t="s">
        <v>135</v>
      </c>
      <c r="E46" s="466">
        <v>40391</v>
      </c>
      <c r="F46" s="544">
        <v>40756</v>
      </c>
      <c r="G46" s="474" t="s">
        <v>161</v>
      </c>
      <c r="H46" s="475" t="s">
        <v>873</v>
      </c>
      <c r="I46" s="191">
        <v>20000</v>
      </c>
      <c r="J46" s="15"/>
      <c r="K46" s="15"/>
      <c r="L46" s="15"/>
      <c r="M46" s="15"/>
      <c r="N46" s="15" t="s">
        <v>72</v>
      </c>
      <c r="O46" s="28"/>
      <c r="P46" s="554"/>
      <c r="Q46" s="566"/>
      <c r="R46" s="14"/>
      <c r="S46" s="14"/>
      <c r="T46" s="14"/>
      <c r="U46" s="340"/>
      <c r="V46" s="340"/>
      <c r="W46" s="340"/>
      <c r="X46" s="340"/>
      <c r="Y46" s="340"/>
      <c r="Z46" s="340"/>
      <c r="AA46" s="340"/>
      <c r="AB46" s="340"/>
    </row>
    <row r="47" spans="1:28" ht="65.25" customHeight="1" x14ac:dyDescent="0.25">
      <c r="A47" s="66"/>
      <c r="B47" s="131" t="s">
        <v>745</v>
      </c>
      <c r="C47" s="518" t="s">
        <v>770</v>
      </c>
      <c r="D47" s="313" t="s">
        <v>555</v>
      </c>
      <c r="E47" s="466">
        <v>40391</v>
      </c>
      <c r="F47" s="542">
        <v>40513</v>
      </c>
      <c r="G47" s="297" t="s">
        <v>159</v>
      </c>
      <c r="H47" s="508" t="s">
        <v>715</v>
      </c>
      <c r="I47" s="487"/>
      <c r="J47" s="15"/>
      <c r="K47" s="15"/>
      <c r="L47" s="15"/>
      <c r="M47" s="15"/>
      <c r="N47" s="15" t="s">
        <v>72</v>
      </c>
      <c r="O47" s="28"/>
      <c r="P47" s="554"/>
      <c r="Q47" s="566"/>
      <c r="R47" s="14"/>
      <c r="S47" s="14"/>
      <c r="T47" s="14"/>
      <c r="U47" s="340"/>
      <c r="V47" s="340"/>
      <c r="W47" s="340"/>
      <c r="X47" s="340"/>
      <c r="Y47" s="340"/>
      <c r="Z47" s="340"/>
      <c r="AA47" s="340"/>
      <c r="AB47" s="340"/>
    </row>
    <row r="48" spans="1:28" ht="143.25" customHeight="1" x14ac:dyDescent="0.25">
      <c r="A48" s="66"/>
      <c r="B48" s="131" t="s">
        <v>746</v>
      </c>
      <c r="C48" s="520" t="s">
        <v>954</v>
      </c>
      <c r="D48" s="223"/>
      <c r="E48" s="466">
        <v>40391</v>
      </c>
      <c r="F48" s="140">
        <v>40878</v>
      </c>
      <c r="G48" s="294" t="s">
        <v>163</v>
      </c>
      <c r="H48" s="530" t="s">
        <v>985</v>
      </c>
      <c r="I48" s="294" t="s">
        <v>271</v>
      </c>
      <c r="J48" s="15"/>
      <c r="K48" s="15" t="s">
        <v>72</v>
      </c>
      <c r="L48" s="15"/>
      <c r="M48" s="15"/>
      <c r="N48" s="15"/>
      <c r="O48" s="28"/>
      <c r="P48" s="547" t="s">
        <v>483</v>
      </c>
      <c r="Q48" s="564" t="s">
        <v>484</v>
      </c>
      <c r="R48" s="323" t="s">
        <v>485</v>
      </c>
      <c r="S48" s="323" t="s">
        <v>486</v>
      </c>
      <c r="T48" s="323" t="s">
        <v>487</v>
      </c>
      <c r="U48" s="340"/>
      <c r="V48" s="340"/>
      <c r="W48" s="358" t="s">
        <v>488</v>
      </c>
      <c r="X48" s="359">
        <v>42339</v>
      </c>
      <c r="Y48" s="360"/>
      <c r="Z48" s="360"/>
      <c r="AA48" s="361" t="s">
        <v>489</v>
      </c>
      <c r="AB48" s="340"/>
    </row>
    <row r="49" spans="1:28" ht="116.25" customHeight="1" x14ac:dyDescent="0.25">
      <c r="A49" s="108" t="s">
        <v>699</v>
      </c>
      <c r="B49" s="115" t="s">
        <v>772</v>
      </c>
      <c r="C49" s="517" t="s">
        <v>779</v>
      </c>
      <c r="D49" s="314"/>
      <c r="E49" s="466">
        <v>41061</v>
      </c>
      <c r="F49" s="140" t="s">
        <v>401</v>
      </c>
      <c r="G49" s="294" t="s">
        <v>164</v>
      </c>
      <c r="H49" s="473" t="s">
        <v>986</v>
      </c>
      <c r="I49" s="194">
        <v>20000</v>
      </c>
      <c r="J49" s="15"/>
      <c r="K49" s="15" t="s">
        <v>72</v>
      </c>
      <c r="L49" s="15"/>
      <c r="M49" s="15"/>
      <c r="N49" s="15"/>
      <c r="O49" s="28"/>
      <c r="P49" s="547" t="s">
        <v>480</v>
      </c>
      <c r="Q49" s="545" t="s">
        <v>477</v>
      </c>
      <c r="R49" s="322" t="s">
        <v>478</v>
      </c>
      <c r="S49" s="322" t="s">
        <v>464</v>
      </c>
      <c r="T49" s="322" t="s">
        <v>479</v>
      </c>
      <c r="U49" s="340"/>
      <c r="V49" s="340"/>
      <c r="W49" s="343" t="s">
        <v>481</v>
      </c>
      <c r="X49" s="362">
        <v>42186</v>
      </c>
      <c r="Y49" s="343"/>
      <c r="Z49" s="343"/>
      <c r="AA49" s="348" t="s">
        <v>482</v>
      </c>
      <c r="AB49" s="128" t="s">
        <v>574</v>
      </c>
    </row>
    <row r="50" spans="1:28" ht="90.75" customHeight="1" x14ac:dyDescent="0.25">
      <c r="A50" s="66"/>
      <c r="B50" s="131" t="s">
        <v>773</v>
      </c>
      <c r="C50" s="517" t="s">
        <v>780</v>
      </c>
      <c r="D50" s="314"/>
      <c r="E50" s="466">
        <v>40391</v>
      </c>
      <c r="F50" s="140" t="s">
        <v>400</v>
      </c>
      <c r="G50" s="509" t="s">
        <v>421</v>
      </c>
      <c r="H50" s="489" t="s">
        <v>987</v>
      </c>
      <c r="I50" s="501">
        <v>30000</v>
      </c>
      <c r="J50" s="15"/>
      <c r="K50" s="15"/>
      <c r="L50" s="15"/>
      <c r="M50" s="15" t="s">
        <v>72</v>
      </c>
      <c r="N50" s="15"/>
      <c r="O50" s="28"/>
      <c r="P50" s="547" t="s">
        <v>556</v>
      </c>
      <c r="Q50" s="545"/>
      <c r="R50" s="311" t="s">
        <v>474</v>
      </c>
      <c r="S50" s="311" t="s">
        <v>475</v>
      </c>
      <c r="T50" s="14"/>
      <c r="U50" s="340"/>
      <c r="V50" s="340"/>
      <c r="W50" s="340"/>
      <c r="X50" s="363">
        <v>42186</v>
      </c>
      <c r="Y50" s="361"/>
      <c r="Z50" s="361"/>
      <c r="AA50" s="361" t="s">
        <v>476</v>
      </c>
      <c r="AB50" s="340"/>
    </row>
    <row r="51" spans="1:28" ht="73.5" customHeight="1" x14ac:dyDescent="0.25">
      <c r="A51" s="66"/>
      <c r="B51" s="131" t="s">
        <v>774</v>
      </c>
      <c r="C51" s="514" t="s">
        <v>875</v>
      </c>
      <c r="D51" s="482"/>
      <c r="E51" s="466">
        <v>40391</v>
      </c>
      <c r="F51" s="499">
        <v>41609</v>
      </c>
      <c r="G51" s="474" t="s">
        <v>138</v>
      </c>
      <c r="H51" s="529" t="s">
        <v>879</v>
      </c>
      <c r="I51" s="502">
        <v>30000</v>
      </c>
      <c r="J51" s="15"/>
      <c r="K51" s="15"/>
      <c r="L51" s="15"/>
      <c r="M51" s="15"/>
      <c r="N51" s="15" t="s">
        <v>72</v>
      </c>
      <c r="O51" s="28"/>
      <c r="P51" s="341" t="s">
        <v>557</v>
      </c>
      <c r="Q51" s="566"/>
      <c r="R51" s="14"/>
      <c r="S51" s="14"/>
      <c r="T51" s="14"/>
      <c r="U51" s="340"/>
      <c r="V51" s="340"/>
      <c r="W51" s="340"/>
      <c r="X51" s="340"/>
      <c r="Y51" s="340"/>
      <c r="Z51" s="340"/>
      <c r="AA51" s="340"/>
      <c r="AB51" s="340"/>
    </row>
    <row r="52" spans="1:28" ht="73.5" customHeight="1" x14ac:dyDescent="0.25">
      <c r="A52" s="66"/>
      <c r="B52" s="131" t="s">
        <v>775</v>
      </c>
      <c r="C52" s="517" t="s">
        <v>782</v>
      </c>
      <c r="D52" s="314"/>
      <c r="E52" s="466">
        <v>40391</v>
      </c>
      <c r="F52" s="499">
        <v>41974</v>
      </c>
      <c r="G52" s="134" t="s">
        <v>163</v>
      </c>
      <c r="H52" s="485" t="s">
        <v>988</v>
      </c>
      <c r="I52" s="503">
        <v>30000</v>
      </c>
      <c r="J52" s="15"/>
      <c r="K52" s="15"/>
      <c r="L52" s="15"/>
      <c r="M52" s="15" t="s">
        <v>72</v>
      </c>
      <c r="N52" s="15"/>
      <c r="O52" s="28"/>
      <c r="P52" s="547" t="s">
        <v>558</v>
      </c>
      <c r="Q52" s="564" t="s">
        <v>490</v>
      </c>
      <c r="R52" s="323" t="s">
        <v>491</v>
      </c>
      <c r="S52" s="323" t="s">
        <v>486</v>
      </c>
      <c r="T52" s="311" t="s">
        <v>492</v>
      </c>
      <c r="U52" s="340"/>
      <c r="V52" s="340"/>
      <c r="W52" s="340"/>
      <c r="X52" s="364">
        <v>41974</v>
      </c>
      <c r="Y52" s="365"/>
      <c r="Z52" s="365"/>
      <c r="AA52" s="361" t="s">
        <v>493</v>
      </c>
      <c r="AB52" s="340"/>
    </row>
    <row r="53" spans="1:28" ht="68.25" customHeight="1" x14ac:dyDescent="0.25">
      <c r="A53" s="66"/>
      <c r="B53" s="131" t="s">
        <v>776</v>
      </c>
      <c r="C53" s="517" t="s">
        <v>783</v>
      </c>
      <c r="D53" s="314"/>
      <c r="E53" s="466">
        <v>40391</v>
      </c>
      <c r="F53" s="499">
        <v>42339</v>
      </c>
      <c r="G53" s="134" t="s">
        <v>166</v>
      </c>
      <c r="H53" s="485" t="s">
        <v>721</v>
      </c>
      <c r="I53" s="503">
        <v>30000</v>
      </c>
      <c r="J53" s="15"/>
      <c r="K53" s="15"/>
      <c r="L53" s="15" t="s">
        <v>72</v>
      </c>
      <c r="M53" s="15"/>
      <c r="N53" s="15"/>
      <c r="O53" s="28"/>
      <c r="P53" s="395" t="s">
        <v>559</v>
      </c>
      <c r="Q53" s="566"/>
      <c r="R53" s="343" t="s">
        <v>467</v>
      </c>
      <c r="S53" s="112" t="s">
        <v>466</v>
      </c>
      <c r="T53" s="14"/>
      <c r="U53" s="340"/>
      <c r="V53" s="340"/>
      <c r="W53" s="340"/>
      <c r="X53" s="351">
        <v>42339</v>
      </c>
      <c r="Y53" s="340"/>
      <c r="Z53" s="340"/>
      <c r="AA53" s="128" t="s">
        <v>565</v>
      </c>
      <c r="AB53" s="340"/>
    </row>
    <row r="54" spans="1:28" ht="66.75" customHeight="1" x14ac:dyDescent="0.25">
      <c r="A54" s="66"/>
      <c r="B54" s="131" t="s">
        <v>777</v>
      </c>
      <c r="C54" s="518" t="s">
        <v>876</v>
      </c>
      <c r="D54" s="313"/>
      <c r="E54" s="466">
        <v>40391</v>
      </c>
      <c r="F54" s="504">
        <v>42339</v>
      </c>
      <c r="G54" s="510" t="s">
        <v>408</v>
      </c>
      <c r="H54" s="508" t="s">
        <v>881</v>
      </c>
      <c r="I54" s="505">
        <v>30000</v>
      </c>
      <c r="J54" s="15"/>
      <c r="K54" s="15"/>
      <c r="L54" s="15"/>
      <c r="M54" s="15" t="s">
        <v>72</v>
      </c>
      <c r="N54" s="15"/>
      <c r="O54" s="28"/>
      <c r="P54" s="552" t="s">
        <v>580</v>
      </c>
      <c r="Q54" s="566"/>
      <c r="R54" s="14"/>
      <c r="S54" s="340" t="s">
        <v>496</v>
      </c>
      <c r="T54" s="128" t="s">
        <v>499</v>
      </c>
      <c r="U54" s="340"/>
      <c r="V54" s="340"/>
      <c r="W54" s="340"/>
      <c r="X54" s="330">
        <v>42339</v>
      </c>
      <c r="Y54" s="340"/>
      <c r="Z54" s="340"/>
      <c r="AA54" s="340"/>
      <c r="AB54" s="128"/>
    </row>
    <row r="55" spans="1:28" ht="68.25" customHeight="1" x14ac:dyDescent="0.25">
      <c r="A55" s="66"/>
      <c r="B55" s="131" t="s">
        <v>778</v>
      </c>
      <c r="C55" s="517" t="s">
        <v>785</v>
      </c>
      <c r="D55" s="314"/>
      <c r="E55" s="466">
        <v>40391</v>
      </c>
      <c r="F55" s="499">
        <v>42339</v>
      </c>
      <c r="G55" s="294" t="s">
        <v>143</v>
      </c>
      <c r="H55" s="473" t="s">
        <v>989</v>
      </c>
      <c r="I55" s="287" t="s">
        <v>251</v>
      </c>
      <c r="J55" s="15"/>
      <c r="K55" s="15"/>
      <c r="L55" s="15"/>
      <c r="M55" s="15" t="s">
        <v>72</v>
      </c>
      <c r="N55" s="15"/>
      <c r="O55" s="28"/>
      <c r="P55" s="341" t="s">
        <v>561</v>
      </c>
      <c r="Q55" s="566"/>
      <c r="R55" s="14"/>
      <c r="S55" s="262" t="s">
        <v>465</v>
      </c>
      <c r="T55" s="14"/>
      <c r="U55" s="340"/>
      <c r="V55" s="340"/>
      <c r="W55" s="340"/>
      <c r="X55" s="351"/>
      <c r="Y55" s="340" t="s">
        <v>562</v>
      </c>
      <c r="Z55" s="340"/>
      <c r="AA55" s="340"/>
      <c r="AB55" s="128" t="s">
        <v>563</v>
      </c>
    </row>
    <row r="56" spans="1:28" ht="74.25" customHeight="1" x14ac:dyDescent="0.25">
      <c r="A56" s="108" t="s">
        <v>452</v>
      </c>
      <c r="B56" s="115" t="s">
        <v>786</v>
      </c>
      <c r="C56" s="526" t="s">
        <v>955</v>
      </c>
      <c r="D56" s="14"/>
      <c r="E56" s="466">
        <v>40391</v>
      </c>
      <c r="F56" s="469">
        <v>40725</v>
      </c>
      <c r="G56" s="134" t="s">
        <v>253</v>
      </c>
      <c r="H56" s="104" t="s">
        <v>724</v>
      </c>
      <c r="I56" s="14"/>
      <c r="J56" s="15"/>
      <c r="K56" s="15"/>
      <c r="L56" s="15"/>
      <c r="M56" s="15"/>
      <c r="N56" s="15" t="s">
        <v>72</v>
      </c>
      <c r="O56" s="28"/>
      <c r="P56" s="554"/>
      <c r="Q56" s="566"/>
      <c r="R56" s="14"/>
      <c r="S56" s="14"/>
      <c r="T56" s="14"/>
      <c r="U56" s="340"/>
      <c r="V56" s="340"/>
      <c r="W56" s="340"/>
      <c r="X56" s="340"/>
      <c r="Y56" s="340"/>
      <c r="Z56" s="340"/>
      <c r="AA56" s="340"/>
      <c r="AB56" s="340"/>
    </row>
    <row r="57" spans="1:28" ht="90" customHeight="1" x14ac:dyDescent="0.25">
      <c r="A57" s="342"/>
      <c r="B57" s="115" t="s">
        <v>892</v>
      </c>
      <c r="C57" s="525" t="s">
        <v>896</v>
      </c>
      <c r="D57" s="293" t="s">
        <v>454</v>
      </c>
      <c r="E57" s="295">
        <v>40391</v>
      </c>
      <c r="F57" s="295">
        <v>41609</v>
      </c>
      <c r="G57" s="295" t="s">
        <v>457</v>
      </c>
      <c r="H57" s="532" t="s">
        <v>458</v>
      </c>
      <c r="I57" s="257">
        <v>60000</v>
      </c>
      <c r="J57" s="15"/>
      <c r="K57" s="15"/>
      <c r="L57" s="15" t="s">
        <v>72</v>
      </c>
      <c r="M57" s="15"/>
      <c r="N57" s="15"/>
      <c r="O57" s="28"/>
      <c r="P57" s="547" t="s">
        <v>508</v>
      </c>
      <c r="Q57" s="545" t="s">
        <v>509</v>
      </c>
      <c r="R57" s="322" t="s">
        <v>510</v>
      </c>
      <c r="S57" s="322" t="s">
        <v>457</v>
      </c>
      <c r="T57" s="14"/>
      <c r="U57" s="340"/>
      <c r="V57" s="340"/>
      <c r="W57" s="340"/>
      <c r="X57" s="351">
        <v>42156</v>
      </c>
      <c r="Y57" s="340"/>
      <c r="Z57" s="340"/>
      <c r="AA57" s="340"/>
      <c r="AB57" s="128"/>
    </row>
    <row r="58" spans="1:28" ht="122.25" customHeight="1" x14ac:dyDescent="0.25">
      <c r="A58" s="66"/>
      <c r="B58" s="131" t="s">
        <v>893</v>
      </c>
      <c r="C58" s="527" t="s">
        <v>897</v>
      </c>
      <c r="D58" s="303" t="s">
        <v>456</v>
      </c>
      <c r="E58" s="306">
        <v>41640</v>
      </c>
      <c r="F58" s="306">
        <v>42339</v>
      </c>
      <c r="G58" s="306" t="s">
        <v>457</v>
      </c>
      <c r="H58" s="533" t="s">
        <v>459</v>
      </c>
      <c r="I58" s="305">
        <v>5000000</v>
      </c>
      <c r="J58" s="15"/>
      <c r="K58" s="15" t="s">
        <v>72</v>
      </c>
      <c r="L58" s="15"/>
      <c r="M58" s="15"/>
      <c r="N58" s="15"/>
      <c r="O58" s="28"/>
      <c r="P58" s="547" t="s">
        <v>577</v>
      </c>
      <c r="Q58" s="566"/>
      <c r="R58" s="14"/>
      <c r="S58" s="14"/>
      <c r="T58" s="104"/>
      <c r="U58" s="343"/>
      <c r="V58" s="343"/>
      <c r="W58" s="343"/>
      <c r="X58" s="362">
        <v>42339</v>
      </c>
      <c r="Y58" s="343"/>
      <c r="Z58" s="343"/>
      <c r="AA58" s="343"/>
      <c r="AB58" s="343"/>
    </row>
    <row r="59" spans="1:28" ht="79.5" customHeight="1" x14ac:dyDescent="0.25">
      <c r="A59" s="66"/>
      <c r="B59" s="131" t="s">
        <v>894</v>
      </c>
      <c r="C59" s="512" t="s">
        <v>895</v>
      </c>
      <c r="D59" s="124" t="s">
        <v>436</v>
      </c>
      <c r="E59" s="467">
        <v>41275</v>
      </c>
      <c r="F59" s="467">
        <v>41974</v>
      </c>
      <c r="G59" s="450" t="s">
        <v>384</v>
      </c>
      <c r="H59" s="124" t="s">
        <v>898</v>
      </c>
      <c r="I59" s="506"/>
      <c r="J59" s="15"/>
      <c r="K59" s="15" t="s">
        <v>72</v>
      </c>
      <c r="L59" s="15"/>
      <c r="M59" s="15"/>
      <c r="N59" s="15"/>
      <c r="O59" s="28"/>
      <c r="P59" s="547" t="s">
        <v>504</v>
      </c>
      <c r="Q59" s="545" t="s">
        <v>500</v>
      </c>
      <c r="R59" s="322" t="s">
        <v>511</v>
      </c>
      <c r="S59" s="322" t="s">
        <v>457</v>
      </c>
      <c r="T59" s="322"/>
      <c r="U59" s="343"/>
      <c r="V59" s="343"/>
      <c r="W59" s="343"/>
      <c r="X59" s="362">
        <v>42705</v>
      </c>
      <c r="Y59" s="343"/>
      <c r="Z59" s="343"/>
      <c r="AA59" s="343"/>
      <c r="AB59" s="343" t="s">
        <v>581</v>
      </c>
    </row>
    <row r="60" spans="1:28" ht="86.25" customHeight="1" x14ac:dyDescent="0.25">
      <c r="A60" s="108" t="s">
        <v>956</v>
      </c>
      <c r="B60" s="115" t="s">
        <v>788</v>
      </c>
      <c r="C60" s="514" t="s">
        <v>791</v>
      </c>
      <c r="D60" s="482"/>
      <c r="E60" s="466">
        <v>40391</v>
      </c>
      <c r="F60" s="544">
        <v>40513</v>
      </c>
      <c r="G60" s="474" t="s">
        <v>172</v>
      </c>
      <c r="H60" s="475" t="s">
        <v>725</v>
      </c>
      <c r="I60" s="191" t="s">
        <v>251</v>
      </c>
      <c r="J60" s="15"/>
      <c r="K60" s="15"/>
      <c r="L60" s="15"/>
      <c r="M60" s="15"/>
      <c r="N60" s="15" t="s">
        <v>72</v>
      </c>
      <c r="O60" s="28"/>
      <c r="P60" s="554"/>
      <c r="Q60" s="566"/>
      <c r="R60" s="14"/>
      <c r="S60" s="14"/>
      <c r="T60" s="14"/>
      <c r="U60" s="340"/>
      <c r="V60" s="340"/>
      <c r="W60" s="340"/>
      <c r="X60" s="340"/>
      <c r="Y60" s="340"/>
      <c r="Z60" s="340"/>
      <c r="AA60" s="340"/>
      <c r="AB60" s="340"/>
    </row>
    <row r="61" spans="1:28" ht="86.25" customHeight="1" x14ac:dyDescent="0.25">
      <c r="A61" s="66"/>
      <c r="B61" s="131" t="s">
        <v>789</v>
      </c>
      <c r="C61" s="517" t="s">
        <v>792</v>
      </c>
      <c r="D61" s="204" t="s">
        <v>297</v>
      </c>
      <c r="E61" s="466">
        <v>40391</v>
      </c>
      <c r="F61" s="182">
        <v>41214</v>
      </c>
      <c r="G61" s="134" t="s">
        <v>150</v>
      </c>
      <c r="H61" s="485" t="s">
        <v>884</v>
      </c>
      <c r="I61" s="468"/>
      <c r="J61" s="15"/>
      <c r="K61" s="15" t="s">
        <v>72</v>
      </c>
      <c r="L61" s="15"/>
      <c r="M61" s="15"/>
      <c r="N61" s="15"/>
      <c r="O61" s="28"/>
      <c r="P61" s="553" t="s">
        <v>526</v>
      </c>
      <c r="Q61" s="565"/>
      <c r="R61" s="332" t="s">
        <v>524</v>
      </c>
      <c r="S61" s="332" t="s">
        <v>513</v>
      </c>
      <c r="T61" s="332" t="s">
        <v>520</v>
      </c>
      <c r="U61" s="354"/>
      <c r="V61" s="354"/>
      <c r="W61" s="354"/>
      <c r="X61" s="366">
        <v>41974</v>
      </c>
      <c r="Y61" s="354" t="s">
        <v>486</v>
      </c>
      <c r="Z61" s="354"/>
      <c r="AA61" s="354"/>
      <c r="AB61" s="354"/>
    </row>
    <row r="62" spans="1:28" ht="80.25" customHeight="1" x14ac:dyDescent="0.25">
      <c r="A62" s="66"/>
      <c r="B62" s="131" t="s">
        <v>790</v>
      </c>
      <c r="C62" s="517" t="s">
        <v>793</v>
      </c>
      <c r="D62" s="314"/>
      <c r="E62" s="466">
        <v>40391</v>
      </c>
      <c r="F62" s="182">
        <v>40360</v>
      </c>
      <c r="G62" s="134" t="s">
        <v>260</v>
      </c>
      <c r="H62" s="485" t="s">
        <v>990</v>
      </c>
      <c r="I62" s="468"/>
      <c r="J62" s="15"/>
      <c r="K62" s="15"/>
      <c r="L62" s="15"/>
      <c r="M62" s="15"/>
      <c r="N62" s="15" t="s">
        <v>72</v>
      </c>
      <c r="O62" s="28"/>
      <c r="P62" s="554"/>
      <c r="Q62" s="566"/>
      <c r="R62" s="14"/>
      <c r="S62" s="14"/>
      <c r="T62" s="14"/>
      <c r="U62" s="340"/>
      <c r="V62" s="340"/>
      <c r="W62" s="340"/>
      <c r="X62" s="340"/>
      <c r="Y62" s="340"/>
      <c r="Z62" s="340"/>
      <c r="AA62" s="340"/>
      <c r="AB62" s="128" t="s">
        <v>564</v>
      </c>
    </row>
    <row r="63" spans="1:28" ht="108.75" customHeight="1" x14ac:dyDescent="0.25">
      <c r="A63" s="108" t="s">
        <v>804</v>
      </c>
      <c r="B63" s="115" t="s">
        <v>794</v>
      </c>
      <c r="C63" s="518" t="s">
        <v>799</v>
      </c>
      <c r="D63" s="313"/>
      <c r="E63" s="507">
        <v>40544</v>
      </c>
      <c r="F63" s="540" t="s">
        <v>401</v>
      </c>
      <c r="G63" s="297" t="s">
        <v>150</v>
      </c>
      <c r="H63" s="508" t="s">
        <v>991</v>
      </c>
      <c r="I63" s="199">
        <v>50000</v>
      </c>
      <c r="J63" s="15"/>
      <c r="K63" s="15" t="s">
        <v>72</v>
      </c>
      <c r="L63" s="15"/>
      <c r="M63" s="15"/>
      <c r="N63" s="15"/>
      <c r="O63" s="28"/>
      <c r="P63" s="553" t="s">
        <v>1018</v>
      </c>
      <c r="Q63" s="565"/>
      <c r="R63" s="337" t="s">
        <v>527</v>
      </c>
      <c r="S63" s="337" t="s">
        <v>513</v>
      </c>
      <c r="T63" s="337" t="s">
        <v>520</v>
      </c>
      <c r="U63" s="354"/>
      <c r="V63" s="354"/>
      <c r="W63" s="354"/>
      <c r="X63" s="354" t="s">
        <v>525</v>
      </c>
      <c r="Y63" s="354"/>
      <c r="Z63" s="354"/>
      <c r="AA63" s="354"/>
      <c r="AB63" s="354"/>
    </row>
    <row r="64" spans="1:28" ht="105.75" customHeight="1" x14ac:dyDescent="0.25">
      <c r="A64" s="66"/>
      <c r="B64" s="131" t="s">
        <v>795</v>
      </c>
      <c r="C64" s="518" t="s">
        <v>885</v>
      </c>
      <c r="D64" s="313"/>
      <c r="E64" s="507">
        <v>40544</v>
      </c>
      <c r="F64" s="186">
        <v>42186</v>
      </c>
      <c r="G64" s="225" t="s">
        <v>145</v>
      </c>
      <c r="H64" s="493" t="s">
        <v>992</v>
      </c>
      <c r="I64" s="487"/>
      <c r="J64" s="15"/>
      <c r="K64" s="15" t="s">
        <v>72</v>
      </c>
      <c r="L64" s="15"/>
      <c r="M64" s="15"/>
      <c r="N64" s="15"/>
      <c r="O64" s="28"/>
      <c r="P64" s="553" t="s">
        <v>1019</v>
      </c>
      <c r="Q64" s="565"/>
      <c r="R64" s="337"/>
      <c r="S64" s="337" t="s">
        <v>513</v>
      </c>
      <c r="T64" s="337"/>
      <c r="U64" s="354"/>
      <c r="V64" s="354"/>
      <c r="W64" s="354"/>
      <c r="X64" s="354"/>
      <c r="Y64" s="354"/>
      <c r="Z64" s="354"/>
      <c r="AA64" s="354"/>
      <c r="AB64" s="354"/>
    </row>
    <row r="65" spans="1:28" ht="136.5" customHeight="1" x14ac:dyDescent="0.25">
      <c r="A65" s="66"/>
      <c r="B65" s="131" t="s">
        <v>796</v>
      </c>
      <c r="C65" s="518" t="s">
        <v>800</v>
      </c>
      <c r="D65" s="313"/>
      <c r="E65" s="507">
        <v>40544</v>
      </c>
      <c r="F65" s="504">
        <v>41456</v>
      </c>
      <c r="G65" s="225" t="s">
        <v>154</v>
      </c>
      <c r="H65" s="493" t="s">
        <v>993</v>
      </c>
      <c r="I65" s="198">
        <v>50000</v>
      </c>
      <c r="J65" s="15"/>
      <c r="K65" s="15" t="s">
        <v>72</v>
      </c>
      <c r="L65" s="15"/>
      <c r="M65" s="15"/>
      <c r="N65" s="15"/>
      <c r="O65" s="28"/>
      <c r="P65" s="555" t="s">
        <v>567</v>
      </c>
      <c r="Q65" s="562" t="s">
        <v>473</v>
      </c>
      <c r="R65" s="316" t="s">
        <v>566</v>
      </c>
      <c r="S65" s="317" t="s">
        <v>472</v>
      </c>
      <c r="T65" s="14"/>
      <c r="U65" s="340"/>
      <c r="V65" s="340"/>
      <c r="W65" s="321"/>
      <c r="X65" s="321">
        <v>42339</v>
      </c>
      <c r="Y65" s="317"/>
      <c r="Z65" s="317"/>
      <c r="AA65" s="354" t="s">
        <v>530</v>
      </c>
      <c r="AB65" s="128"/>
    </row>
    <row r="66" spans="1:28" ht="79.5" customHeight="1" x14ac:dyDescent="0.25">
      <c r="A66" s="66"/>
      <c r="B66" s="131" t="s">
        <v>797</v>
      </c>
      <c r="C66" s="517" t="s">
        <v>957</v>
      </c>
      <c r="D66" s="314"/>
      <c r="E66" s="499">
        <v>41487</v>
      </c>
      <c r="F66" s="499">
        <v>42339</v>
      </c>
      <c r="G66" s="294" t="s">
        <v>145</v>
      </c>
      <c r="H66" s="473" t="s">
        <v>994</v>
      </c>
      <c r="I66" s="509" t="s">
        <v>429</v>
      </c>
      <c r="J66" s="15"/>
      <c r="K66" s="15"/>
      <c r="L66" s="15" t="s">
        <v>72</v>
      </c>
      <c r="M66" s="15"/>
      <c r="N66" s="15"/>
      <c r="O66" s="28"/>
      <c r="P66" s="553" t="s">
        <v>579</v>
      </c>
      <c r="Q66" s="565"/>
      <c r="R66" s="337" t="s">
        <v>528</v>
      </c>
      <c r="S66" s="337" t="s">
        <v>513</v>
      </c>
      <c r="T66" s="337"/>
      <c r="U66" s="354"/>
      <c r="V66" s="354"/>
      <c r="W66" s="354"/>
      <c r="X66" s="366">
        <v>41974</v>
      </c>
      <c r="Y66" s="354"/>
      <c r="Z66" s="354"/>
      <c r="AA66" s="354" t="s">
        <v>529</v>
      </c>
      <c r="AB66" s="354"/>
    </row>
    <row r="67" spans="1:28" ht="72" customHeight="1" x14ac:dyDescent="0.25">
      <c r="A67" s="71"/>
      <c r="B67" s="131" t="s">
        <v>798</v>
      </c>
      <c r="C67" s="514" t="s">
        <v>958</v>
      </c>
      <c r="D67" s="482"/>
      <c r="E67" s="499">
        <v>41487</v>
      </c>
      <c r="F67" s="499">
        <v>42339</v>
      </c>
      <c r="G67" s="474" t="s">
        <v>139</v>
      </c>
      <c r="H67" s="473" t="s">
        <v>995</v>
      </c>
      <c r="I67" s="509" t="s">
        <v>461</v>
      </c>
      <c r="J67" s="15"/>
      <c r="K67" s="15"/>
      <c r="L67" s="15" t="s">
        <v>72</v>
      </c>
      <c r="M67" s="15"/>
      <c r="N67" s="15"/>
      <c r="O67" s="28"/>
      <c r="P67" s="558" t="s">
        <v>578</v>
      </c>
      <c r="Q67" s="566"/>
      <c r="R67" s="14"/>
      <c r="S67" s="331" t="s">
        <v>139</v>
      </c>
      <c r="T67" s="14"/>
      <c r="U67" s="340"/>
      <c r="V67" s="340"/>
      <c r="W67" s="330"/>
      <c r="X67" s="330">
        <v>42339</v>
      </c>
      <c r="Y67" s="340"/>
      <c r="Z67" s="340"/>
      <c r="AA67" s="340"/>
      <c r="AB67" s="128"/>
    </row>
    <row r="72" spans="1:28" ht="15.75" thickBot="1" x14ac:dyDescent="0.3"/>
    <row r="73" spans="1:28" ht="43.5" customHeight="1" thickTop="1" thickBot="1" x14ac:dyDescent="0.3">
      <c r="A73" s="83" t="s">
        <v>60</v>
      </c>
      <c r="B73" s="402"/>
      <c r="C73" s="373"/>
    </row>
    <row r="74" spans="1:28" ht="15.75" thickTop="1" x14ac:dyDescent="0.25"/>
    <row r="76" spans="1:28" ht="15.75" thickBot="1" x14ac:dyDescent="0.3"/>
    <row r="77" spans="1:28" ht="16.5" thickTop="1" x14ac:dyDescent="0.25">
      <c r="A77" s="84" t="s">
        <v>64</v>
      </c>
      <c r="B77" s="84"/>
      <c r="C77" s="84" t="s">
        <v>63</v>
      </c>
      <c r="D77" s="84" t="s">
        <v>7</v>
      </c>
      <c r="E77" s="84" t="s">
        <v>11</v>
      </c>
      <c r="F77" s="84" t="s">
        <v>12</v>
      </c>
      <c r="G77" s="84" t="s">
        <v>9</v>
      </c>
      <c r="H77" s="84" t="s">
        <v>8</v>
      </c>
      <c r="I77" s="84" t="s">
        <v>10</v>
      </c>
    </row>
    <row r="78" spans="1:28" ht="45" x14ac:dyDescent="0.25">
      <c r="A78" s="131">
        <v>6</v>
      </c>
      <c r="B78" s="131" t="s">
        <v>964</v>
      </c>
      <c r="C78" s="119" t="s">
        <v>965</v>
      </c>
      <c r="D78" s="14" t="s">
        <v>586</v>
      </c>
      <c r="E78" s="178">
        <v>41791</v>
      </c>
      <c r="F78" s="178">
        <v>42339</v>
      </c>
      <c r="G78" s="14"/>
      <c r="H78" s="14" t="s">
        <v>513</v>
      </c>
      <c r="I78" s="14"/>
    </row>
    <row r="79" spans="1:28" x14ac:dyDescent="0.25">
      <c r="A79" s="131"/>
      <c r="B79" s="131"/>
      <c r="C79" s="124"/>
      <c r="D79" s="14"/>
      <c r="E79" s="14"/>
      <c r="F79" s="14"/>
      <c r="G79" s="14"/>
      <c r="H79" s="14"/>
      <c r="I79" s="14"/>
    </row>
    <row r="80" spans="1:28" x14ac:dyDescent="0.25">
      <c r="A80" s="370"/>
      <c r="B80" s="370"/>
    </row>
    <row r="81" spans="1:16" x14ac:dyDescent="0.25">
      <c r="A81" s="370"/>
      <c r="B81" s="370"/>
    </row>
    <row r="82" spans="1:16" x14ac:dyDescent="0.25">
      <c r="A82" s="370"/>
      <c r="B82" s="370"/>
      <c r="J82" s="1"/>
      <c r="K82" s="1"/>
      <c r="L82" s="1"/>
      <c r="M82" s="1"/>
      <c r="N82" s="1"/>
      <c r="O82" s="1"/>
    </row>
    <row r="83" spans="1:16" x14ac:dyDescent="0.25">
      <c r="A83" s="370"/>
      <c r="B83" s="370"/>
      <c r="J83" s="1"/>
      <c r="K83" s="1"/>
      <c r="L83" s="1"/>
      <c r="M83" s="1"/>
      <c r="N83" s="1"/>
      <c r="O83" s="1"/>
    </row>
    <row r="84" spans="1:16" x14ac:dyDescent="0.25">
      <c r="A84" s="370"/>
      <c r="B84" s="370"/>
      <c r="J84" s="1"/>
      <c r="K84" s="1"/>
      <c r="L84" s="1"/>
      <c r="M84" s="1"/>
      <c r="N84" s="1"/>
      <c r="O84" s="1"/>
    </row>
    <row r="85" spans="1:16" x14ac:dyDescent="0.25">
      <c r="A85" s="370"/>
      <c r="B85" s="370"/>
      <c r="J85" s="1"/>
      <c r="K85" s="1"/>
      <c r="L85" s="1"/>
      <c r="M85" s="1"/>
      <c r="N85" s="1"/>
      <c r="O85" s="1"/>
    </row>
    <row r="86" spans="1:16" ht="21" x14ac:dyDescent="0.35">
      <c r="A86" s="370"/>
      <c r="B86" s="370"/>
      <c r="J86" s="1"/>
      <c r="K86" s="1"/>
      <c r="L86" s="1"/>
      <c r="M86" s="1"/>
      <c r="N86" s="1"/>
      <c r="O86" s="1"/>
      <c r="P86" s="371"/>
    </row>
    <row r="87" spans="1:16" ht="21" x14ac:dyDescent="0.35">
      <c r="A87" s="370"/>
      <c r="B87" s="370"/>
      <c r="J87" s="1"/>
      <c r="K87" s="1"/>
      <c r="L87" s="1"/>
      <c r="M87" s="1"/>
      <c r="N87" s="1"/>
      <c r="O87" s="1"/>
      <c r="P87" s="371"/>
    </row>
    <row r="88" spans="1:16" ht="21" x14ac:dyDescent="0.35">
      <c r="J88" s="1"/>
      <c r="K88" s="1"/>
      <c r="L88" s="1"/>
      <c r="M88" s="1"/>
      <c r="N88" s="1"/>
      <c r="O88" s="1"/>
      <c r="P88" s="371"/>
    </row>
    <row r="89" spans="1:16" ht="21" x14ac:dyDescent="0.35">
      <c r="A89" s="372"/>
      <c r="B89" s="372"/>
      <c r="C89" s="372"/>
      <c r="D89" s="372"/>
      <c r="E89" s="372"/>
      <c r="F89" s="372"/>
      <c r="G89" s="372"/>
      <c r="H89" s="372"/>
      <c r="I89" s="372"/>
      <c r="J89" s="1"/>
      <c r="K89" s="1"/>
      <c r="L89" s="1"/>
      <c r="M89" s="1"/>
      <c r="N89" s="1"/>
      <c r="O89" s="1"/>
      <c r="P89" s="371"/>
    </row>
    <row r="90" spans="1:16" x14ac:dyDescent="0.25">
      <c r="A90" s="370"/>
      <c r="B90" s="370"/>
      <c r="J90" s="1"/>
      <c r="K90" s="1"/>
      <c r="L90" s="1"/>
      <c r="M90" s="1"/>
      <c r="N90" s="1"/>
      <c r="O90" s="1"/>
    </row>
    <row r="91" spans="1:16" x14ac:dyDescent="0.25">
      <c r="A91" s="370"/>
      <c r="B91" s="370"/>
      <c r="J91" s="1"/>
      <c r="K91" s="1"/>
      <c r="L91" s="1"/>
      <c r="M91" s="1"/>
      <c r="N91" s="1"/>
      <c r="O91" s="1"/>
    </row>
    <row r="92" spans="1:16" x14ac:dyDescent="0.25">
      <c r="A92" s="370"/>
      <c r="B92" s="370"/>
      <c r="J92" s="1"/>
      <c r="K92" s="1"/>
      <c r="L92" s="1"/>
      <c r="M92" s="1"/>
      <c r="N92" s="1"/>
      <c r="O92" s="1"/>
    </row>
    <row r="93" spans="1:16" x14ac:dyDescent="0.25">
      <c r="A93" s="370"/>
      <c r="B93" s="370"/>
      <c r="J93" s="1"/>
      <c r="K93" s="1"/>
      <c r="L93" s="1"/>
      <c r="M93" s="1"/>
      <c r="N93" s="1"/>
      <c r="O93" s="1"/>
    </row>
    <row r="94" spans="1:16" x14ac:dyDescent="0.25">
      <c r="A94" s="370"/>
      <c r="B94" s="370"/>
      <c r="J94" s="1"/>
      <c r="K94" s="1"/>
      <c r="L94" s="1"/>
      <c r="M94" s="1"/>
      <c r="N94" s="1"/>
      <c r="O94" s="1"/>
    </row>
    <row r="95" spans="1:16" x14ac:dyDescent="0.25">
      <c r="A95" s="370"/>
      <c r="B95" s="370"/>
      <c r="J95" s="1"/>
      <c r="K95" s="1"/>
      <c r="L95" s="1"/>
      <c r="M95" s="1"/>
      <c r="N95" s="1"/>
      <c r="O95" s="1"/>
    </row>
    <row r="96" spans="1:16" x14ac:dyDescent="0.25">
      <c r="A96" s="370"/>
      <c r="B96" s="370"/>
      <c r="J96" s="1"/>
      <c r="K96" s="1"/>
      <c r="L96" s="1"/>
      <c r="M96" s="1"/>
      <c r="N96" s="1"/>
      <c r="O96" s="1"/>
    </row>
    <row r="97" spans="1:9" s="1" customFormat="1" x14ac:dyDescent="0.25">
      <c r="A97" s="370"/>
      <c r="B97" s="370"/>
    </row>
    <row r="98" spans="1:9" s="1" customFormat="1" x14ac:dyDescent="0.25">
      <c r="A98" s="370"/>
      <c r="B98" s="370"/>
    </row>
    <row r="99" spans="1:9" s="1" customFormat="1" x14ac:dyDescent="0.25">
      <c r="A99" s="370"/>
      <c r="B99" s="370"/>
    </row>
    <row r="100" spans="1:9" s="1" customFormat="1" x14ac:dyDescent="0.25"/>
    <row r="101" spans="1:9" s="1" customFormat="1" ht="15.75" x14ac:dyDescent="0.25">
      <c r="A101" s="372"/>
      <c r="B101" s="372"/>
      <c r="C101" s="372"/>
      <c r="D101" s="372"/>
      <c r="E101" s="372"/>
      <c r="F101" s="372"/>
      <c r="G101" s="372"/>
      <c r="H101" s="372"/>
      <c r="I101" s="372"/>
    </row>
    <row r="102" spans="1:9" s="1" customFormat="1" x14ac:dyDescent="0.25">
      <c r="A102" s="370"/>
      <c r="B102" s="370"/>
    </row>
    <row r="103" spans="1:9" s="1" customFormat="1" x14ac:dyDescent="0.25">
      <c r="A103" s="370"/>
      <c r="B103" s="370"/>
    </row>
    <row r="104" spans="1:9" s="1" customFormat="1" x14ac:dyDescent="0.25">
      <c r="A104" s="370"/>
      <c r="B104" s="370"/>
    </row>
    <row r="105" spans="1:9" s="1" customFormat="1" x14ac:dyDescent="0.25">
      <c r="A105" s="370"/>
      <c r="B105" s="370"/>
    </row>
    <row r="106" spans="1:9" s="1" customFormat="1" x14ac:dyDescent="0.25">
      <c r="A106" s="370"/>
      <c r="B106" s="370"/>
    </row>
    <row r="107" spans="1:9" s="1" customFormat="1" x14ac:dyDescent="0.25">
      <c r="A107" s="370"/>
      <c r="B107" s="370"/>
    </row>
    <row r="108" spans="1:9" s="1" customFormat="1" x14ac:dyDescent="0.25">
      <c r="A108" s="370"/>
      <c r="B108" s="370"/>
    </row>
    <row r="109" spans="1:9" s="1" customFormat="1" x14ac:dyDescent="0.25">
      <c r="A109" s="370"/>
      <c r="B109" s="370"/>
    </row>
    <row r="110" spans="1:9" s="1" customFormat="1" x14ac:dyDescent="0.25">
      <c r="A110" s="370"/>
      <c r="B110" s="370"/>
    </row>
    <row r="111" spans="1:9" s="1" customFormat="1" x14ac:dyDescent="0.25">
      <c r="A111" s="370"/>
      <c r="B111" s="370"/>
    </row>
    <row r="112" spans="1:9" s="1" customFormat="1" x14ac:dyDescent="0.25"/>
    <row r="113" spans="1:15" ht="15.75" x14ac:dyDescent="0.25">
      <c r="A113" s="372"/>
      <c r="B113" s="372"/>
      <c r="C113" s="372"/>
      <c r="D113" s="372"/>
      <c r="E113" s="372"/>
      <c r="F113" s="372"/>
      <c r="G113" s="372"/>
      <c r="H113" s="372"/>
      <c r="I113" s="372"/>
      <c r="J113" s="1"/>
      <c r="K113" s="1"/>
      <c r="L113" s="1"/>
      <c r="M113" s="1"/>
      <c r="N113" s="1"/>
      <c r="O113" s="1"/>
    </row>
    <row r="114" spans="1:15" x14ac:dyDescent="0.25">
      <c r="A114" s="370"/>
      <c r="B114" s="370"/>
      <c r="J114" s="1"/>
      <c r="K114" s="1"/>
      <c r="L114" s="1"/>
      <c r="M114" s="1"/>
      <c r="N114" s="1"/>
      <c r="O114" s="1"/>
    </row>
    <row r="115" spans="1:15" x14ac:dyDescent="0.25">
      <c r="A115" s="370"/>
      <c r="B115" s="370"/>
      <c r="J115" s="1"/>
      <c r="K115" s="1"/>
      <c r="L115" s="1"/>
      <c r="M115" s="1"/>
      <c r="N115" s="1"/>
      <c r="O115" s="1"/>
    </row>
    <row r="116" spans="1:15" x14ac:dyDescent="0.25">
      <c r="A116" s="370"/>
      <c r="B116" s="370"/>
      <c r="J116" s="1"/>
      <c r="K116" s="1"/>
      <c r="L116" s="1"/>
      <c r="M116" s="1"/>
      <c r="N116" s="1"/>
      <c r="O116" s="1"/>
    </row>
    <row r="117" spans="1:15" x14ac:dyDescent="0.25">
      <c r="A117" s="370"/>
      <c r="B117" s="370"/>
      <c r="J117" s="1"/>
      <c r="K117" s="1"/>
      <c r="L117" s="1"/>
      <c r="M117" s="1"/>
      <c r="N117" s="1"/>
      <c r="O117" s="1"/>
    </row>
    <row r="118" spans="1:15" x14ac:dyDescent="0.25">
      <c r="A118" s="370"/>
      <c r="B118" s="370"/>
      <c r="J118" s="1"/>
      <c r="K118" s="1"/>
      <c r="L118" s="1"/>
      <c r="M118" s="1"/>
      <c r="N118" s="1"/>
      <c r="O118" s="1"/>
    </row>
    <row r="119" spans="1:15" x14ac:dyDescent="0.25">
      <c r="A119" s="370"/>
      <c r="B119" s="370"/>
      <c r="J119" s="1"/>
      <c r="K119" s="1"/>
      <c r="L119" s="1"/>
      <c r="M119" s="1"/>
      <c r="N119" s="1"/>
      <c r="O119" s="1"/>
    </row>
    <row r="120" spans="1:15" x14ac:dyDescent="0.25">
      <c r="A120" s="370"/>
      <c r="B120" s="370"/>
      <c r="J120" s="1"/>
      <c r="K120" s="1"/>
      <c r="L120" s="1"/>
      <c r="M120" s="1"/>
      <c r="N120" s="1"/>
      <c r="O120" s="1"/>
    </row>
    <row r="121" spans="1:15" x14ac:dyDescent="0.25">
      <c r="A121" s="370"/>
      <c r="B121" s="370"/>
      <c r="J121" s="1"/>
      <c r="K121" s="1"/>
      <c r="L121" s="1"/>
      <c r="M121" s="1"/>
      <c r="N121" s="1"/>
      <c r="O121" s="1"/>
    </row>
    <row r="122" spans="1:15" x14ac:dyDescent="0.25">
      <c r="A122" s="370"/>
      <c r="B122" s="370"/>
      <c r="J122" s="1"/>
      <c r="K122" s="1"/>
      <c r="L122" s="1"/>
      <c r="M122" s="1"/>
      <c r="N122" s="1"/>
      <c r="O122" s="1"/>
    </row>
    <row r="123" spans="1:15" x14ac:dyDescent="0.25">
      <c r="A123" s="370"/>
      <c r="B123" s="370"/>
      <c r="J123" s="1"/>
      <c r="K123" s="1"/>
      <c r="L123" s="1"/>
      <c r="M123" s="1"/>
      <c r="N123" s="1"/>
      <c r="O123" s="1"/>
    </row>
  </sheetData>
  <mergeCells count="5">
    <mergeCell ref="J9:S9"/>
    <mergeCell ref="U9:AB9"/>
    <mergeCell ref="A23:A26"/>
    <mergeCell ref="A27:A31"/>
    <mergeCell ref="A3:R3"/>
  </mergeCells>
  <conditionalFormatting sqref="J11:J26 I27:I31">
    <cfRule type="cellIs" dxfId="39" priority="264" stopIfTrue="1" operator="equal">
      <formula>"x"</formula>
    </cfRule>
  </conditionalFormatting>
  <conditionalFormatting sqref="J35:J67">
    <cfRule type="cellIs" dxfId="38" priority="38" stopIfTrue="1" operator="equal">
      <formula>"x"</formula>
    </cfRule>
  </conditionalFormatting>
  <conditionalFormatting sqref="K11:K67">
    <cfRule type="cellIs" dxfId="37" priority="37" operator="equal">
      <formula>"x"</formula>
    </cfRule>
  </conditionalFormatting>
  <conditionalFormatting sqref="L11:L67">
    <cfRule type="cellIs" dxfId="36" priority="36" operator="equal">
      <formula>"x"</formula>
    </cfRule>
  </conditionalFormatting>
  <conditionalFormatting sqref="M11:M67">
    <cfRule type="cellIs" dxfId="35" priority="35" stopIfTrue="1" operator="equal">
      <formula>"x"</formula>
    </cfRule>
  </conditionalFormatting>
  <conditionalFormatting sqref="N11:N67">
    <cfRule type="cellIs" dxfId="34" priority="34" operator="equal">
      <formula>"x"</formula>
    </cfRule>
  </conditionalFormatting>
  <conditionalFormatting sqref="O11:O65">
    <cfRule type="cellIs" dxfId="33" priority="1" stopIfTrue="1" operator="equal">
      <formula>$AG$8</formula>
    </cfRule>
    <cfRule type="cellIs" dxfId="32" priority="2" stopIfTrue="1" operator="equal">
      <formula>$AG$7</formula>
    </cfRule>
  </conditionalFormatting>
  <conditionalFormatting sqref="O66:O67">
    <cfRule type="cellIs" dxfId="31" priority="33" stopIfTrue="1" operator="equal">
      <formula>"x"</formula>
    </cfRule>
  </conditionalFormatting>
  <conditionalFormatting sqref="AG7:AG8">
    <cfRule type="cellIs" dxfId="30" priority="265" stopIfTrue="1" operator="equal">
      <formula>$AG$7</formula>
    </cfRule>
  </conditionalFormatting>
  <dataValidations count="1">
    <dataValidation type="list" allowBlank="1" showInputMessage="1" showErrorMessage="1" sqref="O11:O65" xr:uid="{00000000-0002-0000-0700-000000000000}">
      <formula1>$AG$7:$AG$8</formula1>
    </dataValidation>
  </dataValidations>
  <pageMargins left="0.511811024" right="0.511811024" top="0.78740157499999996" bottom="0.78740157499999996" header="0.31496062000000002" footer="0.31496062000000002"/>
  <pageSetup scale="11" fitToHeight="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1"/>
  <sheetViews>
    <sheetView showGridLines="0" topLeftCell="B1" zoomScale="90" zoomScaleNormal="90" zoomScalePageLayoutView="70" workbookViewId="0">
      <selection activeCell="W28" sqref="W28"/>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733" t="str">
        <f>'Monitoria Anual 1'!A3</f>
        <v>PLANO DE AÇÃO NACIONAL PARA A CONSERVAÇÃO DOS MURIQUIS</v>
      </c>
      <c r="B3" s="733"/>
      <c r="C3" s="733"/>
      <c r="D3" s="733"/>
      <c r="E3" s="733"/>
      <c r="F3" s="733"/>
      <c r="G3" s="733"/>
      <c r="H3" s="733"/>
      <c r="I3" s="733"/>
      <c r="J3" s="733"/>
      <c r="K3" s="733"/>
      <c r="L3" s="733"/>
      <c r="M3" s="733"/>
      <c r="N3" s="733"/>
      <c r="O3" s="733"/>
      <c r="P3" s="733"/>
    </row>
    <row r="4" spans="1:19" s="1" customFormat="1" ht="15.75" thickTop="1" x14ac:dyDescent="0.25">
      <c r="H4" s="18"/>
      <c r="I4" s="18"/>
      <c r="J4" s="18"/>
      <c r="K4" s="18"/>
      <c r="L4" s="18"/>
      <c r="M4" s="18"/>
    </row>
    <row r="5" spans="1:19" s="6" customFormat="1" ht="25.9" customHeight="1" thickBot="1" x14ac:dyDescent="0.3">
      <c r="A5" s="7" t="s">
        <v>2</v>
      </c>
      <c r="B5" s="7"/>
      <c r="C5" s="12">
        <f>'Monitoria Anual 1'!E5</f>
        <v>0</v>
      </c>
      <c r="D5" s="12"/>
      <c r="E5" s="12"/>
      <c r="F5" s="12"/>
      <c r="G5" s="12"/>
      <c r="H5" s="12"/>
      <c r="I5" s="12"/>
      <c r="J5" s="12"/>
      <c r="K5" s="12"/>
      <c r="L5" s="12"/>
      <c r="M5" s="12"/>
      <c r="N5" s="12"/>
      <c r="O5" s="12"/>
      <c r="P5" s="13"/>
    </row>
    <row r="6" spans="1:19" s="1" customFormat="1" ht="15.75" thickTop="1" x14ac:dyDescent="0.25">
      <c r="H6" s="18"/>
      <c r="I6" s="18"/>
      <c r="J6" s="18"/>
      <c r="K6" s="18"/>
      <c r="L6" s="18"/>
      <c r="M6" s="18"/>
    </row>
    <row r="7" spans="1:19" s="1" customFormat="1" ht="15.75" thickBot="1" x14ac:dyDescent="0.3">
      <c r="A7" s="7" t="s">
        <v>3</v>
      </c>
      <c r="B7" s="7"/>
      <c r="C7" s="9" t="s">
        <v>4</v>
      </c>
      <c r="D7" s="9"/>
      <c r="E7" s="10"/>
      <c r="F7" s="10"/>
      <c r="G7" s="11"/>
      <c r="H7" s="18"/>
      <c r="I7" s="18"/>
      <c r="J7" s="18"/>
      <c r="K7" s="18"/>
      <c r="L7" s="18"/>
      <c r="M7" s="18"/>
    </row>
    <row r="8" spans="1:19" ht="15.75" thickTop="1" x14ac:dyDescent="0.25"/>
    <row r="9" spans="1:19" ht="18.75" x14ac:dyDescent="0.25">
      <c r="A9" s="52" t="s">
        <v>34</v>
      </c>
      <c r="B9" s="52"/>
      <c r="C9" s="52"/>
      <c r="D9" s="52"/>
      <c r="E9" s="52"/>
      <c r="F9" s="52"/>
      <c r="G9" s="52"/>
      <c r="H9" s="52"/>
      <c r="I9" s="52"/>
      <c r="J9" s="52"/>
      <c r="K9" s="52"/>
      <c r="L9" s="52"/>
      <c r="M9" s="52"/>
      <c r="N9" s="52"/>
      <c r="O9" s="52"/>
      <c r="P9" s="52"/>
      <c r="Q9" s="52"/>
      <c r="R9" s="52"/>
      <c r="S9" s="52"/>
    </row>
    <row r="11" spans="1:19" x14ac:dyDescent="0.25">
      <c r="B11" s="29" t="s">
        <v>45</v>
      </c>
      <c r="C11" s="30"/>
      <c r="D11" s="30"/>
    </row>
    <row r="12" spans="1:19" ht="15.75" thickBot="1" x14ac:dyDescent="0.3">
      <c r="E12" s="740" t="s">
        <v>82</v>
      </c>
      <c r="F12" s="741"/>
    </row>
    <row r="13" spans="1:19" ht="59.25" customHeight="1" thickTop="1" thickBot="1" x14ac:dyDescent="0.3">
      <c r="B13" s="735" t="s">
        <v>36</v>
      </c>
      <c r="C13" s="736"/>
      <c r="D13" s="742"/>
      <c r="E13" s="738" t="s">
        <v>81</v>
      </c>
      <c r="F13" s="739"/>
    </row>
    <row r="14" spans="1:19" s="77" customFormat="1" ht="31.9" customHeight="1" thickTop="1" thickBot="1" x14ac:dyDescent="0.3">
      <c r="B14" s="78" t="s">
        <v>42</v>
      </c>
      <c r="C14" s="80" t="s">
        <v>79</v>
      </c>
      <c r="D14" s="79" t="s">
        <v>43</v>
      </c>
      <c r="E14" s="80" t="s">
        <v>74</v>
      </c>
      <c r="F14" s="79" t="s">
        <v>43</v>
      </c>
    </row>
    <row r="15" spans="1:19" ht="16.5" thickTop="1" x14ac:dyDescent="0.25">
      <c r="B15" s="53" t="s">
        <v>37</v>
      </c>
      <c r="C15" s="85"/>
      <c r="D15" s="86"/>
      <c r="E15" s="85">
        <f>COUNTA('Monitoria Anual 3'!O11:O67)</f>
        <v>1</v>
      </c>
      <c r="F15" s="86"/>
    </row>
    <row r="16" spans="1:19" ht="15.75" x14ac:dyDescent="0.25">
      <c r="B16" s="38" t="s">
        <v>49</v>
      </c>
      <c r="C16" s="87">
        <f>COUNTA('Monitoria Anual 3'!J11:J67)</f>
        <v>0</v>
      </c>
      <c r="D16" s="88">
        <f>C16/C22</f>
        <v>0</v>
      </c>
      <c r="E16" s="87">
        <f>C16-0</f>
        <v>0</v>
      </c>
      <c r="F16" s="88">
        <f t="shared" ref="F16:F21" si="0">E16/$E$22</f>
        <v>0</v>
      </c>
    </row>
    <row r="17" spans="2:9" ht="15.75" x14ac:dyDescent="0.25">
      <c r="B17" s="31" t="s">
        <v>38</v>
      </c>
      <c r="C17" s="89">
        <f>COUNTA('Monitoria Anual 3'!K11:K67)</f>
        <v>28</v>
      </c>
      <c r="D17" s="90">
        <f>C17/C22</f>
        <v>0.49122807017543857</v>
      </c>
      <c r="E17" s="89">
        <v>27</v>
      </c>
      <c r="F17" s="88">
        <f t="shared" si="0"/>
        <v>0.47368421052631576</v>
      </c>
    </row>
    <row r="18" spans="2:9" ht="15.75" x14ac:dyDescent="0.25">
      <c r="B18" s="32" t="s">
        <v>39</v>
      </c>
      <c r="C18" s="89">
        <f>COUNTA('Monitoria Anual 3'!L11:L67)</f>
        <v>10</v>
      </c>
      <c r="D18" s="90">
        <f>C18/C22</f>
        <v>0.17543859649122806</v>
      </c>
      <c r="E18" s="89">
        <f>C18-0</f>
        <v>10</v>
      </c>
      <c r="F18" s="88">
        <f t="shared" si="0"/>
        <v>0.17543859649122806</v>
      </c>
    </row>
    <row r="19" spans="2:9" ht="15.75" x14ac:dyDescent="0.25">
      <c r="B19" s="33" t="s">
        <v>40</v>
      </c>
      <c r="C19" s="89">
        <f>COUNTA('Monitoria Anual 3'!M11:M67)</f>
        <v>7</v>
      </c>
      <c r="D19" s="90">
        <f>C19/C22</f>
        <v>0.12280701754385964</v>
      </c>
      <c r="E19" s="89">
        <f>C19-0</f>
        <v>7</v>
      </c>
      <c r="F19" s="88">
        <f t="shared" si="0"/>
        <v>0.12280701754385964</v>
      </c>
    </row>
    <row r="20" spans="2:9" ht="16.5" thickBot="1" x14ac:dyDescent="0.3">
      <c r="B20" s="34" t="s">
        <v>41</v>
      </c>
      <c r="C20" s="89">
        <f>COUNTA('Monitoria Anual 3'!N11:N67)</f>
        <v>12</v>
      </c>
      <c r="D20" s="90">
        <f>C20/C22</f>
        <v>0.21052631578947367</v>
      </c>
      <c r="E20" s="89">
        <f>C20-0</f>
        <v>12</v>
      </c>
      <c r="F20" s="88">
        <f t="shared" si="0"/>
        <v>0.21052631578947367</v>
      </c>
    </row>
    <row r="21" spans="2:9" ht="17.25" thickTop="1" thickBot="1" x14ac:dyDescent="0.3">
      <c r="B21" s="82" t="s">
        <v>65</v>
      </c>
      <c r="C21" s="89"/>
      <c r="D21" s="90"/>
      <c r="E21" s="89">
        <v>1</v>
      </c>
      <c r="F21" s="88">
        <f t="shared" si="0"/>
        <v>1.7543859649122806E-2</v>
      </c>
    </row>
    <row r="22" spans="2:9" ht="16.5" thickTop="1" thickBot="1" x14ac:dyDescent="0.3">
      <c r="B22" s="92" t="s">
        <v>44</v>
      </c>
      <c r="C22" s="93">
        <f>C16+C17+C18+C19+C20</f>
        <v>57</v>
      </c>
      <c r="D22" s="94">
        <f>SUM(D15:D21)</f>
        <v>1</v>
      </c>
      <c r="E22" s="93">
        <f>SUM(E16:E21)</f>
        <v>57</v>
      </c>
      <c r="F22" s="91">
        <f>SUM(F16:F21)</f>
        <v>1</v>
      </c>
    </row>
    <row r="23" spans="2:9" ht="16.5" thickTop="1" thickBot="1" x14ac:dyDescent="0.3">
      <c r="B23" s="737" t="s">
        <v>78</v>
      </c>
      <c r="C23" s="737"/>
      <c r="D23" s="737"/>
      <c r="E23" s="97">
        <f>COUNTIF('Monitoria Anual 3'!O11:O65,'Monitoria Anual 3'!AG7)</f>
        <v>0</v>
      </c>
      <c r="F23" s="95"/>
    </row>
    <row r="24" spans="2:9" ht="16.5" thickTop="1" thickBot="1" x14ac:dyDescent="0.3">
      <c r="B24" s="737" t="s">
        <v>77</v>
      </c>
      <c r="C24" s="737"/>
      <c r="D24" s="737"/>
      <c r="E24" s="97">
        <f>COUNTIF('Monitoria Anual 3'!O11:O65,'Monitoria Anual 3'!AG8)</f>
        <v>1</v>
      </c>
      <c r="F24" s="96"/>
    </row>
    <row r="25" spans="2:9" ht="15.75" thickTop="1" x14ac:dyDescent="0.25"/>
    <row r="26" spans="2:9" x14ac:dyDescent="0.25">
      <c r="B26" s="29" t="s">
        <v>46</v>
      </c>
      <c r="C26" s="30"/>
      <c r="D26" s="30"/>
    </row>
    <row r="27" spans="2:9" ht="3" customHeight="1" x14ac:dyDescent="0.25"/>
    <row r="28" spans="2:9" ht="36" customHeight="1" x14ac:dyDescent="0.25">
      <c r="B28" s="51" t="s">
        <v>35</v>
      </c>
      <c r="C28" s="37">
        <f>COUNTA('Monitoria Anual 3'!A11:A67)</f>
        <v>10</v>
      </c>
    </row>
    <row r="29" spans="2:9" ht="6.6" customHeight="1" thickBot="1" x14ac:dyDescent="0.3"/>
    <row r="30" spans="2:9" ht="16.5" thickTop="1" thickBot="1" x14ac:dyDescent="0.3">
      <c r="B30" s="35" t="s">
        <v>47</v>
      </c>
      <c r="C30" s="36" t="s">
        <v>48</v>
      </c>
      <c r="D30" s="39"/>
      <c r="E30" s="40"/>
      <c r="F30" s="41"/>
      <c r="G30" s="42"/>
      <c r="H30" s="43"/>
      <c r="I30" s="44"/>
    </row>
    <row r="31" spans="2:9" ht="15.75" thickTop="1" x14ac:dyDescent="0.25">
      <c r="B31" s="45" t="s">
        <v>50</v>
      </c>
      <c r="C31" s="47">
        <f>COUNTA('Monitoria Anual 3'!C11:C15)</f>
        <v>5</v>
      </c>
      <c r="D31" s="50">
        <f>COUNTA('Monitoria Anual 3'!O11:O15)</f>
        <v>0</v>
      </c>
      <c r="E31" s="50">
        <f>COUNTA('Monitoria Anual 3'!J11:J15)</f>
        <v>0</v>
      </c>
      <c r="F31" s="369">
        <f>COUNTA('Monitoria Anual 3'!K11:K15)</f>
        <v>1</v>
      </c>
      <c r="G31" s="369">
        <f>COUNTA('Monitoria Anual 3'!L11:L15)</f>
        <v>2</v>
      </c>
      <c r="H31" s="50">
        <f>COUNTA('Monitoria Anual 3'!M11:M15)</f>
        <v>0</v>
      </c>
      <c r="I31" s="368">
        <f>COUNTA('Monitoria Anual 3'!N11:N15)</f>
        <v>2</v>
      </c>
    </row>
    <row r="32" spans="2:9" x14ac:dyDescent="0.25">
      <c r="B32" s="46" t="s">
        <v>51</v>
      </c>
      <c r="C32" s="48">
        <f>COUNTA('Monitoria Anual 3'!C16:C22)</f>
        <v>7</v>
      </c>
      <c r="D32" s="48">
        <f>COUNTA('Monitoria Anual 3'!O16:O22)</f>
        <v>1</v>
      </c>
      <c r="E32" s="48">
        <f>COUNTA('Monitoria Anual 3'!J16:J22)</f>
        <v>0</v>
      </c>
      <c r="F32" s="48">
        <f>COUNTA('Monitoria Anual 3'!K16:K22)</f>
        <v>5</v>
      </c>
      <c r="G32" s="48">
        <f>COUNTA('Monitoria Anual 3'!L16:L22)</f>
        <v>1</v>
      </c>
      <c r="H32" s="48">
        <f>COUNTA('Monitoria Anual 3'!M16:M22)</f>
        <v>0</v>
      </c>
      <c r="I32" s="48">
        <f>COUNTA('Monitoria Anual 3'!N16:N22)</f>
        <v>1</v>
      </c>
    </row>
    <row r="33" spans="2:9" x14ac:dyDescent="0.25">
      <c r="B33" s="46" t="s">
        <v>52</v>
      </c>
      <c r="C33" s="48">
        <f>COUNTA('Monitoria Anual 3'!C23:C26)</f>
        <v>4</v>
      </c>
      <c r="D33" s="48">
        <f>COUNTA('Monitoria Anual 3'!O23:O26)</f>
        <v>0</v>
      </c>
      <c r="E33" s="48">
        <f>COUNTA('Monitoria Anual 3'!J23:J26)</f>
        <v>0</v>
      </c>
      <c r="F33" s="48">
        <f>COUNTA('Monitoria Anual 3'!K23:K26)</f>
        <v>3</v>
      </c>
      <c r="G33" s="48">
        <f>COUNTA('Monitoria Anual 3'!L23:L26)</f>
        <v>0</v>
      </c>
      <c r="H33" s="48">
        <f>COUNTA('Monitoria Anual 3'!M23:M26)</f>
        <v>1</v>
      </c>
      <c r="I33" s="48">
        <f>COUNTA('Monitoria Anual 3'!N23:N26)</f>
        <v>0</v>
      </c>
    </row>
    <row r="34" spans="2:9" x14ac:dyDescent="0.25">
      <c r="B34" s="46" t="s">
        <v>53</v>
      </c>
      <c r="C34" s="48">
        <f>COUNTA('Monitoria Anual 3'!C27:C31)</f>
        <v>5</v>
      </c>
      <c r="D34" s="48">
        <f>COUNTA('Monitoria Anual 3'!O27:O31)</f>
        <v>0</v>
      </c>
      <c r="E34" s="48"/>
      <c r="F34" s="48">
        <f>COUNTA('Monitoria Anual 3'!K27:K31)</f>
        <v>4</v>
      </c>
      <c r="G34" s="48">
        <f>COUNTA('Monitoria Anual 3'!L27:L31)</f>
        <v>1</v>
      </c>
      <c r="H34" s="48">
        <f>COUNTA('Monitoria Anual 3'!M27:M31)</f>
        <v>0</v>
      </c>
      <c r="I34" s="48">
        <f>COUNTA('Monitoria Anual 3'!N27:N31)</f>
        <v>0</v>
      </c>
    </row>
    <row r="35" spans="2:9" x14ac:dyDescent="0.25">
      <c r="B35" s="46" t="s">
        <v>54</v>
      </c>
      <c r="C35" s="48">
        <f>COUNTA('Monitoria Anual 3'!C32:C34)</f>
        <v>3</v>
      </c>
      <c r="D35" s="48">
        <f>COUNTA('Monitoria Anual 3'!O32:O34)</f>
        <v>0</v>
      </c>
      <c r="E35" s="48"/>
      <c r="F35" s="48">
        <f>COUNTA('Monitoria Anual 3'!K32:K34)</f>
        <v>0</v>
      </c>
      <c r="G35" s="48">
        <f>COUNTA('Monitoria Anual 3'!L32:L34)</f>
        <v>1</v>
      </c>
      <c r="H35" s="48">
        <f>COUNTA('Monitoria Anual 3'!M32:M34)</f>
        <v>0</v>
      </c>
      <c r="I35" s="48">
        <f>COUNTA('Monitoria Anual 3'!N32:N34)</f>
        <v>2</v>
      </c>
    </row>
    <row r="36" spans="2:9" x14ac:dyDescent="0.25">
      <c r="B36" s="46" t="s">
        <v>55</v>
      </c>
      <c r="C36" s="48">
        <f>COUNTA('Monitoria Anual 3'!C35:C48)</f>
        <v>14</v>
      </c>
      <c r="D36" s="48">
        <f>COUNTA('Monitoria Anual 3'!O35:O48)</f>
        <v>0</v>
      </c>
      <c r="E36" s="48">
        <f>COUNTA('Monitoria Anual 3'!J35:J48)</f>
        <v>0</v>
      </c>
      <c r="F36" s="48">
        <f>COUNTA('Monitoria Anual 3'!K35:K48)</f>
        <v>8</v>
      </c>
      <c r="G36" s="48">
        <f>COUNTA('Monitoria Anual 3'!L35:L48)</f>
        <v>1</v>
      </c>
      <c r="H36" s="48">
        <f>COUNTA('Monitoria Anual 3'!M35:M48)</f>
        <v>2</v>
      </c>
      <c r="I36" s="48">
        <f>COUNTA('Monitoria Anual 3'!N35:N48)</f>
        <v>3</v>
      </c>
    </row>
    <row r="37" spans="2:9" x14ac:dyDescent="0.25">
      <c r="B37" s="46" t="s">
        <v>56</v>
      </c>
      <c r="C37" s="48">
        <f>COUNTA('Monitoria Anual 3'!C49:C55)</f>
        <v>7</v>
      </c>
      <c r="D37" s="48">
        <f>COUNTA('Monitoria Anual 3'!O49:O55)</f>
        <v>0</v>
      </c>
      <c r="E37" s="48">
        <f>COUNTA('Monitoria Anual 3'!J49:J55)</f>
        <v>0</v>
      </c>
      <c r="F37" s="48">
        <f>COUNTA('Monitoria Anual 3'!K49:K55)</f>
        <v>1</v>
      </c>
      <c r="G37" s="48">
        <f>COUNTA('Monitoria Anual 3'!L49:L55)</f>
        <v>1</v>
      </c>
      <c r="H37" s="48">
        <f>COUNTA('Monitoria Anual 3'!M49:M55)</f>
        <v>4</v>
      </c>
      <c r="I37" s="48">
        <f>COUNTA('Monitoria Anual 3'!N49:N55)</f>
        <v>1</v>
      </c>
    </row>
    <row r="38" spans="2:9" x14ac:dyDescent="0.25">
      <c r="B38" s="46" t="s">
        <v>57</v>
      </c>
      <c r="C38" s="48">
        <v>4</v>
      </c>
      <c r="D38" s="48">
        <f>COUNTA('Monitoria Anual 3'!O56:O59)</f>
        <v>0</v>
      </c>
      <c r="E38" s="48">
        <f>COUNTA('Monitoria Anual 3'!J56:J59)</f>
        <v>0</v>
      </c>
      <c r="F38" s="48">
        <f>COUNTA('Monitoria Anual 3'!K56:K59)</f>
        <v>2</v>
      </c>
      <c r="G38" s="48">
        <f>COUNTA('Monitoria Anual 3'!L56:L59)</f>
        <v>1</v>
      </c>
      <c r="H38" s="48">
        <f>COUNTA('Monitoria Anual 3'!M56:M59)</f>
        <v>0</v>
      </c>
      <c r="I38" s="48">
        <f>COUNTA('Monitoria Anual 3'!N56:N59)</f>
        <v>1</v>
      </c>
    </row>
    <row r="39" spans="2:9" x14ac:dyDescent="0.25">
      <c r="B39" s="46" t="s">
        <v>58</v>
      </c>
      <c r="C39" s="48">
        <f>COUNTA('Monitoria Anual 3'!C60:C62)</f>
        <v>3</v>
      </c>
      <c r="D39" s="48">
        <f>COUNTA('Monitoria Anual 3'!O60:O62)</f>
        <v>0</v>
      </c>
      <c r="E39" s="48">
        <f>COUNTA('Monitoria Anual 3'!J60:J62)</f>
        <v>0</v>
      </c>
      <c r="F39" s="48">
        <f>COUNTA('Monitoria Anual 3'!K60:K62)</f>
        <v>1</v>
      </c>
      <c r="G39" s="48">
        <f>COUNTA('Monitoria Anual 3'!L60:L62)</f>
        <v>0</v>
      </c>
      <c r="H39" s="48">
        <f>COUNTA('Monitoria Anual 3'!M60:M62)</f>
        <v>0</v>
      </c>
      <c r="I39" s="48">
        <f>COUNTA('Monitoria Anual 3'!N60:N62)</f>
        <v>2</v>
      </c>
    </row>
    <row r="40" spans="2:9" ht="15.75" thickBot="1" x14ac:dyDescent="0.3">
      <c r="B40" s="54" t="s">
        <v>59</v>
      </c>
      <c r="C40" s="49">
        <f>COUNTA('Monitoria Anual 3'!C63:C67)</f>
        <v>5</v>
      </c>
      <c r="D40" s="49">
        <f>COUNTA('Monitoria Anual 3'!O63:O67)</f>
        <v>0</v>
      </c>
      <c r="E40" s="49">
        <f>COUNTA('Monitoria Anual 3'!J63:J67)</f>
        <v>0</v>
      </c>
      <c r="F40" s="49">
        <f>COUNTA('Monitoria Anual 3'!K63:K67)</f>
        <v>3</v>
      </c>
      <c r="G40" s="49">
        <f>COUNTA('Monitoria Anual 3'!L63:L67)</f>
        <v>2</v>
      </c>
      <c r="H40" s="49">
        <f>COUNTA('Monitoria Anual 3'!M63:M67)</f>
        <v>0</v>
      </c>
      <c r="I40" s="49">
        <f>COUNTA('Monitoria Anual 3'!N63:N67)</f>
        <v>0</v>
      </c>
    </row>
    <row r="41" spans="2:9" ht="15.75" thickTop="1" x14ac:dyDescent="0.25"/>
  </sheetData>
  <mergeCells count="6">
    <mergeCell ref="A3:P3"/>
    <mergeCell ref="B13:D13"/>
    <mergeCell ref="B23:D23"/>
    <mergeCell ref="B24:D24"/>
    <mergeCell ref="E12:F12"/>
    <mergeCell ref="E13:F13"/>
  </mergeCells>
  <conditionalFormatting sqref="D31:I40">
    <cfRule type="cellIs" dxfId="29" priority="10" stopIfTrue="1" operator="equal">
      <formula>0</formula>
    </cfRule>
  </conditionalFormatting>
  <conditionalFormatting sqref="F31:I31">
    <cfRule type="cellIs" dxfId="28" priority="1" operator="equal">
      <formula>0</formula>
    </cfRule>
    <cfRule type="cellIs" dxfId="27" priority="6" operator="equal">
      <formula>0</formula>
    </cfRule>
  </conditionalFormatting>
  <conditionalFormatting sqref="F31:I40 D31:E31 E32:E40">
    <cfRule type="cellIs" dxfId="26"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5</vt:i4>
      </vt:variant>
    </vt:vector>
  </HeadingPairs>
  <TitlesOfParts>
    <vt:vector size="18" baseType="lpstr">
      <vt:lpstr>Monitoria Anual 3 (2)</vt:lpstr>
      <vt:lpstr>SUMÁRIO</vt:lpstr>
      <vt:lpstr>TUTORIAL</vt:lpstr>
      <vt:lpstr>Monitoria Anual 1</vt:lpstr>
      <vt:lpstr>Painel de Gestão - 1</vt:lpstr>
      <vt:lpstr>Monitoria Anual 2</vt:lpstr>
      <vt:lpstr>Painel de Gestão - 2</vt:lpstr>
      <vt:lpstr>Monitoria Anual 3</vt:lpstr>
      <vt:lpstr>Painel de Gestão - 3</vt:lpstr>
      <vt:lpstr>Monitoria Anual 4</vt:lpstr>
      <vt:lpstr>Painel de Gestão - 4</vt:lpstr>
      <vt:lpstr>Monitoria Anual 5</vt:lpstr>
      <vt:lpstr>Painel de Gestão - 5</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Barbara Almeida de Carvalho</cp:lastModifiedBy>
  <cp:lastPrinted>2015-06-05T14:22:00Z</cp:lastPrinted>
  <dcterms:created xsi:type="dcterms:W3CDTF">2012-07-30T00:05:19Z</dcterms:created>
  <dcterms:modified xsi:type="dcterms:W3CDTF">2026-01-09T13:43:17Z</dcterms:modified>
</cp:coreProperties>
</file>